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6ffda1fccd3446/Desktop/"/>
    </mc:Choice>
  </mc:AlternateContent>
  <xr:revisionPtr revIDLastSave="410" documentId="8_{D412B4C9-D9A8-47F4-A4F3-19305F7FE076}" xr6:coauthVersionLast="47" xr6:coauthVersionMax="47" xr10:uidLastSave="{2CA1E7EE-62F6-4846-BCD7-67CDCE1D0975}"/>
  <bookViews>
    <workbookView xWindow="-108" yWindow="-108" windowWidth="23256" windowHeight="12456" xr2:uid="{21E302FF-7764-450F-88C1-2AB27772AE72}"/>
  </bookViews>
  <sheets>
    <sheet name="Sheet1" sheetId="1" r:id="rId1"/>
    <sheet name="Revenue" sheetId="2" r:id="rId2"/>
    <sheet name="Clerks " sheetId="3" r:id="rId3"/>
    <sheet name="General services " sheetId="4" r:id="rId4"/>
    <sheet name="Insurance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" i="1" l="1"/>
  <c r="D37" i="1"/>
  <c r="H112" i="1"/>
  <c r="D8" i="12"/>
  <c r="D7" i="12"/>
  <c r="D6" i="12"/>
  <c r="D4" i="12"/>
  <c r="D3" i="12"/>
  <c r="D4" i="4"/>
  <c r="D35" i="2"/>
  <c r="C35" i="2"/>
  <c r="G60" i="1"/>
  <c r="G59" i="1"/>
  <c r="C37" i="1"/>
  <c r="G9" i="1"/>
  <c r="G112" i="1" l="1"/>
</calcChain>
</file>

<file path=xl/sharedStrings.xml><?xml version="1.0" encoding="utf-8"?>
<sst xmlns="http://schemas.openxmlformats.org/spreadsheetml/2006/main" count="305" uniqueCount="148">
  <si>
    <t>Revenues</t>
  </si>
  <si>
    <t>Expenses</t>
  </si>
  <si>
    <t>Property Taxes</t>
  </si>
  <si>
    <t>Salaries and Wages</t>
  </si>
  <si>
    <t>Sales Tax</t>
  </si>
  <si>
    <t>Town Clerk</t>
  </si>
  <si>
    <t>Charges for services</t>
  </si>
  <si>
    <t>Zoning Secretary</t>
  </si>
  <si>
    <t>B &amp; C Roads</t>
  </si>
  <si>
    <t>General Services</t>
  </si>
  <si>
    <t>License &amp; Fees</t>
  </si>
  <si>
    <t>Attorney</t>
  </si>
  <si>
    <t>Business License</t>
  </si>
  <si>
    <t>Accountant</t>
  </si>
  <si>
    <t>Dog License</t>
  </si>
  <si>
    <t>Alcohol License</t>
  </si>
  <si>
    <t>Insurance</t>
  </si>
  <si>
    <t>Liability</t>
  </si>
  <si>
    <t xml:space="preserve">Fire Department </t>
  </si>
  <si>
    <t>Worker's Comp</t>
  </si>
  <si>
    <t>Tooele County Other</t>
  </si>
  <si>
    <t>Property</t>
  </si>
  <si>
    <t>Funding</t>
  </si>
  <si>
    <t>Auto</t>
  </si>
  <si>
    <t>CNA Surety (Treasurer/Clerk)</t>
  </si>
  <si>
    <t>Planning &amp;Zoning</t>
  </si>
  <si>
    <t>Zoning &amp; Subdivision</t>
  </si>
  <si>
    <t>Planning &amp; Zoning</t>
  </si>
  <si>
    <t>Conditional Use permits</t>
  </si>
  <si>
    <t>Training, transportation, etc.</t>
  </si>
  <si>
    <t>Chromebooks/Computers</t>
  </si>
  <si>
    <t>Cemetery</t>
  </si>
  <si>
    <t>Lot Purchase</t>
  </si>
  <si>
    <t>Open/Close Grave</t>
  </si>
  <si>
    <t>Caretaker</t>
  </si>
  <si>
    <t>Fertilizer/Equipment</t>
  </si>
  <si>
    <t>Rentals/Tables/Chairs</t>
  </si>
  <si>
    <t>Shed Savings</t>
  </si>
  <si>
    <t>Well Savings</t>
  </si>
  <si>
    <t>Veterans Memorial Fund</t>
  </si>
  <si>
    <t>Donations</t>
  </si>
  <si>
    <t xml:space="preserve">Easter </t>
  </si>
  <si>
    <t>School Play</t>
  </si>
  <si>
    <t>Total Revenues</t>
  </si>
  <si>
    <t>club/organizational</t>
  </si>
  <si>
    <t>Roads</t>
  </si>
  <si>
    <t>Road sign replacement AND upgrade</t>
  </si>
  <si>
    <t>Hot patch repair</t>
  </si>
  <si>
    <t>Snow removal</t>
  </si>
  <si>
    <t>Weed mowing</t>
  </si>
  <si>
    <t>Repair Fund</t>
  </si>
  <si>
    <t>Animal Control</t>
  </si>
  <si>
    <t>Licensing Tags</t>
  </si>
  <si>
    <t>Vet Bills</t>
  </si>
  <si>
    <t>Parks &amp; Recs</t>
  </si>
  <si>
    <t>4th of July</t>
  </si>
  <si>
    <t>Utilities</t>
  </si>
  <si>
    <t>Power</t>
  </si>
  <si>
    <t>Phone/Internet</t>
  </si>
  <si>
    <t>Propane</t>
  </si>
  <si>
    <t>Water</t>
  </si>
  <si>
    <t>Waste/Dispoal</t>
  </si>
  <si>
    <t xml:space="preserve">Webpage </t>
  </si>
  <si>
    <t>Station Bug Spray</t>
  </si>
  <si>
    <t>Supplies &amp; Materials</t>
  </si>
  <si>
    <t>Postage/Copies/Envelopes</t>
  </si>
  <si>
    <t>Office Supplies (ink, equipment)</t>
  </si>
  <si>
    <t>Public Notices/Transcipt Bulletin</t>
  </si>
  <si>
    <t>Dues &amp; Memberships</t>
  </si>
  <si>
    <t>Notary Public Fees</t>
  </si>
  <si>
    <t>Business Meeting</t>
  </si>
  <si>
    <t>Flowers/Condolences</t>
  </si>
  <si>
    <t>Veterans Memorial</t>
  </si>
  <si>
    <t>Flags/Maintenance</t>
  </si>
  <si>
    <t>Bldg Clean &amp; Maintenance</t>
  </si>
  <si>
    <t>Custodial</t>
  </si>
  <si>
    <t>Cleaning Supplies/Equipment</t>
  </si>
  <si>
    <t>Grant Writing</t>
  </si>
  <si>
    <t>Bookmobile</t>
  </si>
  <si>
    <t>Elections</t>
  </si>
  <si>
    <t>Fire Department</t>
  </si>
  <si>
    <t>Tooele County Fire Chiefs Dues</t>
  </si>
  <si>
    <t>Rig Safety Registrations</t>
  </si>
  <si>
    <t xml:space="preserve">Fuel </t>
  </si>
  <si>
    <t>Maintenance</t>
  </si>
  <si>
    <t>Incidentals</t>
  </si>
  <si>
    <t>Winter Fire School</t>
  </si>
  <si>
    <t>Station Bug Spraying</t>
  </si>
  <si>
    <t>Active 911 Subscription</t>
  </si>
  <si>
    <t>Christmas Party</t>
  </si>
  <si>
    <t>Rig Safety Updates</t>
  </si>
  <si>
    <t>Clerk Payroll</t>
  </si>
  <si>
    <t>Emergency</t>
  </si>
  <si>
    <t>Total Expenses</t>
  </si>
  <si>
    <t xml:space="preserve">Richo (Monthly service plan) </t>
  </si>
  <si>
    <t xml:space="preserve">CURRENT </t>
  </si>
  <si>
    <t>Pelourus</t>
  </si>
  <si>
    <t xml:space="preserve">Grant Reporting </t>
  </si>
  <si>
    <t xml:space="preserve">Richo Printer </t>
  </si>
  <si>
    <t>2023-2024 (Proposed)</t>
  </si>
  <si>
    <t>2023-2024(Proposed)</t>
  </si>
  <si>
    <t>RCOGG Grant (Roads)</t>
  </si>
  <si>
    <t xml:space="preserve">RCOGG match </t>
  </si>
  <si>
    <t xml:space="preserve">Other Town activities </t>
  </si>
  <si>
    <t>NewsLetter (Supplies Stamps, evelopes, ink, paper)</t>
  </si>
  <si>
    <t xml:space="preserve">4th of July Revenue </t>
  </si>
  <si>
    <t xml:space="preserve">Event permits </t>
  </si>
  <si>
    <t xml:space="preserve">Soft ware </t>
  </si>
  <si>
    <t xml:space="preserve">Incidentals </t>
  </si>
  <si>
    <t>Building Utilities (to be determined by the Chief and Mayor) ?</t>
  </si>
  <si>
    <t>Tooele County Fire Chiefs Dues $75.00</t>
  </si>
  <si>
    <t>Rig Safety Registrations $200.00</t>
  </si>
  <si>
    <t>Admin Clerk payroll $4800.00</t>
  </si>
  <si>
    <t>Beehive Telephone &amp;amp; WiFi $689.64</t>
  </si>
  <si>
    <t>Fuel-Diesel &amp;amp; Unleaded $2500.00</t>
  </si>
  <si>
    <t>Includes berm building materials &amp;amp; gravel</t>
  </si>
  <si>
    <t>FF Equipment and gear $2000.00</t>
  </si>
  <si>
    <t>Continued replacement of 3 inch hose-2500.00</t>
  </si>
  <si>
    <t>Turnout replacements 3000.00</t>
  </si>
  <si>
    <t>Rig Maintenance $7200.00</t>
  </si>
  <si>
    <t>Engine 71-Safety updates from inspection/$6000.00</t>
  </si>
  <si>
    <t>Rig repair and maintenance i.e. oil changes, etc./$1,200.00</t>
  </si>
  <si>
    <t>Incidentals $1000.00</t>
  </si>
  <si>
    <t>Water, Gatorade, Admin supplies, tools, Chief &amp;amp; clerk printer supplies</t>
  </si>
  <si>
    <t>Wildland Fire supplementary needs $2000.00</t>
  </si>
  <si>
    <t>Wildland food supplies $400.00; first aid kit replacement items, 100.00; 2-iPads &amp;amp; software, $1000.00</t>
  </si>
  <si>
    <t>Trainings-other $1500.00</t>
  </si>
  <si>
    <t>Accounting seminar-$600.00; books-$200.00; fuel-$300.00</t>
  </si>
  <si>
    <t>Winter Fire School $3000.00</t>
  </si>
  <si>
    <t>Registration fees-$500.00; Air Bnb-$1500.00; Perdeum-$1000.00</t>
  </si>
  <si>
    <t>Station Bug Spraying $75.00</t>
  </si>
  <si>
    <t>Active 911 Subscription $195.00</t>
  </si>
  <si>
    <t>Christmas $2500.00</t>
  </si>
  <si>
    <t>Hot patch repair/Repair Fund</t>
  </si>
  <si>
    <t xml:space="preserve">Town Obligation to the FD </t>
  </si>
  <si>
    <t xml:space="preserve">Software </t>
  </si>
  <si>
    <t xml:space="preserve">Weed Control </t>
  </si>
  <si>
    <t xml:space="preserve">Landscaping, lighting, gravel, road base, Weed control matting, decorative rock </t>
  </si>
  <si>
    <t>South Wall Tile Development</t>
  </si>
  <si>
    <t>Flag Replacement, Repairs, Stamps, Paper, Food</t>
  </si>
  <si>
    <t>Flag Repair</t>
  </si>
  <si>
    <t xml:space="preserve">Utilities </t>
  </si>
  <si>
    <t>Utilities (Beehive)</t>
  </si>
  <si>
    <t>Training</t>
  </si>
  <si>
    <t>Conex</t>
  </si>
  <si>
    <t xml:space="preserve">Wildland Fire needs </t>
  </si>
  <si>
    <t>Fire Fighter Equipment and Gear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</si>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</sst>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 val="doubleAccounting"/>
      <sz val="11"/>
      <color rgb="FF00B050"/>
      <name val="Calibri"/>
      <family val="2"/>
      <scheme val="minor"/>
    </font>
    <font>
      <b/>
      <u val="doubleAccounting"/>
      <sz val="11"/>
      <color rgb="FFFF0000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164" fontId="0" fillId="5" borderId="0" xfId="1" applyNumberFormat="1" applyFont="1" applyFill="1"/>
    <xf numFmtId="164" fontId="5" fillId="0" borderId="1" xfId="1" applyNumberFormat="1" applyFont="1" applyBorder="1"/>
    <xf numFmtId="164" fontId="5" fillId="0" borderId="2" xfId="1" applyNumberFormat="1" applyFont="1" applyBorder="1"/>
    <xf numFmtId="164" fontId="6" fillId="0" borderId="1" xfId="1" applyNumberFormat="1" applyFont="1" applyBorder="1"/>
    <xf numFmtId="164" fontId="6" fillId="0" borderId="2" xfId="1" applyNumberFormat="1" applyFont="1" applyBorder="1"/>
    <xf numFmtId="164" fontId="2" fillId="0" borderId="0" xfId="1" applyNumberFormat="1" applyFont="1" applyFill="1" applyAlignment="1">
      <alignment horizontal="center"/>
    </xf>
    <xf numFmtId="164" fontId="7" fillId="0" borderId="0" xfId="1" applyNumberFormat="1" applyFont="1"/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64" fontId="0" fillId="0" borderId="0" xfId="1" applyNumberFormat="1" applyFont="1" applyAlignment="1"/>
    <xf numFmtId="164" fontId="2" fillId="0" borderId="0" xfId="1" applyNumberFormat="1" applyFont="1" applyAlignment="1"/>
    <xf numFmtId="164" fontId="2" fillId="4" borderId="0" xfId="1" applyNumberFormat="1" applyFont="1" applyFill="1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E610-48C6-41CB-B7FE-EFBE0533B6EB}">
  <sheetPr>
    <pageSetUpPr fitToPage="1"/>
  </sheetPr>
  <dimension ref="A1:J113"/>
  <sheetViews>
    <sheetView tabSelected="1" workbookViewId="0">
      <selection activeCell="E19" sqref="E19"/>
    </sheetView>
  </sheetViews>
  <sheetFormatPr defaultRowHeight="14.4" x14ac:dyDescent="0.3"/>
  <cols>
    <col min="1" max="1" width="22" style="14" bestFit="1" customWidth="1"/>
    <col min="2" max="2" width="0.21875" customWidth="1"/>
    <col min="3" max="3" width="10.5546875" bestFit="1" customWidth="1"/>
    <col min="4" max="4" width="11.44140625" style="2" bestFit="1" customWidth="1"/>
    <col min="6" max="6" width="31.109375" style="16" bestFit="1" customWidth="1"/>
    <col min="7" max="7" width="10.5546875" bestFit="1" customWidth="1"/>
    <col min="8" max="8" width="12.109375" style="2" bestFit="1" customWidth="1"/>
    <col min="9" max="9" width="11.109375" style="21" bestFit="1" customWidth="1"/>
  </cols>
  <sheetData>
    <row r="1" spans="1:9" x14ac:dyDescent="0.3">
      <c r="A1" s="13" t="s">
        <v>0</v>
      </c>
      <c r="C1" s="5" t="s">
        <v>95</v>
      </c>
      <c r="D1" s="20" t="s">
        <v>99</v>
      </c>
      <c r="E1" s="20"/>
      <c r="F1" s="15" t="s">
        <v>1</v>
      </c>
      <c r="G1" s="5" t="s">
        <v>95</v>
      </c>
      <c r="H1" s="20" t="s">
        <v>100</v>
      </c>
      <c r="I1" s="20"/>
    </row>
    <row r="2" spans="1:9" x14ac:dyDescent="0.3">
      <c r="C2" s="1"/>
      <c r="G2" s="1"/>
    </row>
    <row r="3" spans="1:9" x14ac:dyDescent="0.3">
      <c r="A3" s="14" t="s">
        <v>2</v>
      </c>
      <c r="C3" s="1">
        <v>8200</v>
      </c>
      <c r="D3" s="2">
        <v>8200</v>
      </c>
      <c r="F3" s="16" t="s">
        <v>3</v>
      </c>
      <c r="G3" s="1"/>
    </row>
    <row r="4" spans="1:9" x14ac:dyDescent="0.3">
      <c r="A4" s="14" t="s">
        <v>4</v>
      </c>
      <c r="C4" s="1">
        <v>41000</v>
      </c>
      <c r="D4" s="2">
        <v>41000</v>
      </c>
      <c r="F4" s="16" t="s">
        <v>5</v>
      </c>
      <c r="G4" s="1">
        <v>6000</v>
      </c>
      <c r="H4" s="2">
        <v>17500</v>
      </c>
    </row>
    <row r="5" spans="1:9" x14ac:dyDescent="0.3">
      <c r="A5" s="14" t="s">
        <v>6</v>
      </c>
      <c r="C5" s="1">
        <v>12500</v>
      </c>
      <c r="D5" s="2">
        <v>12500</v>
      </c>
      <c r="F5" s="16" t="s">
        <v>7</v>
      </c>
      <c r="G5" s="1">
        <v>2400</v>
      </c>
      <c r="H5" s="2">
        <v>2400</v>
      </c>
    </row>
    <row r="6" spans="1:9" x14ac:dyDescent="0.3">
      <c r="A6" s="14" t="s">
        <v>8</v>
      </c>
      <c r="C6" s="1">
        <v>50500</v>
      </c>
      <c r="D6" s="2">
        <v>50500</v>
      </c>
      <c r="G6" s="1"/>
    </row>
    <row r="7" spans="1:9" x14ac:dyDescent="0.3">
      <c r="A7" s="12"/>
      <c r="C7" s="1"/>
      <c r="D7" s="11"/>
      <c r="G7" s="1"/>
    </row>
    <row r="8" spans="1:9" x14ac:dyDescent="0.3">
      <c r="C8" s="1"/>
      <c r="F8" s="16" t="s">
        <v>9</v>
      </c>
      <c r="G8" s="1"/>
    </row>
    <row r="9" spans="1:9" x14ac:dyDescent="0.3">
      <c r="A9" s="14" t="s">
        <v>10</v>
      </c>
      <c r="C9" s="1"/>
      <c r="F9" s="16" t="s">
        <v>11</v>
      </c>
      <c r="G9" s="1">
        <f>500*12</f>
        <v>6000</v>
      </c>
      <c r="H9" s="2">
        <v>6000</v>
      </c>
    </row>
    <row r="10" spans="1:9" x14ac:dyDescent="0.3">
      <c r="A10" s="14" t="s">
        <v>12</v>
      </c>
      <c r="C10" s="1">
        <v>250</v>
      </c>
      <c r="D10" s="2">
        <v>300</v>
      </c>
      <c r="F10" s="16" t="s">
        <v>13</v>
      </c>
      <c r="G10" s="1">
        <v>6000</v>
      </c>
      <c r="H10" s="2">
        <v>6000</v>
      </c>
    </row>
    <row r="11" spans="1:9" x14ac:dyDescent="0.3">
      <c r="A11" s="14" t="s">
        <v>14</v>
      </c>
      <c r="C11" s="1">
        <v>1000</v>
      </c>
      <c r="D11" s="2">
        <v>1000</v>
      </c>
      <c r="F11" s="16" t="s">
        <v>96</v>
      </c>
      <c r="G11" s="1"/>
      <c r="H11" s="2">
        <v>4500</v>
      </c>
    </row>
    <row r="12" spans="1:9" x14ac:dyDescent="0.3">
      <c r="A12" s="14" t="s">
        <v>15</v>
      </c>
      <c r="C12" s="1">
        <v>100</v>
      </c>
      <c r="D12" s="2">
        <v>100</v>
      </c>
      <c r="G12" s="1"/>
    </row>
    <row r="13" spans="1:9" x14ac:dyDescent="0.3">
      <c r="C13" s="1"/>
      <c r="F13" s="16" t="s">
        <v>16</v>
      </c>
      <c r="G13" s="1"/>
    </row>
    <row r="14" spans="1:9" x14ac:dyDescent="0.3">
      <c r="C14" s="1"/>
      <c r="F14" s="16" t="s">
        <v>17</v>
      </c>
      <c r="G14" s="1">
        <v>4895</v>
      </c>
      <c r="H14" s="2">
        <v>5000</v>
      </c>
    </row>
    <row r="15" spans="1:9" x14ac:dyDescent="0.3">
      <c r="A15" s="14" t="s">
        <v>18</v>
      </c>
      <c r="C15" s="1"/>
      <c r="F15" s="16" t="s">
        <v>19</v>
      </c>
      <c r="G15" s="1">
        <v>492</v>
      </c>
      <c r="H15" s="2">
        <v>500</v>
      </c>
    </row>
    <row r="16" spans="1:9" x14ac:dyDescent="0.3">
      <c r="A16" s="14" t="s">
        <v>20</v>
      </c>
      <c r="C16" s="1">
        <v>6000</v>
      </c>
      <c r="D16" s="2">
        <v>6000</v>
      </c>
      <c r="F16" s="16" t="s">
        <v>21</v>
      </c>
      <c r="G16" s="1">
        <v>525</v>
      </c>
      <c r="H16" s="2">
        <v>550</v>
      </c>
    </row>
    <row r="17" spans="1:8" x14ac:dyDescent="0.3">
      <c r="A17" s="14" t="s">
        <v>22</v>
      </c>
      <c r="C17" s="1">
        <v>20000</v>
      </c>
      <c r="D17" s="2">
        <v>36000</v>
      </c>
      <c r="F17" s="16" t="s">
        <v>23</v>
      </c>
      <c r="G17" s="1">
        <v>145</v>
      </c>
      <c r="H17" s="2">
        <v>145</v>
      </c>
    </row>
    <row r="18" spans="1:8" x14ac:dyDescent="0.3">
      <c r="C18" s="1"/>
      <c r="F18" s="16" t="s">
        <v>24</v>
      </c>
      <c r="G18" s="1">
        <v>200</v>
      </c>
      <c r="H18" s="2">
        <v>200</v>
      </c>
    </row>
    <row r="19" spans="1:8" x14ac:dyDescent="0.3">
      <c r="A19" s="14" t="s">
        <v>25</v>
      </c>
      <c r="C19" s="1"/>
      <c r="G19" s="1"/>
    </row>
    <row r="20" spans="1:8" x14ac:dyDescent="0.3">
      <c r="A20" s="14" t="s">
        <v>26</v>
      </c>
      <c r="C20" s="1">
        <v>500</v>
      </c>
      <c r="D20" s="2">
        <v>500</v>
      </c>
      <c r="F20" s="16" t="s">
        <v>27</v>
      </c>
      <c r="G20" s="1"/>
    </row>
    <row r="21" spans="1:8" x14ac:dyDescent="0.3">
      <c r="A21" s="14" t="s">
        <v>28</v>
      </c>
      <c r="C21" s="1">
        <v>200</v>
      </c>
      <c r="D21" s="2">
        <v>300</v>
      </c>
      <c r="F21" s="16" t="s">
        <v>29</v>
      </c>
      <c r="G21" s="1">
        <v>1000</v>
      </c>
      <c r="H21" s="2">
        <v>1000</v>
      </c>
    </row>
    <row r="22" spans="1:8" x14ac:dyDescent="0.3">
      <c r="C22" s="1"/>
      <c r="F22" s="16" t="s">
        <v>30</v>
      </c>
      <c r="G22" s="1">
        <v>1800</v>
      </c>
    </row>
    <row r="23" spans="1:8" x14ac:dyDescent="0.3">
      <c r="A23" s="14" t="s">
        <v>31</v>
      </c>
      <c r="C23" s="1"/>
      <c r="F23" s="16" t="s">
        <v>135</v>
      </c>
      <c r="G23" s="1"/>
      <c r="H23" s="2">
        <v>250</v>
      </c>
    </row>
    <row r="24" spans="1:8" x14ac:dyDescent="0.3">
      <c r="C24" s="1"/>
      <c r="F24" s="16" t="s">
        <v>108</v>
      </c>
      <c r="G24" s="1"/>
      <c r="H24" s="2">
        <v>250</v>
      </c>
    </row>
    <row r="25" spans="1:8" x14ac:dyDescent="0.3">
      <c r="C25" s="1"/>
      <c r="G25" s="1"/>
    </row>
    <row r="26" spans="1:8" x14ac:dyDescent="0.3">
      <c r="A26" s="14" t="s">
        <v>32</v>
      </c>
      <c r="C26" s="1">
        <v>2500</v>
      </c>
      <c r="D26" s="2">
        <v>2500</v>
      </c>
      <c r="F26" s="16" t="s">
        <v>31</v>
      </c>
      <c r="G26" s="1"/>
    </row>
    <row r="27" spans="1:8" x14ac:dyDescent="0.3">
      <c r="A27" s="14" t="s">
        <v>33</v>
      </c>
      <c r="C27" s="1">
        <v>1500</v>
      </c>
      <c r="D27" s="2">
        <v>1500</v>
      </c>
      <c r="F27" s="16" t="s">
        <v>34</v>
      </c>
      <c r="G27" s="1">
        <v>3100</v>
      </c>
      <c r="H27" s="2">
        <v>3100</v>
      </c>
    </row>
    <row r="28" spans="1:8" x14ac:dyDescent="0.3">
      <c r="C28" s="1"/>
      <c r="F28" s="16" t="s">
        <v>35</v>
      </c>
      <c r="G28" s="1">
        <v>1000</v>
      </c>
      <c r="H28" s="2">
        <v>1300</v>
      </c>
    </row>
    <row r="29" spans="1:8" x14ac:dyDescent="0.3">
      <c r="A29" s="14" t="s">
        <v>36</v>
      </c>
      <c r="C29" s="1">
        <v>100</v>
      </c>
      <c r="D29" s="2">
        <v>100</v>
      </c>
      <c r="F29" s="16" t="s">
        <v>37</v>
      </c>
      <c r="G29" s="1">
        <v>1500</v>
      </c>
      <c r="H29" s="2">
        <v>1500</v>
      </c>
    </row>
    <row r="30" spans="1:8" x14ac:dyDescent="0.3">
      <c r="C30" s="1"/>
      <c r="F30" s="16" t="s">
        <v>38</v>
      </c>
      <c r="G30" s="1">
        <v>5000</v>
      </c>
      <c r="H30" s="2">
        <v>5000</v>
      </c>
    </row>
    <row r="31" spans="1:8" x14ac:dyDescent="0.3">
      <c r="A31" s="14" t="s">
        <v>39</v>
      </c>
      <c r="C31" s="1"/>
      <c r="G31" s="1"/>
    </row>
    <row r="32" spans="1:8" x14ac:dyDescent="0.3">
      <c r="A32" s="14" t="s">
        <v>40</v>
      </c>
      <c r="C32" s="1">
        <v>500</v>
      </c>
      <c r="D32" s="2">
        <v>7300</v>
      </c>
      <c r="F32" s="16" t="s">
        <v>40</v>
      </c>
      <c r="G32" s="1"/>
    </row>
    <row r="33" spans="1:8" x14ac:dyDescent="0.3">
      <c r="C33" s="1"/>
      <c r="F33" s="16" t="s">
        <v>41</v>
      </c>
      <c r="G33" s="1">
        <v>300</v>
      </c>
      <c r="H33" s="2">
        <v>300</v>
      </c>
    </row>
    <row r="34" spans="1:8" x14ac:dyDescent="0.3">
      <c r="A34" s="14" t="s">
        <v>105</v>
      </c>
      <c r="C34" s="1"/>
      <c r="D34" s="2">
        <v>150</v>
      </c>
      <c r="F34" s="16" t="s">
        <v>42</v>
      </c>
      <c r="G34" s="1">
        <v>300</v>
      </c>
      <c r="H34" s="2">
        <v>300</v>
      </c>
    </row>
    <row r="35" spans="1:8" x14ac:dyDescent="0.3">
      <c r="A35" s="14" t="s">
        <v>106</v>
      </c>
      <c r="C35" s="1"/>
      <c r="D35" s="2">
        <v>75</v>
      </c>
      <c r="F35" s="16" t="s">
        <v>44</v>
      </c>
      <c r="G35" s="1">
        <v>300</v>
      </c>
      <c r="H35" s="2">
        <v>300</v>
      </c>
    </row>
    <row r="36" spans="1:8" x14ac:dyDescent="0.3">
      <c r="C36" s="1"/>
      <c r="G36" s="1"/>
    </row>
    <row r="37" spans="1:8" ht="16.8" thickBot="1" x14ac:dyDescent="0.5">
      <c r="A37" s="3" t="s">
        <v>43</v>
      </c>
      <c r="C37" s="6">
        <f>SUM(C3:C35)</f>
        <v>144850</v>
      </c>
      <c r="D37" s="7">
        <f>SUM(D3:D35)</f>
        <v>168025</v>
      </c>
      <c r="G37" s="1"/>
    </row>
    <row r="38" spans="1:8" ht="15" thickTop="1" x14ac:dyDescent="0.3">
      <c r="C38" s="1"/>
      <c r="F38" s="16" t="s">
        <v>45</v>
      </c>
      <c r="G38" s="1"/>
    </row>
    <row r="39" spans="1:8" ht="28.8" x14ac:dyDescent="0.3">
      <c r="C39" s="1"/>
      <c r="F39" s="16" t="s">
        <v>46</v>
      </c>
      <c r="G39" s="1">
        <v>2000</v>
      </c>
      <c r="H39" s="2">
        <v>2000</v>
      </c>
    </row>
    <row r="40" spans="1:8" x14ac:dyDescent="0.3">
      <c r="C40" s="1"/>
      <c r="F40" s="16" t="s">
        <v>133</v>
      </c>
      <c r="G40" s="1">
        <v>5500</v>
      </c>
      <c r="H40" s="2">
        <v>12500</v>
      </c>
    </row>
    <row r="41" spans="1:8" x14ac:dyDescent="0.3">
      <c r="C41" s="1"/>
      <c r="F41" s="16" t="s">
        <v>48</v>
      </c>
      <c r="G41" s="1">
        <v>8000</v>
      </c>
      <c r="H41" s="2">
        <v>8000</v>
      </c>
    </row>
    <row r="42" spans="1:8" x14ac:dyDescent="0.3">
      <c r="C42" s="1"/>
      <c r="F42" s="16" t="s">
        <v>49</v>
      </c>
      <c r="G42" s="1">
        <v>3500</v>
      </c>
      <c r="H42" s="2">
        <v>3500</v>
      </c>
    </row>
    <row r="43" spans="1:8" x14ac:dyDescent="0.3">
      <c r="C43" s="1"/>
      <c r="F43" s="16" t="s">
        <v>50</v>
      </c>
      <c r="G43" s="1">
        <v>41578</v>
      </c>
    </row>
    <row r="44" spans="1:8" x14ac:dyDescent="0.3">
      <c r="C44" s="1"/>
      <c r="F44" s="16" t="s">
        <v>102</v>
      </c>
      <c r="G44" s="1"/>
      <c r="H44" s="2">
        <v>34500</v>
      </c>
    </row>
    <row r="45" spans="1:8" x14ac:dyDescent="0.3">
      <c r="C45" s="1"/>
      <c r="G45" s="1"/>
    </row>
    <row r="46" spans="1:8" x14ac:dyDescent="0.3">
      <c r="C46" s="1"/>
      <c r="F46" s="16" t="s">
        <v>51</v>
      </c>
      <c r="G46" s="1"/>
    </row>
    <row r="47" spans="1:8" x14ac:dyDescent="0.3">
      <c r="C47" s="1"/>
      <c r="F47" s="16" t="s">
        <v>52</v>
      </c>
      <c r="G47" s="1">
        <v>200</v>
      </c>
      <c r="H47" s="2">
        <v>200</v>
      </c>
    </row>
    <row r="48" spans="1:8" x14ac:dyDescent="0.3">
      <c r="C48" s="1"/>
      <c r="F48" s="16" t="s">
        <v>53</v>
      </c>
      <c r="G48" s="1">
        <v>200</v>
      </c>
      <c r="H48" s="2">
        <v>200</v>
      </c>
    </row>
    <row r="49" spans="3:8" x14ac:dyDescent="0.3">
      <c r="C49" s="1"/>
      <c r="G49" s="1"/>
    </row>
    <row r="50" spans="3:8" x14ac:dyDescent="0.3">
      <c r="C50" s="1"/>
      <c r="F50" s="16" t="s">
        <v>54</v>
      </c>
      <c r="G50" s="1"/>
    </row>
    <row r="51" spans="3:8" x14ac:dyDescent="0.3">
      <c r="C51" s="1"/>
      <c r="F51" s="16" t="s">
        <v>55</v>
      </c>
      <c r="G51" s="1">
        <v>1200</v>
      </c>
      <c r="H51" s="2">
        <v>1200</v>
      </c>
    </row>
    <row r="52" spans="3:8" ht="28.8" x14ac:dyDescent="0.3">
      <c r="C52" s="1"/>
      <c r="F52" s="16" t="s">
        <v>104</v>
      </c>
      <c r="G52" s="1"/>
      <c r="H52" s="2">
        <v>500</v>
      </c>
    </row>
    <row r="53" spans="3:8" x14ac:dyDescent="0.3">
      <c r="C53" s="1"/>
      <c r="F53" s="16" t="s">
        <v>103</v>
      </c>
      <c r="G53" s="1"/>
      <c r="H53" s="2">
        <v>500</v>
      </c>
    </row>
    <row r="54" spans="3:8" x14ac:dyDescent="0.3">
      <c r="C54" s="1"/>
      <c r="F54" s="16" t="s">
        <v>40</v>
      </c>
      <c r="G54" s="1"/>
    </row>
    <row r="55" spans="3:8" x14ac:dyDescent="0.3">
      <c r="C55" s="1"/>
      <c r="F55" s="16" t="s">
        <v>41</v>
      </c>
      <c r="G55" s="1">
        <v>300</v>
      </c>
      <c r="H55" s="2">
        <v>300</v>
      </c>
    </row>
    <row r="56" spans="3:8" x14ac:dyDescent="0.3">
      <c r="C56" s="1"/>
      <c r="F56" s="16" t="s">
        <v>42</v>
      </c>
      <c r="G56" s="1">
        <v>300</v>
      </c>
      <c r="H56" s="2">
        <v>300</v>
      </c>
    </row>
    <row r="57" spans="3:8" x14ac:dyDescent="0.3">
      <c r="C57" s="1"/>
      <c r="F57" s="16" t="s">
        <v>44</v>
      </c>
      <c r="G57" s="1">
        <v>300</v>
      </c>
      <c r="H57" s="2">
        <v>300</v>
      </c>
    </row>
    <row r="58" spans="3:8" x14ac:dyDescent="0.3">
      <c r="C58" s="1"/>
      <c r="G58" s="1"/>
    </row>
    <row r="59" spans="3:8" x14ac:dyDescent="0.3">
      <c r="C59" s="1"/>
      <c r="F59" s="16" t="s">
        <v>61</v>
      </c>
      <c r="G59" s="1">
        <f>48*4</f>
        <v>192</v>
      </c>
      <c r="H59" s="2">
        <v>192</v>
      </c>
    </row>
    <row r="60" spans="3:8" x14ac:dyDescent="0.3">
      <c r="C60" s="1"/>
      <c r="F60" s="16" t="s">
        <v>62</v>
      </c>
      <c r="G60" s="1">
        <f>(15*12) +100</f>
        <v>280</v>
      </c>
      <c r="H60" s="2">
        <v>280</v>
      </c>
    </row>
    <row r="61" spans="3:8" x14ac:dyDescent="0.3">
      <c r="C61" s="1"/>
      <c r="F61" s="16" t="s">
        <v>63</v>
      </c>
      <c r="G61" s="1">
        <v>75</v>
      </c>
      <c r="H61" s="2">
        <v>75</v>
      </c>
    </row>
    <row r="62" spans="3:8" x14ac:dyDescent="0.3">
      <c r="C62" s="1"/>
      <c r="G62" s="1"/>
    </row>
    <row r="63" spans="3:8" x14ac:dyDescent="0.3">
      <c r="C63" s="1"/>
      <c r="F63" s="16" t="s">
        <v>64</v>
      </c>
      <c r="G63" s="1"/>
    </row>
    <row r="64" spans="3:8" x14ac:dyDescent="0.3">
      <c r="C64" s="1"/>
      <c r="F64" s="16" t="s">
        <v>65</v>
      </c>
      <c r="G64" s="1">
        <v>2000</v>
      </c>
      <c r="H64" s="2">
        <v>2000</v>
      </c>
    </row>
    <row r="65" spans="3:8" x14ac:dyDescent="0.3">
      <c r="C65" s="1"/>
      <c r="F65" s="16" t="s">
        <v>66</v>
      </c>
      <c r="G65" s="1">
        <v>600</v>
      </c>
      <c r="H65" s="2">
        <v>600</v>
      </c>
    </row>
    <row r="66" spans="3:8" x14ac:dyDescent="0.3">
      <c r="C66" s="1"/>
      <c r="F66" s="16" t="s">
        <v>94</v>
      </c>
      <c r="G66" s="1"/>
      <c r="H66" s="2">
        <v>200</v>
      </c>
    </row>
    <row r="67" spans="3:8" x14ac:dyDescent="0.3">
      <c r="C67" s="1"/>
      <c r="F67" s="16" t="s">
        <v>98</v>
      </c>
      <c r="G67" s="1"/>
      <c r="H67" s="2">
        <v>4000</v>
      </c>
    </row>
    <row r="68" spans="3:8" x14ac:dyDescent="0.3">
      <c r="C68" s="1"/>
      <c r="F68" s="16" t="s">
        <v>67</v>
      </c>
      <c r="G68" s="1">
        <v>300</v>
      </c>
      <c r="H68" s="2">
        <v>300</v>
      </c>
    </row>
    <row r="69" spans="3:8" x14ac:dyDescent="0.3">
      <c r="C69" s="1"/>
      <c r="F69" s="16" t="s">
        <v>68</v>
      </c>
      <c r="G69" s="1">
        <v>1000</v>
      </c>
      <c r="H69" s="2">
        <v>1000</v>
      </c>
    </row>
    <row r="70" spans="3:8" x14ac:dyDescent="0.3">
      <c r="C70" s="1"/>
      <c r="F70" s="16" t="s">
        <v>69</v>
      </c>
      <c r="G70" s="1">
        <v>200</v>
      </c>
      <c r="H70" s="2">
        <v>200</v>
      </c>
    </row>
    <row r="71" spans="3:8" x14ac:dyDescent="0.3">
      <c r="C71" s="1"/>
      <c r="F71" s="16" t="s">
        <v>70</v>
      </c>
      <c r="G71" s="1">
        <v>2000</v>
      </c>
      <c r="H71" s="2">
        <v>2000</v>
      </c>
    </row>
    <row r="72" spans="3:8" x14ac:dyDescent="0.3">
      <c r="C72" s="1"/>
      <c r="F72" s="16" t="s">
        <v>71</v>
      </c>
      <c r="G72" s="1">
        <v>600</v>
      </c>
      <c r="H72" s="2">
        <v>600</v>
      </c>
    </row>
    <row r="73" spans="3:8" x14ac:dyDescent="0.3">
      <c r="C73" s="1"/>
      <c r="G73" s="1"/>
    </row>
    <row r="74" spans="3:8" x14ac:dyDescent="0.3">
      <c r="C74" s="1"/>
      <c r="F74" s="16" t="s">
        <v>72</v>
      </c>
      <c r="G74" s="1"/>
    </row>
    <row r="75" spans="3:8" x14ac:dyDescent="0.3">
      <c r="C75" s="1"/>
      <c r="F75" s="16" t="s">
        <v>140</v>
      </c>
      <c r="G75" s="1">
        <v>500</v>
      </c>
    </row>
    <row r="76" spans="3:8" x14ac:dyDescent="0.3">
      <c r="C76" s="1"/>
      <c r="F76" s="16" t="s">
        <v>136</v>
      </c>
      <c r="G76" s="1"/>
      <c r="H76" s="2">
        <v>200</v>
      </c>
    </row>
    <row r="77" spans="3:8" ht="43.2" x14ac:dyDescent="0.3">
      <c r="C77" s="1"/>
      <c r="F77" s="16" t="s">
        <v>137</v>
      </c>
      <c r="G77" s="1"/>
      <c r="H77" s="2">
        <v>2000</v>
      </c>
    </row>
    <row r="78" spans="3:8" x14ac:dyDescent="0.3">
      <c r="C78" s="1"/>
      <c r="F78" s="16" t="s">
        <v>138</v>
      </c>
      <c r="G78" s="1"/>
      <c r="H78" s="2">
        <v>4000</v>
      </c>
    </row>
    <row r="79" spans="3:8" x14ac:dyDescent="0.3">
      <c r="C79" s="1"/>
      <c r="F79" s="16" t="s">
        <v>108</v>
      </c>
      <c r="G79" s="1"/>
      <c r="H79" s="2">
        <v>100</v>
      </c>
    </row>
    <row r="80" spans="3:8" ht="28.8" x14ac:dyDescent="0.3">
      <c r="C80" s="1"/>
      <c r="F80" s="16" t="s">
        <v>139</v>
      </c>
      <c r="G80" s="1"/>
      <c r="H80" s="2">
        <v>1000</v>
      </c>
    </row>
    <row r="81" spans="3:9" x14ac:dyDescent="0.3">
      <c r="C81" s="1"/>
      <c r="G81" s="1"/>
    </row>
    <row r="82" spans="3:9" x14ac:dyDescent="0.3">
      <c r="C82" s="1"/>
      <c r="F82" s="16" t="s">
        <v>74</v>
      </c>
      <c r="G82" s="1"/>
    </row>
    <row r="83" spans="3:9" x14ac:dyDescent="0.3">
      <c r="C83" s="1"/>
      <c r="F83" s="16" t="s">
        <v>75</v>
      </c>
      <c r="G83" s="1">
        <v>600</v>
      </c>
      <c r="H83" s="2">
        <v>600</v>
      </c>
    </row>
    <row r="84" spans="3:9" x14ac:dyDescent="0.3">
      <c r="C84" s="1"/>
      <c r="F84" s="16" t="s">
        <v>76</v>
      </c>
      <c r="G84" s="1">
        <v>100</v>
      </c>
      <c r="H84" s="2">
        <v>150</v>
      </c>
    </row>
    <row r="85" spans="3:9" x14ac:dyDescent="0.3">
      <c r="C85" s="1"/>
      <c r="G85" s="1"/>
    </row>
    <row r="86" spans="3:9" x14ac:dyDescent="0.3">
      <c r="C86" s="1"/>
      <c r="F86" s="16" t="s">
        <v>77</v>
      </c>
      <c r="G86" s="1">
        <v>3000</v>
      </c>
      <c r="H86" s="2">
        <v>3000</v>
      </c>
    </row>
    <row r="87" spans="3:9" x14ac:dyDescent="0.3">
      <c r="C87" s="1"/>
      <c r="F87" s="16" t="s">
        <v>97</v>
      </c>
      <c r="G87" s="1"/>
      <c r="H87" s="2">
        <v>3000</v>
      </c>
    </row>
    <row r="88" spans="3:9" x14ac:dyDescent="0.3">
      <c r="C88" s="1"/>
      <c r="F88" s="16" t="s">
        <v>78</v>
      </c>
      <c r="G88" s="1">
        <v>4100</v>
      </c>
      <c r="H88" s="2">
        <v>4100</v>
      </c>
    </row>
    <row r="89" spans="3:9" x14ac:dyDescent="0.3">
      <c r="C89" s="1"/>
      <c r="G89" s="1"/>
    </row>
    <row r="90" spans="3:9" x14ac:dyDescent="0.3">
      <c r="C90" s="1"/>
      <c r="F90" s="16" t="s">
        <v>79</v>
      </c>
      <c r="G90" s="1">
        <v>600</v>
      </c>
      <c r="H90" s="2">
        <v>600</v>
      </c>
    </row>
    <row r="91" spans="3:9" x14ac:dyDescent="0.3">
      <c r="C91" s="1"/>
      <c r="G91" s="1"/>
    </row>
    <row r="92" spans="3:9" x14ac:dyDescent="0.3">
      <c r="C92" s="1"/>
      <c r="F92" s="16" t="s">
        <v>80</v>
      </c>
      <c r="G92" s="1"/>
    </row>
    <row r="93" spans="3:9" x14ac:dyDescent="0.3">
      <c r="C93" s="1"/>
      <c r="F93" s="16" t="s">
        <v>141</v>
      </c>
      <c r="G93" s="1"/>
      <c r="I93" s="21">
        <v>4500</v>
      </c>
    </row>
    <row r="94" spans="3:9" x14ac:dyDescent="0.3">
      <c r="C94" s="1"/>
      <c r="F94" s="16" t="s">
        <v>81</v>
      </c>
      <c r="G94" s="1">
        <v>75</v>
      </c>
      <c r="I94" s="21">
        <v>75</v>
      </c>
    </row>
    <row r="95" spans="3:9" x14ac:dyDescent="0.3">
      <c r="C95" s="1"/>
      <c r="F95" s="16" t="s">
        <v>82</v>
      </c>
      <c r="G95" s="1">
        <v>200</v>
      </c>
      <c r="I95" s="21">
        <v>300</v>
      </c>
    </row>
    <row r="96" spans="3:9" x14ac:dyDescent="0.3">
      <c r="C96" s="1"/>
      <c r="F96" s="16" t="s">
        <v>83</v>
      </c>
      <c r="G96" s="1">
        <v>3190</v>
      </c>
      <c r="I96" s="21">
        <v>2500</v>
      </c>
    </row>
    <row r="97" spans="3:10" x14ac:dyDescent="0.3">
      <c r="C97" s="1"/>
      <c r="F97" s="16" t="s">
        <v>84</v>
      </c>
      <c r="G97" s="1">
        <v>1700</v>
      </c>
      <c r="I97" s="21">
        <v>8000</v>
      </c>
    </row>
    <row r="98" spans="3:10" x14ac:dyDescent="0.3">
      <c r="C98" s="1"/>
      <c r="F98" s="16" t="s">
        <v>85</v>
      </c>
      <c r="G98" s="1">
        <v>200</v>
      </c>
      <c r="I98" s="21">
        <v>500</v>
      </c>
    </row>
    <row r="99" spans="3:10" x14ac:dyDescent="0.3">
      <c r="C99" s="1"/>
      <c r="F99" s="16" t="s">
        <v>146</v>
      </c>
      <c r="G99" s="1"/>
      <c r="I99" s="21">
        <v>7500</v>
      </c>
    </row>
    <row r="100" spans="3:10" x14ac:dyDescent="0.3">
      <c r="C100" s="1"/>
      <c r="F100" s="16" t="s">
        <v>143</v>
      </c>
      <c r="G100" s="1">
        <v>2500</v>
      </c>
      <c r="I100" s="21">
        <v>4500</v>
      </c>
    </row>
    <row r="101" spans="3:10" x14ac:dyDescent="0.3">
      <c r="C101" s="1"/>
      <c r="F101" s="16" t="s">
        <v>87</v>
      </c>
      <c r="G101" s="1">
        <v>75</v>
      </c>
      <c r="I101" s="21">
        <v>75</v>
      </c>
    </row>
    <row r="102" spans="3:10" x14ac:dyDescent="0.3">
      <c r="C102" s="1"/>
      <c r="F102" s="16" t="s">
        <v>88</v>
      </c>
      <c r="G102" s="1">
        <v>195</v>
      </c>
      <c r="I102" s="21">
        <v>195</v>
      </c>
    </row>
    <row r="103" spans="3:10" x14ac:dyDescent="0.3">
      <c r="C103" s="1"/>
      <c r="F103" s="16" t="s">
        <v>89</v>
      </c>
      <c r="G103" s="1">
        <v>2000</v>
      </c>
      <c r="I103" s="21">
        <v>2700</v>
      </c>
    </row>
    <row r="104" spans="3:10" x14ac:dyDescent="0.3">
      <c r="C104" s="1"/>
      <c r="F104" s="16" t="s">
        <v>90</v>
      </c>
      <c r="G104" s="1">
        <v>6000</v>
      </c>
    </row>
    <row r="105" spans="3:10" x14ac:dyDescent="0.3">
      <c r="C105" s="1"/>
      <c r="F105" s="16" t="s">
        <v>91</v>
      </c>
      <c r="G105" s="1">
        <v>1200</v>
      </c>
      <c r="I105" s="21">
        <v>4800</v>
      </c>
    </row>
    <row r="106" spans="3:10" x14ac:dyDescent="0.3">
      <c r="C106" s="1"/>
      <c r="F106" s="16" t="s">
        <v>92</v>
      </c>
      <c r="G106" s="1">
        <v>500</v>
      </c>
    </row>
    <row r="107" spans="3:10" x14ac:dyDescent="0.3">
      <c r="C107" s="1"/>
      <c r="F107" s="16" t="s">
        <v>144</v>
      </c>
      <c r="G107" s="1"/>
      <c r="I107" s="21">
        <v>5000</v>
      </c>
    </row>
    <row r="108" spans="3:10" x14ac:dyDescent="0.3">
      <c r="C108" s="1"/>
      <c r="F108" s="16" t="s">
        <v>142</v>
      </c>
      <c r="G108" s="1"/>
      <c r="I108" s="21">
        <v>689.64</v>
      </c>
    </row>
    <row r="109" spans="3:10" x14ac:dyDescent="0.3">
      <c r="C109" s="1"/>
      <c r="F109" s="16" t="s">
        <v>145</v>
      </c>
      <c r="G109" s="1"/>
      <c r="I109" s="21">
        <v>1700</v>
      </c>
    </row>
    <row r="110" spans="3:10" x14ac:dyDescent="0.3">
      <c r="C110" s="1"/>
      <c r="G110" s="1"/>
      <c r="I110" s="21">
        <f>SUM(I93:I109)</f>
        <v>43034.64</v>
      </c>
      <c r="J110" t="s">
        <v>147</v>
      </c>
    </row>
    <row r="111" spans="3:10" x14ac:dyDescent="0.3">
      <c r="C111" s="1"/>
      <c r="F111" s="16" t="s">
        <v>134</v>
      </c>
      <c r="G111" s="1"/>
      <c r="H111" s="2">
        <v>7500</v>
      </c>
    </row>
    <row r="112" spans="3:10" ht="16.8" thickBot="1" x14ac:dyDescent="0.5">
      <c r="C112" s="1"/>
      <c r="F112" s="4" t="s">
        <v>93</v>
      </c>
      <c r="G112" s="8">
        <f>SUM(G4:G106)</f>
        <v>138017</v>
      </c>
      <c r="H112" s="9">
        <f>SUM(H2:H111)</f>
        <v>157792</v>
      </c>
    </row>
    <row r="113" ht="15" thickTop="1" x14ac:dyDescent="0.3"/>
  </sheetData>
  <mergeCells count="2">
    <mergeCell ref="H1:I1"/>
    <mergeCell ref="D1:E1"/>
  </mergeCells>
  <pageMargins left="0.25" right="0.25" top="0.75" bottom="0.75" header="0.3" footer="0.3"/>
  <pageSetup scale="9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6023-17AF-4557-A05A-9BC530523786}">
  <dimension ref="A1:E36"/>
  <sheetViews>
    <sheetView topLeftCell="A9" workbookViewId="0">
      <selection activeCell="H9" sqref="H9"/>
    </sheetView>
  </sheetViews>
  <sheetFormatPr defaultRowHeight="14.4" x14ac:dyDescent="0.3"/>
  <cols>
    <col min="3" max="3" width="10.5546875" bestFit="1" customWidth="1"/>
    <col min="4" max="4" width="9.88671875" bestFit="1" customWidth="1"/>
  </cols>
  <sheetData>
    <row r="1" spans="1:5" x14ac:dyDescent="0.3">
      <c r="A1" s="13" t="s">
        <v>0</v>
      </c>
      <c r="C1" s="5" t="s">
        <v>95</v>
      </c>
      <c r="D1" s="20" t="s">
        <v>99</v>
      </c>
      <c r="E1" s="20"/>
    </row>
    <row r="2" spans="1:5" x14ac:dyDescent="0.3">
      <c r="A2" s="14"/>
      <c r="C2" s="1"/>
      <c r="D2" s="2"/>
    </row>
    <row r="3" spans="1:5" x14ac:dyDescent="0.3">
      <c r="A3" s="14" t="s">
        <v>2</v>
      </c>
      <c r="C3" s="1">
        <v>8200</v>
      </c>
      <c r="D3" s="2">
        <v>8200</v>
      </c>
    </row>
    <row r="4" spans="1:5" x14ac:dyDescent="0.3">
      <c r="A4" s="14" t="s">
        <v>4</v>
      </c>
      <c r="C4" s="1">
        <v>41000</v>
      </c>
      <c r="D4" s="2">
        <v>41000</v>
      </c>
    </row>
    <row r="5" spans="1:5" x14ac:dyDescent="0.3">
      <c r="A5" s="14" t="s">
        <v>6</v>
      </c>
      <c r="C5" s="1">
        <v>12500</v>
      </c>
      <c r="D5" s="2">
        <v>12500</v>
      </c>
    </row>
    <row r="6" spans="1:5" x14ac:dyDescent="0.3">
      <c r="A6" s="14" t="s">
        <v>8</v>
      </c>
      <c r="C6" s="1">
        <v>50500</v>
      </c>
      <c r="D6" s="2">
        <v>50500</v>
      </c>
    </row>
    <row r="7" spans="1:5" x14ac:dyDescent="0.3">
      <c r="A7" s="12" t="s">
        <v>101</v>
      </c>
      <c r="C7" s="1"/>
      <c r="D7" s="11">
        <v>310500</v>
      </c>
    </row>
    <row r="8" spans="1:5" x14ac:dyDescent="0.3">
      <c r="A8" s="14"/>
      <c r="C8" s="1"/>
      <c r="D8" s="2"/>
    </row>
    <row r="9" spans="1:5" x14ac:dyDescent="0.3">
      <c r="A9" s="14" t="s">
        <v>10</v>
      </c>
      <c r="C9" s="1"/>
      <c r="D9" s="2"/>
    </row>
    <row r="10" spans="1:5" x14ac:dyDescent="0.3">
      <c r="A10" s="14" t="s">
        <v>12</v>
      </c>
      <c r="C10" s="1">
        <v>250</v>
      </c>
      <c r="D10" s="2">
        <v>300</v>
      </c>
    </row>
    <row r="11" spans="1:5" x14ac:dyDescent="0.3">
      <c r="A11" s="14" t="s">
        <v>14</v>
      </c>
      <c r="C11" s="1">
        <v>1000</v>
      </c>
      <c r="D11" s="2">
        <v>1000</v>
      </c>
    </row>
    <row r="12" spans="1:5" x14ac:dyDescent="0.3">
      <c r="A12" s="14" t="s">
        <v>15</v>
      </c>
      <c r="C12" s="1">
        <v>100</v>
      </c>
      <c r="D12" s="2">
        <v>100</v>
      </c>
    </row>
    <row r="13" spans="1:5" x14ac:dyDescent="0.3">
      <c r="A13" s="14"/>
      <c r="C13" s="1"/>
      <c r="D13" s="2"/>
    </row>
    <row r="14" spans="1:5" x14ac:dyDescent="0.3">
      <c r="A14" s="14"/>
      <c r="C14" s="1"/>
      <c r="D14" s="2"/>
    </row>
    <row r="15" spans="1:5" x14ac:dyDescent="0.3">
      <c r="A15" s="14" t="s">
        <v>18</v>
      </c>
      <c r="C15" s="1"/>
      <c r="D15" s="2"/>
    </row>
    <row r="16" spans="1:5" x14ac:dyDescent="0.3">
      <c r="A16" s="14" t="s">
        <v>20</v>
      </c>
      <c r="C16" s="1">
        <v>6000</v>
      </c>
      <c r="D16" s="2">
        <v>6000</v>
      </c>
    </row>
    <row r="17" spans="1:4" x14ac:dyDescent="0.3">
      <c r="A17" s="14" t="s">
        <v>22</v>
      </c>
      <c r="C17" s="1">
        <v>20000</v>
      </c>
      <c r="D17" s="2">
        <v>20000</v>
      </c>
    </row>
    <row r="18" spans="1:4" x14ac:dyDescent="0.3">
      <c r="A18" s="14"/>
      <c r="C18" s="1"/>
      <c r="D18" s="2"/>
    </row>
    <row r="19" spans="1:4" x14ac:dyDescent="0.3">
      <c r="A19" s="14" t="s">
        <v>25</v>
      </c>
      <c r="C19" s="1"/>
      <c r="D19" s="2"/>
    </row>
    <row r="20" spans="1:4" x14ac:dyDescent="0.3">
      <c r="A20" s="14" t="s">
        <v>26</v>
      </c>
      <c r="C20" s="1">
        <v>500</v>
      </c>
      <c r="D20" s="2">
        <v>500</v>
      </c>
    </row>
    <row r="21" spans="1:4" x14ac:dyDescent="0.3">
      <c r="A21" s="14" t="s">
        <v>28</v>
      </c>
      <c r="C21" s="1">
        <v>200</v>
      </c>
      <c r="D21" s="2">
        <v>300</v>
      </c>
    </row>
    <row r="22" spans="1:4" x14ac:dyDescent="0.3">
      <c r="A22" s="14"/>
      <c r="C22" s="1"/>
      <c r="D22" s="2"/>
    </row>
    <row r="23" spans="1:4" x14ac:dyDescent="0.3">
      <c r="A23" s="14" t="s">
        <v>31</v>
      </c>
      <c r="C23" s="1"/>
      <c r="D23" s="2"/>
    </row>
    <row r="24" spans="1:4" x14ac:dyDescent="0.3">
      <c r="A24" s="14" t="s">
        <v>32</v>
      </c>
      <c r="C24" s="1">
        <v>2500</v>
      </c>
      <c r="D24" s="2">
        <v>2500</v>
      </c>
    </row>
    <row r="25" spans="1:4" x14ac:dyDescent="0.3">
      <c r="A25" s="14" t="s">
        <v>33</v>
      </c>
      <c r="C25" s="1">
        <v>1500</v>
      </c>
      <c r="D25" s="2">
        <v>1500</v>
      </c>
    </row>
    <row r="26" spans="1:4" x14ac:dyDescent="0.3">
      <c r="A26" s="14"/>
      <c r="C26" s="1"/>
      <c r="D26" s="2"/>
    </row>
    <row r="27" spans="1:4" x14ac:dyDescent="0.3">
      <c r="A27" s="14" t="s">
        <v>36</v>
      </c>
      <c r="C27" s="1">
        <v>100</v>
      </c>
      <c r="D27" s="2">
        <v>100</v>
      </c>
    </row>
    <row r="28" spans="1:4" x14ac:dyDescent="0.3">
      <c r="A28" s="14"/>
      <c r="C28" s="1"/>
      <c r="D28" s="2"/>
    </row>
    <row r="29" spans="1:4" x14ac:dyDescent="0.3">
      <c r="A29" s="14" t="s">
        <v>39</v>
      </c>
      <c r="C29" s="1"/>
      <c r="D29" s="2"/>
    </row>
    <row r="30" spans="1:4" x14ac:dyDescent="0.3">
      <c r="A30" s="14" t="s">
        <v>40</v>
      </c>
      <c r="C30" s="1">
        <v>500</v>
      </c>
      <c r="D30" s="2">
        <v>500</v>
      </c>
    </row>
    <row r="31" spans="1:4" x14ac:dyDescent="0.3">
      <c r="A31" s="14"/>
      <c r="C31" s="1"/>
      <c r="D31" s="2"/>
    </row>
    <row r="32" spans="1:4" x14ac:dyDescent="0.3">
      <c r="A32" s="14" t="s">
        <v>105</v>
      </c>
      <c r="C32" s="1"/>
      <c r="D32" s="2">
        <v>150</v>
      </c>
    </row>
    <row r="33" spans="1:4" x14ac:dyDescent="0.3">
      <c r="A33" s="14" t="s">
        <v>106</v>
      </c>
      <c r="C33" s="1"/>
      <c r="D33" s="2">
        <v>75</v>
      </c>
    </row>
    <row r="34" spans="1:4" x14ac:dyDescent="0.3">
      <c r="A34" s="14"/>
      <c r="C34" s="1"/>
      <c r="D34" s="2"/>
    </row>
    <row r="35" spans="1:4" ht="16.8" thickBot="1" x14ac:dyDescent="0.5">
      <c r="A35" s="3" t="s">
        <v>43</v>
      </c>
      <c r="C35" s="6">
        <f>SUM(C3:C33)</f>
        <v>144850</v>
      </c>
      <c r="D35" s="7">
        <f>SUM(D3:D33)</f>
        <v>455725</v>
      </c>
    </row>
    <row r="36" spans="1:4" ht="15" thickTop="1" x14ac:dyDescent="0.3"/>
  </sheetData>
  <mergeCells count="1"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6856-055E-4BC4-8D3A-B7EAB5D2D6D5}">
  <dimension ref="A1:F5"/>
  <sheetViews>
    <sheetView workbookViewId="0">
      <selection activeCell="C6" sqref="C6"/>
    </sheetView>
  </sheetViews>
  <sheetFormatPr defaultRowHeight="14.4" x14ac:dyDescent="0.3"/>
  <cols>
    <col min="2" max="2" width="17.21875" bestFit="1" customWidth="1"/>
    <col min="4" max="4" width="10.5546875" bestFit="1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x14ac:dyDescent="0.3">
      <c r="B2" s="16"/>
      <c r="D2" s="1"/>
      <c r="E2" s="2"/>
    </row>
    <row r="3" spans="1:6" x14ac:dyDescent="0.3">
      <c r="B3" s="17" t="s">
        <v>3</v>
      </c>
      <c r="D3" s="1"/>
      <c r="E3" s="2"/>
    </row>
    <row r="4" spans="1:6" ht="28.8" x14ac:dyDescent="0.3">
      <c r="B4" s="16" t="s">
        <v>5</v>
      </c>
      <c r="D4" s="1">
        <v>6000</v>
      </c>
      <c r="E4" s="2">
        <v>15000</v>
      </c>
    </row>
    <row r="5" spans="1:6" ht="28.8" x14ac:dyDescent="0.3">
      <c r="B5" s="16" t="s">
        <v>7</v>
      </c>
      <c r="D5" s="1">
        <v>2400</v>
      </c>
      <c r="E5" s="2">
        <v>2400</v>
      </c>
    </row>
  </sheetData>
  <mergeCells count="1"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213C-4FA2-4EBC-A44A-EE7C913A2DF0}">
  <dimension ref="A1:F6"/>
  <sheetViews>
    <sheetView workbookViewId="0">
      <selection activeCell="E1" sqref="A1:F1"/>
    </sheetView>
  </sheetViews>
  <sheetFormatPr defaultRowHeight="14.4" x14ac:dyDescent="0.3"/>
  <cols>
    <col min="2" max="2" width="14.77734375" bestFit="1" customWidth="1"/>
    <col min="4" max="4" width="10.5546875" bestFit="1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3" spans="1:6" x14ac:dyDescent="0.3">
      <c r="B3" s="17" t="s">
        <v>9</v>
      </c>
      <c r="D3" s="18"/>
      <c r="E3" s="19"/>
    </row>
    <row r="4" spans="1:6" x14ac:dyDescent="0.3">
      <c r="B4" s="16" t="s">
        <v>11</v>
      </c>
      <c r="D4" s="1">
        <f>500*12</f>
        <v>6000</v>
      </c>
      <c r="E4" s="2">
        <v>6000</v>
      </c>
    </row>
    <row r="5" spans="1:6" ht="28.8" x14ac:dyDescent="0.3">
      <c r="B5" s="16" t="s">
        <v>13</v>
      </c>
      <c r="D5" s="1">
        <v>6000</v>
      </c>
      <c r="E5" s="2">
        <v>6000</v>
      </c>
    </row>
    <row r="6" spans="1:6" x14ac:dyDescent="0.3">
      <c r="B6" s="16" t="s">
        <v>96</v>
      </c>
      <c r="D6" s="1"/>
      <c r="E6" s="2">
        <v>4500</v>
      </c>
    </row>
  </sheetData>
  <mergeCells count="1"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7691-AB6C-4780-B209-B1EB048BB9F8}">
  <dimension ref="A1:F7"/>
  <sheetViews>
    <sheetView workbookViewId="0">
      <selection sqref="A1:F1"/>
    </sheetView>
  </sheetViews>
  <sheetFormatPr defaultRowHeight="14.4" x14ac:dyDescent="0.3"/>
  <cols>
    <col min="2" max="2" width="16.55468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28.8" x14ac:dyDescent="0.3">
      <c r="B2" s="16" t="s">
        <v>16</v>
      </c>
      <c r="D2" s="1"/>
      <c r="E2" s="2"/>
    </row>
    <row r="3" spans="1:6" x14ac:dyDescent="0.3">
      <c r="B3" s="16" t="s">
        <v>17</v>
      </c>
      <c r="D3" s="1">
        <v>4895</v>
      </c>
      <c r="E3" s="2">
        <v>5000</v>
      </c>
    </row>
    <row r="4" spans="1:6" ht="28.8" x14ac:dyDescent="0.3">
      <c r="B4" s="16" t="s">
        <v>19</v>
      </c>
      <c r="D4" s="1">
        <v>492</v>
      </c>
      <c r="E4" s="2">
        <v>500</v>
      </c>
    </row>
    <row r="5" spans="1:6" x14ac:dyDescent="0.3">
      <c r="B5" s="16" t="s">
        <v>21</v>
      </c>
      <c r="D5" s="1">
        <v>525</v>
      </c>
      <c r="E5" s="2">
        <v>550</v>
      </c>
    </row>
    <row r="6" spans="1:6" x14ac:dyDescent="0.3">
      <c r="B6" s="16" t="s">
        <v>23</v>
      </c>
      <c r="D6" s="1">
        <v>145</v>
      </c>
      <c r="E6" s="2">
        <v>145</v>
      </c>
    </row>
    <row r="7" spans="1:6" ht="30" customHeight="1" x14ac:dyDescent="0.3">
      <c r="B7" s="16" t="s">
        <v>24</v>
      </c>
      <c r="D7" s="1">
        <v>200</v>
      </c>
      <c r="E7" s="2">
        <v>200</v>
      </c>
    </row>
  </sheetData>
  <mergeCells count="1"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44DF-0DFE-4020-B244-7CC188A3AF4B}">
  <dimension ref="A1:F7"/>
  <sheetViews>
    <sheetView topLeftCell="A2" workbookViewId="0">
      <selection activeCell="E9" sqref="E9"/>
    </sheetView>
  </sheetViews>
  <sheetFormatPr defaultRowHeight="14.4" x14ac:dyDescent="0.3"/>
  <cols>
    <col min="2" max="2" width="27.777343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x14ac:dyDescent="0.3">
      <c r="B2" s="15" t="s">
        <v>1</v>
      </c>
      <c r="D2" s="5" t="s">
        <v>95</v>
      </c>
      <c r="E2" s="20" t="s">
        <v>100</v>
      </c>
      <c r="F2" s="20"/>
    </row>
    <row r="3" spans="1:6" ht="28.8" x14ac:dyDescent="0.3">
      <c r="B3" s="16" t="s">
        <v>27</v>
      </c>
      <c r="D3" s="1"/>
      <c r="E3" s="2"/>
    </row>
    <row r="4" spans="1:6" ht="23.4" customHeight="1" x14ac:dyDescent="0.3">
      <c r="B4" s="16" t="s">
        <v>29</v>
      </c>
      <c r="D4" s="1">
        <v>1000</v>
      </c>
      <c r="E4" s="2">
        <v>1000</v>
      </c>
    </row>
    <row r="5" spans="1:6" ht="24" customHeight="1" x14ac:dyDescent="0.3">
      <c r="B5" s="16" t="s">
        <v>30</v>
      </c>
      <c r="D5" s="1">
        <v>1800</v>
      </c>
      <c r="E5" s="2"/>
    </row>
    <row r="6" spans="1:6" ht="16.2" customHeight="1" x14ac:dyDescent="0.3">
      <c r="B6" s="16" t="s">
        <v>107</v>
      </c>
      <c r="D6" s="1"/>
      <c r="E6" s="2">
        <v>250</v>
      </c>
    </row>
    <row r="7" spans="1:6" ht="16.8" customHeight="1" x14ac:dyDescent="0.3">
      <c r="B7" s="16" t="s">
        <v>108</v>
      </c>
      <c r="D7" s="1"/>
      <c r="E7" s="2">
        <v>250</v>
      </c>
    </row>
  </sheetData>
  <mergeCells count="2">
    <mergeCell ref="E1:F1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053D-318E-4492-AFD3-7E7373B772EE}">
  <dimension ref="A1:F7"/>
  <sheetViews>
    <sheetView workbookViewId="0">
      <selection activeCell="B2" sqref="B2:E7"/>
    </sheetView>
  </sheetViews>
  <sheetFormatPr defaultRowHeight="14.4" x14ac:dyDescent="0.3"/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28.8" x14ac:dyDescent="0.3">
      <c r="B2" s="16" t="s">
        <v>31</v>
      </c>
      <c r="D2" s="1"/>
      <c r="E2" s="2"/>
    </row>
    <row r="3" spans="1:6" ht="21.6" customHeight="1" x14ac:dyDescent="0.3">
      <c r="B3" s="16" t="s">
        <v>34</v>
      </c>
      <c r="D3" s="1">
        <v>3100</v>
      </c>
      <c r="E3" s="2">
        <v>3100</v>
      </c>
    </row>
    <row r="4" spans="1:6" ht="20.399999999999999" customHeight="1" x14ac:dyDescent="0.3">
      <c r="B4" s="16" t="s">
        <v>35</v>
      </c>
      <c r="D4" s="1">
        <v>1000</v>
      </c>
      <c r="E4" s="2">
        <v>1300</v>
      </c>
    </row>
    <row r="5" spans="1:6" ht="13.8" customHeight="1" x14ac:dyDescent="0.3">
      <c r="B5" s="16" t="s">
        <v>37</v>
      </c>
      <c r="D5" s="1">
        <v>1500</v>
      </c>
      <c r="E5" s="2">
        <v>1500</v>
      </c>
    </row>
    <row r="6" spans="1:6" ht="16.2" customHeight="1" x14ac:dyDescent="0.3">
      <c r="B6" s="16" t="s">
        <v>38</v>
      </c>
      <c r="D6" s="1">
        <v>5000</v>
      </c>
      <c r="E6" s="2">
        <v>5000</v>
      </c>
    </row>
    <row r="7" spans="1:6" x14ac:dyDescent="0.3">
      <c r="B7" s="16"/>
      <c r="D7" s="1"/>
      <c r="E7" s="2"/>
    </row>
  </sheetData>
  <mergeCells count="1">
    <mergeCell ref="E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7FF5-7107-4A69-9E22-31D2D7D11E31}">
  <dimension ref="A1:F5"/>
  <sheetViews>
    <sheetView workbookViewId="0">
      <selection activeCell="D10" sqref="D10"/>
    </sheetView>
  </sheetViews>
  <sheetFormatPr defaultRowHeight="14.4" x14ac:dyDescent="0.3"/>
  <cols>
    <col min="2" max="2" width="21.55468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28.8" x14ac:dyDescent="0.3">
      <c r="B2" s="16" t="s">
        <v>40</v>
      </c>
      <c r="D2" s="1"/>
      <c r="E2" s="2"/>
    </row>
    <row r="3" spans="1:6" x14ac:dyDescent="0.3">
      <c r="B3" s="16" t="s">
        <v>41</v>
      </c>
      <c r="D3" s="1">
        <v>300</v>
      </c>
      <c r="E3" s="2">
        <v>300</v>
      </c>
    </row>
    <row r="4" spans="1:6" ht="28.8" x14ac:dyDescent="0.3">
      <c r="B4" s="16" t="s">
        <v>42</v>
      </c>
      <c r="D4" s="1">
        <v>300</v>
      </c>
      <c r="E4" s="2">
        <v>300</v>
      </c>
    </row>
    <row r="5" spans="1:6" ht="16.2" customHeight="1" x14ac:dyDescent="0.3">
      <c r="B5" s="16" t="s">
        <v>44</v>
      </c>
      <c r="D5" s="1">
        <v>300</v>
      </c>
      <c r="E5" s="2">
        <v>300</v>
      </c>
    </row>
  </sheetData>
  <mergeCells count="1">
    <mergeCell ref="E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745B-CE50-4414-8837-78840BF9C7FD}">
  <dimension ref="A1:F8"/>
  <sheetViews>
    <sheetView workbookViewId="0">
      <selection activeCell="C12" sqref="C12"/>
    </sheetView>
  </sheetViews>
  <sheetFormatPr defaultRowHeight="14.4" x14ac:dyDescent="0.3"/>
  <cols>
    <col min="2" max="2" width="27.886718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x14ac:dyDescent="0.3">
      <c r="B2" s="16" t="s">
        <v>45</v>
      </c>
      <c r="D2" s="1"/>
      <c r="E2" s="2"/>
    </row>
    <row r="3" spans="1:6" ht="28.2" customHeight="1" x14ac:dyDescent="0.3">
      <c r="B3" s="16" t="s">
        <v>46</v>
      </c>
      <c r="D3" s="1">
        <v>2000</v>
      </c>
      <c r="E3" s="2">
        <v>2000</v>
      </c>
    </row>
    <row r="4" spans="1:6" ht="15" customHeight="1" x14ac:dyDescent="0.3">
      <c r="B4" s="16" t="s">
        <v>47</v>
      </c>
      <c r="D4" s="1">
        <v>5500</v>
      </c>
      <c r="E4" s="2">
        <v>5500</v>
      </c>
    </row>
    <row r="5" spans="1:6" ht="15.6" customHeight="1" x14ac:dyDescent="0.3">
      <c r="B5" s="16" t="s">
        <v>48</v>
      </c>
      <c r="D5" s="1">
        <v>8000</v>
      </c>
      <c r="E5" s="2">
        <v>8000</v>
      </c>
    </row>
    <row r="6" spans="1:6" ht="17.399999999999999" customHeight="1" x14ac:dyDescent="0.3">
      <c r="B6" s="16" t="s">
        <v>49</v>
      </c>
      <c r="D6" s="1">
        <v>3500</v>
      </c>
      <c r="E6" s="2">
        <v>3500</v>
      </c>
    </row>
    <row r="7" spans="1:6" ht="15.6" customHeight="1" x14ac:dyDescent="0.3">
      <c r="B7" s="16" t="s">
        <v>50</v>
      </c>
      <c r="D7" s="1">
        <v>41578</v>
      </c>
      <c r="E7" s="2">
        <v>41000</v>
      </c>
    </row>
    <row r="8" spans="1:6" ht="17.399999999999999" customHeight="1" x14ac:dyDescent="0.3">
      <c r="B8" s="16" t="s">
        <v>102</v>
      </c>
      <c r="D8" s="1"/>
      <c r="E8" s="2">
        <v>34500</v>
      </c>
    </row>
  </sheetData>
  <mergeCells count="1">
    <mergeCell ref="E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AA96-2FB6-42AA-A213-EEB86D68FA76}">
  <dimension ref="A1:F4"/>
  <sheetViews>
    <sheetView workbookViewId="0">
      <selection sqref="A1:F1"/>
    </sheetView>
  </sheetViews>
  <sheetFormatPr defaultRowHeight="14.4" x14ac:dyDescent="0.3"/>
  <cols>
    <col min="2" max="2" width="1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19.2" customHeight="1" x14ac:dyDescent="0.3">
      <c r="B2" s="16" t="s">
        <v>51</v>
      </c>
      <c r="D2" s="1"/>
      <c r="E2" s="2"/>
    </row>
    <row r="3" spans="1:6" ht="12" customHeight="1" x14ac:dyDescent="0.3">
      <c r="B3" s="16" t="s">
        <v>52</v>
      </c>
      <c r="D3" s="1">
        <v>200</v>
      </c>
      <c r="E3" s="2">
        <v>200</v>
      </c>
    </row>
    <row r="4" spans="1:6" x14ac:dyDescent="0.3">
      <c r="B4" s="16" t="s">
        <v>53</v>
      </c>
      <c r="D4" s="1">
        <v>200</v>
      </c>
      <c r="E4" s="2">
        <v>200</v>
      </c>
    </row>
  </sheetData>
  <mergeCells count="1"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A41E-2173-40F8-B37E-3B41B26BC253}">
  <dimension ref="A1:H5"/>
  <sheetViews>
    <sheetView workbookViewId="0">
      <selection activeCell="G4" sqref="G4"/>
    </sheetView>
  </sheetViews>
  <sheetFormatPr defaultRowHeight="14.4" x14ac:dyDescent="0.3"/>
  <cols>
    <col min="2" max="2" width="21.44140625" customWidth="1"/>
    <col min="5" max="5" width="8.88671875" customWidth="1"/>
  </cols>
  <sheetData>
    <row r="1" spans="1:8" x14ac:dyDescent="0.3">
      <c r="A1" s="10"/>
      <c r="B1" s="15" t="s">
        <v>1</v>
      </c>
      <c r="D1" s="5" t="s">
        <v>95</v>
      </c>
      <c r="E1" s="20" t="s">
        <v>100</v>
      </c>
      <c r="F1" s="20"/>
      <c r="G1" s="20"/>
      <c r="H1" s="20"/>
    </row>
    <row r="2" spans="1:8" x14ac:dyDescent="0.3">
      <c r="B2" s="16" t="s">
        <v>54</v>
      </c>
      <c r="D2" s="1"/>
      <c r="E2" s="2"/>
    </row>
    <row r="3" spans="1:8" ht="28.8" x14ac:dyDescent="0.3">
      <c r="B3" s="16" t="s">
        <v>55</v>
      </c>
      <c r="D3" s="1">
        <v>1200</v>
      </c>
      <c r="E3" s="2">
        <v>1200</v>
      </c>
    </row>
    <row r="4" spans="1:8" ht="27.6" customHeight="1" x14ac:dyDescent="0.3">
      <c r="B4" s="16" t="s">
        <v>104</v>
      </c>
      <c r="D4" s="1"/>
      <c r="E4" s="2">
        <v>500</v>
      </c>
    </row>
    <row r="5" spans="1:8" ht="19.8" customHeight="1" x14ac:dyDescent="0.3">
      <c r="B5" s="16" t="s">
        <v>103</v>
      </c>
      <c r="D5" s="1"/>
      <c r="E5" s="2">
        <v>500</v>
      </c>
    </row>
  </sheetData>
  <mergeCells count="2">
    <mergeCell ref="G1:H1"/>
    <mergeCell ref="E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53FE-39A5-4DF5-A577-21E0A16FD828}">
  <dimension ref="A1:F9"/>
  <sheetViews>
    <sheetView workbookViewId="0">
      <selection sqref="A1:F1"/>
    </sheetView>
  </sheetViews>
  <sheetFormatPr defaultRowHeight="14.4" x14ac:dyDescent="0.3"/>
  <cols>
    <col min="2" max="2" width="17.1093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x14ac:dyDescent="0.3">
      <c r="B2" s="16" t="s">
        <v>56</v>
      </c>
      <c r="C2" s="1"/>
      <c r="D2" s="1"/>
      <c r="E2" s="2"/>
    </row>
    <row r="3" spans="1:6" x14ac:dyDescent="0.3">
      <c r="B3" s="16" t="s">
        <v>57</v>
      </c>
      <c r="D3" s="1">
        <f>150*12</f>
        <v>1800</v>
      </c>
      <c r="E3" s="2">
        <v>1800</v>
      </c>
    </row>
    <row r="4" spans="1:6" ht="16.2" customHeight="1" x14ac:dyDescent="0.3">
      <c r="B4" s="16" t="s">
        <v>58</v>
      </c>
      <c r="D4" s="1">
        <f>129*12</f>
        <v>1548</v>
      </c>
      <c r="E4" s="2">
        <v>1500</v>
      </c>
    </row>
    <row r="5" spans="1:6" x14ac:dyDescent="0.3">
      <c r="B5" s="16" t="s">
        <v>59</v>
      </c>
      <c r="D5" s="1">
        <v>3725</v>
      </c>
      <c r="E5" s="2">
        <v>4000</v>
      </c>
    </row>
    <row r="6" spans="1:6" x14ac:dyDescent="0.3">
      <c r="B6" s="16" t="s">
        <v>60</v>
      </c>
      <c r="D6" s="1">
        <f>55*12</f>
        <v>660</v>
      </c>
      <c r="E6" s="2">
        <v>660</v>
      </c>
    </row>
    <row r="7" spans="1:6" ht="17.399999999999999" customHeight="1" x14ac:dyDescent="0.3">
      <c r="B7" s="16" t="s">
        <v>61</v>
      </c>
      <c r="D7" s="1">
        <f>48*4</f>
        <v>192</v>
      </c>
      <c r="E7" s="2">
        <v>192</v>
      </c>
    </row>
    <row r="8" spans="1:6" ht="16.8" customHeight="1" x14ac:dyDescent="0.3">
      <c r="B8" s="16" t="s">
        <v>62</v>
      </c>
      <c r="C8" s="1"/>
      <c r="D8" s="1">
        <f>(15*12) +100</f>
        <v>280</v>
      </c>
      <c r="E8" s="2">
        <v>280</v>
      </c>
    </row>
    <row r="9" spans="1:6" ht="20.399999999999999" customHeight="1" x14ac:dyDescent="0.3">
      <c r="B9" s="16" t="s">
        <v>63</v>
      </c>
      <c r="C9" s="1"/>
      <c r="D9" s="1">
        <v>75</v>
      </c>
      <c r="E9" s="2">
        <v>75</v>
      </c>
    </row>
  </sheetData>
  <mergeCells count="1">
    <mergeCell ref="E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C305-52B5-4144-A1DE-F5CA0012AD43}">
  <dimension ref="A1:F11"/>
  <sheetViews>
    <sheetView workbookViewId="0">
      <selection sqref="A1:F1"/>
    </sheetView>
  </sheetViews>
  <sheetFormatPr defaultRowHeight="21" customHeight="1" x14ac:dyDescent="0.3"/>
  <cols>
    <col min="2" max="2" width="28.44140625" customWidth="1"/>
  </cols>
  <sheetData>
    <row r="1" spans="1:6" ht="21" customHeight="1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21" customHeight="1" x14ac:dyDescent="0.3">
      <c r="B2" s="16" t="s">
        <v>64</v>
      </c>
      <c r="C2" s="1"/>
      <c r="D2" s="1"/>
      <c r="E2" s="2"/>
    </row>
    <row r="3" spans="1:6" ht="21" customHeight="1" x14ac:dyDescent="0.3">
      <c r="B3" s="16" t="s">
        <v>65</v>
      </c>
      <c r="C3" s="1"/>
      <c r="D3" s="1">
        <v>2000</v>
      </c>
      <c r="E3" s="2">
        <v>2000</v>
      </c>
    </row>
    <row r="4" spans="1:6" ht="21" customHeight="1" x14ac:dyDescent="0.3">
      <c r="B4" s="16" t="s">
        <v>66</v>
      </c>
      <c r="C4" s="1"/>
      <c r="D4" s="1">
        <v>600</v>
      </c>
      <c r="E4" s="2">
        <v>600</v>
      </c>
    </row>
    <row r="5" spans="1:6" ht="21" customHeight="1" x14ac:dyDescent="0.3">
      <c r="B5" s="16" t="s">
        <v>94</v>
      </c>
      <c r="C5" s="1"/>
      <c r="D5" s="1"/>
      <c r="E5" s="2">
        <v>200</v>
      </c>
    </row>
    <row r="6" spans="1:6" ht="21" customHeight="1" x14ac:dyDescent="0.3">
      <c r="B6" s="16" t="s">
        <v>98</v>
      </c>
      <c r="C6" s="1"/>
      <c r="D6" s="1"/>
      <c r="E6" s="2">
        <v>4000</v>
      </c>
    </row>
    <row r="7" spans="1:6" ht="21" customHeight="1" x14ac:dyDescent="0.3">
      <c r="B7" s="16" t="s">
        <v>67</v>
      </c>
      <c r="C7" s="1"/>
      <c r="D7" s="1">
        <v>300</v>
      </c>
      <c r="E7" s="2">
        <v>300</v>
      </c>
    </row>
    <row r="8" spans="1:6" ht="21" customHeight="1" x14ac:dyDescent="0.3">
      <c r="B8" s="16" t="s">
        <v>68</v>
      </c>
      <c r="D8" s="1">
        <v>1000</v>
      </c>
      <c r="E8" s="2">
        <v>1000</v>
      </c>
    </row>
    <row r="9" spans="1:6" ht="21" customHeight="1" x14ac:dyDescent="0.3">
      <c r="B9" s="16" t="s">
        <v>69</v>
      </c>
      <c r="D9" s="1">
        <v>200</v>
      </c>
      <c r="E9" s="2">
        <v>200</v>
      </c>
    </row>
    <row r="10" spans="1:6" ht="21" customHeight="1" x14ac:dyDescent="0.3">
      <c r="B10" s="16" t="s">
        <v>70</v>
      </c>
      <c r="D10" s="1">
        <v>2000</v>
      </c>
      <c r="E10" s="2">
        <v>2000</v>
      </c>
    </row>
    <row r="11" spans="1:6" ht="21" customHeight="1" x14ac:dyDescent="0.3">
      <c r="B11" s="16" t="s">
        <v>71</v>
      </c>
      <c r="D11" s="1">
        <v>600</v>
      </c>
      <c r="E11" s="2">
        <v>600</v>
      </c>
    </row>
  </sheetData>
  <mergeCells count="1">
    <mergeCell ref="E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8530-7BEE-4148-B7D4-743E25B78C69}">
  <dimension ref="A1:F3"/>
  <sheetViews>
    <sheetView workbookViewId="0">
      <selection sqref="A1:F1"/>
    </sheetView>
  </sheetViews>
  <sheetFormatPr defaultRowHeight="14.4" x14ac:dyDescent="0.3"/>
  <cols>
    <col min="2" max="2" width="18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43.2" x14ac:dyDescent="0.3">
      <c r="B2" s="16" t="s">
        <v>72</v>
      </c>
      <c r="D2" s="1"/>
      <c r="E2" s="2"/>
    </row>
    <row r="3" spans="1:6" ht="19.8" customHeight="1" x14ac:dyDescent="0.3">
      <c r="B3" s="16" t="s">
        <v>73</v>
      </c>
      <c r="D3" s="1">
        <v>500</v>
      </c>
      <c r="E3" s="2">
        <v>500</v>
      </c>
    </row>
  </sheetData>
  <mergeCells count="1">
    <mergeCell ref="E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9D16-5848-4752-B1D0-C18CD717EF55}">
  <dimension ref="A1:F4"/>
  <sheetViews>
    <sheetView workbookViewId="0">
      <selection sqref="A1:F1"/>
    </sheetView>
  </sheetViews>
  <sheetFormatPr defaultRowHeight="14.4" x14ac:dyDescent="0.3"/>
  <cols>
    <col min="2" max="2" width="15.21875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29.4" customHeight="1" x14ac:dyDescent="0.3">
      <c r="B2" s="16" t="s">
        <v>74</v>
      </c>
      <c r="D2" s="1"/>
      <c r="E2" s="2"/>
    </row>
    <row r="3" spans="1:6" x14ac:dyDescent="0.3">
      <c r="B3" s="16" t="s">
        <v>75</v>
      </c>
      <c r="D3" s="1">
        <v>600</v>
      </c>
      <c r="E3" s="2">
        <v>600</v>
      </c>
    </row>
    <row r="4" spans="1:6" ht="28.2" customHeight="1" x14ac:dyDescent="0.3">
      <c r="B4" s="16" t="s">
        <v>76</v>
      </c>
      <c r="D4" s="1">
        <v>100</v>
      </c>
      <c r="E4" s="2">
        <v>150</v>
      </c>
    </row>
  </sheetData>
  <mergeCells count="1">
    <mergeCell ref="E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72E4-038A-46B5-93AC-7640AC6A3234}">
  <dimension ref="A1:F5"/>
  <sheetViews>
    <sheetView workbookViewId="0">
      <selection sqref="A1:F1"/>
    </sheetView>
  </sheetViews>
  <sheetFormatPr defaultRowHeight="14.4" x14ac:dyDescent="0.3"/>
  <cols>
    <col min="2" max="2" width="18" customWidth="1"/>
  </cols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ht="19.8" customHeight="1" x14ac:dyDescent="0.3">
      <c r="B2" s="16" t="s">
        <v>77</v>
      </c>
      <c r="D2" s="1">
        <v>3000</v>
      </c>
      <c r="E2" s="2">
        <v>3000</v>
      </c>
    </row>
    <row r="3" spans="1:6" ht="22.2" customHeight="1" x14ac:dyDescent="0.3">
      <c r="B3" s="16" t="s">
        <v>97</v>
      </c>
      <c r="D3" s="1"/>
      <c r="E3" s="2">
        <v>3000</v>
      </c>
    </row>
    <row r="4" spans="1:6" ht="20.399999999999999" customHeight="1" x14ac:dyDescent="0.3">
      <c r="B4" s="16" t="s">
        <v>78</v>
      </c>
      <c r="D4" s="1">
        <v>4100</v>
      </c>
      <c r="E4" s="2">
        <v>4100</v>
      </c>
    </row>
    <row r="5" spans="1:6" x14ac:dyDescent="0.3">
      <c r="B5" s="16"/>
      <c r="D5" s="1"/>
      <c r="E5" s="2"/>
    </row>
  </sheetData>
  <mergeCells count="1">
    <mergeCell ref="E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21DB-B9CF-4884-AABB-CAC1808FC467}">
  <dimension ref="A1:F2"/>
  <sheetViews>
    <sheetView workbookViewId="0">
      <selection sqref="A1:F1"/>
    </sheetView>
  </sheetViews>
  <sheetFormatPr defaultRowHeight="14.4" x14ac:dyDescent="0.3"/>
  <sheetData>
    <row r="1" spans="1:6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6" x14ac:dyDescent="0.3">
      <c r="B2" s="16" t="s">
        <v>79</v>
      </c>
      <c r="D2" s="1">
        <v>600</v>
      </c>
      <c r="E2" s="2">
        <v>600</v>
      </c>
    </row>
  </sheetData>
  <mergeCells count="1">
    <mergeCell ref="E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61C8-B3E3-4563-9904-5837C6623B33}">
  <dimension ref="A1:I25"/>
  <sheetViews>
    <sheetView workbookViewId="0">
      <selection activeCell="G17" sqref="G17"/>
    </sheetView>
  </sheetViews>
  <sheetFormatPr defaultRowHeight="14.4" x14ac:dyDescent="0.3"/>
  <cols>
    <col min="2" max="2" width="24.88671875" customWidth="1"/>
    <col min="11" max="11" width="23.44140625" customWidth="1"/>
  </cols>
  <sheetData>
    <row r="1" spans="1:9" x14ac:dyDescent="0.3">
      <c r="A1" s="10"/>
      <c r="B1" s="15" t="s">
        <v>1</v>
      </c>
      <c r="D1" s="5" t="s">
        <v>95</v>
      </c>
      <c r="E1" s="20" t="s">
        <v>100</v>
      </c>
      <c r="F1" s="20"/>
    </row>
    <row r="2" spans="1:9" ht="13.2" customHeight="1" x14ac:dyDescent="0.3">
      <c r="B2" s="16" t="s">
        <v>80</v>
      </c>
      <c r="D2" s="1"/>
      <c r="E2" s="2"/>
      <c r="I2" t="s">
        <v>109</v>
      </c>
    </row>
    <row r="3" spans="1:9" ht="27.6" customHeight="1" x14ac:dyDescent="0.3">
      <c r="B3" s="16" t="s">
        <v>81</v>
      </c>
      <c r="D3" s="1">
        <v>75</v>
      </c>
      <c r="E3" s="2"/>
      <c r="I3" t="s">
        <v>110</v>
      </c>
    </row>
    <row r="4" spans="1:9" ht="20.399999999999999" customHeight="1" x14ac:dyDescent="0.3">
      <c r="B4" s="16" t="s">
        <v>82</v>
      </c>
      <c r="D4" s="1">
        <v>200</v>
      </c>
      <c r="E4" s="2"/>
      <c r="I4" t="s">
        <v>111</v>
      </c>
    </row>
    <row r="5" spans="1:9" x14ac:dyDescent="0.3">
      <c r="B5" s="16" t="s">
        <v>83</v>
      </c>
      <c r="D5" s="1">
        <v>3190</v>
      </c>
      <c r="E5" s="2"/>
      <c r="I5" t="s">
        <v>112</v>
      </c>
    </row>
    <row r="6" spans="1:9" ht="15.6" customHeight="1" x14ac:dyDescent="0.3">
      <c r="B6" s="16" t="s">
        <v>84</v>
      </c>
      <c r="D6" s="1">
        <v>1700</v>
      </c>
      <c r="E6" s="2"/>
      <c r="I6" t="s">
        <v>113</v>
      </c>
    </row>
    <row r="7" spans="1:9" ht="17.399999999999999" customHeight="1" x14ac:dyDescent="0.3">
      <c r="B7" s="16" t="s">
        <v>85</v>
      </c>
      <c r="D7" s="1">
        <v>200</v>
      </c>
      <c r="E7" s="2"/>
      <c r="I7" t="s">
        <v>114</v>
      </c>
    </row>
    <row r="8" spans="1:9" ht="16.2" customHeight="1" x14ac:dyDescent="0.3">
      <c r="B8" s="16" t="s">
        <v>86</v>
      </c>
      <c r="D8" s="1">
        <v>2500</v>
      </c>
      <c r="E8" s="2"/>
      <c r="I8" t="s">
        <v>115</v>
      </c>
    </row>
    <row r="9" spans="1:9" ht="18.600000000000001" customHeight="1" x14ac:dyDescent="0.3">
      <c r="B9" s="16" t="s">
        <v>87</v>
      </c>
      <c r="D9" s="1">
        <v>75</v>
      </c>
      <c r="E9" s="2"/>
      <c r="I9" t="s">
        <v>116</v>
      </c>
    </row>
    <row r="10" spans="1:9" ht="20.399999999999999" customHeight="1" x14ac:dyDescent="0.3">
      <c r="B10" s="16" t="s">
        <v>88</v>
      </c>
      <c r="D10" s="1">
        <v>195</v>
      </c>
      <c r="E10" s="2"/>
      <c r="I10" t="s">
        <v>117</v>
      </c>
    </row>
    <row r="11" spans="1:9" ht="15.6" customHeight="1" x14ac:dyDescent="0.3">
      <c r="B11" s="16" t="s">
        <v>89</v>
      </c>
      <c r="D11" s="1">
        <v>2000</v>
      </c>
      <c r="E11" s="2"/>
      <c r="I11" t="s">
        <v>118</v>
      </c>
    </row>
    <row r="12" spans="1:9" ht="16.8" customHeight="1" x14ac:dyDescent="0.3">
      <c r="B12" s="16" t="s">
        <v>90</v>
      </c>
      <c r="D12" s="1">
        <v>6000</v>
      </c>
      <c r="E12" s="2"/>
      <c r="I12" t="s">
        <v>119</v>
      </c>
    </row>
    <row r="13" spans="1:9" ht="15.6" customHeight="1" x14ac:dyDescent="0.3">
      <c r="B13" s="16" t="s">
        <v>91</v>
      </c>
      <c r="D13" s="1">
        <v>1200</v>
      </c>
      <c r="E13" s="2"/>
      <c r="I13" t="s">
        <v>120</v>
      </c>
    </row>
    <row r="14" spans="1:9" ht="13.8" customHeight="1" x14ac:dyDescent="0.3">
      <c r="B14" s="16" t="s">
        <v>92</v>
      </c>
      <c r="D14" s="1">
        <v>500</v>
      </c>
      <c r="E14" s="2"/>
      <c r="I14" t="s">
        <v>121</v>
      </c>
    </row>
    <row r="15" spans="1:9" x14ac:dyDescent="0.3">
      <c r="I15" t="s">
        <v>122</v>
      </c>
    </row>
    <row r="16" spans="1:9" x14ac:dyDescent="0.3">
      <c r="I16" t="s">
        <v>123</v>
      </c>
    </row>
    <row r="17" spans="9:9" x14ac:dyDescent="0.3">
      <c r="I17" t="s">
        <v>124</v>
      </c>
    </row>
    <row r="18" spans="9:9" x14ac:dyDescent="0.3">
      <c r="I18" t="s">
        <v>125</v>
      </c>
    </row>
    <row r="19" spans="9:9" x14ac:dyDescent="0.3">
      <c r="I19" t="s">
        <v>126</v>
      </c>
    </row>
    <row r="20" spans="9:9" x14ac:dyDescent="0.3">
      <c r="I20" t="s">
        <v>127</v>
      </c>
    </row>
    <row r="21" spans="9:9" x14ac:dyDescent="0.3">
      <c r="I21" t="s">
        <v>128</v>
      </c>
    </row>
    <row r="22" spans="9:9" x14ac:dyDescent="0.3">
      <c r="I22" t="s">
        <v>129</v>
      </c>
    </row>
    <row r="23" spans="9:9" x14ac:dyDescent="0.3">
      <c r="I23" t="s">
        <v>130</v>
      </c>
    </row>
    <row r="24" spans="9:9" x14ac:dyDescent="0.3">
      <c r="I24" t="s">
        <v>131</v>
      </c>
    </row>
    <row r="25" spans="9:9" x14ac:dyDescent="0.3">
      <c r="I25" t="s">
        <v>132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Sheet1</vt:lpstr>
      <vt:lpstr>Revenue</vt:lpstr>
      <vt:lpstr>Clerks </vt:lpstr>
      <vt:lpstr>General services </vt:lpstr>
      <vt:lpstr>Insurance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Vernon Town Clerk</dc:creator>
  <cp:lastModifiedBy>Vernon Town Clerk</cp:lastModifiedBy>
  <cp:lastPrinted>2023-05-05T00:28:19Z</cp:lastPrinted>
  <dcterms:created xsi:type="dcterms:W3CDTF">2023-04-25T18:08:17Z</dcterms:created>
  <dcterms:modified xsi:type="dcterms:W3CDTF">2023-05-24T01:44:42Z</dcterms:modified>
</cp:coreProperties>
</file>