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2 NCLEX results\2022 LPN NCLEX results\2022 Q3\"/>
    </mc:Choice>
  </mc:AlternateContent>
  <bookViews>
    <workbookView showHorizontalScroll="0" showVerticalScroll="0" showSheetTabs="0" xWindow="0" yWindow="0" windowWidth="28800" windowHeight="1299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K18" i="1" l="1"/>
  <c r="D16" i="1" l="1"/>
  <c r="D15" i="1"/>
  <c r="D14" i="1"/>
  <c r="D13" i="1"/>
  <c r="D12" i="1"/>
  <c r="D7" i="1"/>
  <c r="D5" i="1"/>
  <c r="D4" i="1"/>
  <c r="C17" i="1"/>
  <c r="B17" i="1"/>
  <c r="D17" i="1" s="1"/>
  <c r="G17" i="1" l="1"/>
  <c r="F17" i="1"/>
  <c r="E17" i="1"/>
  <c r="G16" i="1"/>
  <c r="G15" i="1"/>
  <c r="G14" i="1"/>
  <c r="G13" i="1"/>
  <c r="G12" i="1"/>
  <c r="G9" i="1"/>
  <c r="G8" i="1"/>
  <c r="G7" i="1"/>
  <c r="G6" i="1"/>
  <c r="G5" i="1"/>
  <c r="G4" i="1"/>
  <c r="I17" i="1" l="1"/>
  <c r="H17" i="1"/>
  <c r="J16" i="1"/>
  <c r="J15" i="1"/>
  <c r="J13" i="1"/>
  <c r="J7" i="1"/>
  <c r="J6" i="1"/>
  <c r="J5" i="1"/>
  <c r="J4" i="1"/>
  <c r="M18" i="1"/>
  <c r="M15" i="1"/>
  <c r="M13" i="1"/>
  <c r="M11" i="1"/>
  <c r="M9" i="1"/>
  <c r="M7" i="1"/>
  <c r="M6" i="1"/>
  <c r="M5" i="1"/>
  <c r="M4" i="1"/>
  <c r="L18" i="1"/>
  <c r="L16" i="1"/>
  <c r="M16" i="1" s="1"/>
  <c r="L15" i="1"/>
  <c r="L14" i="1"/>
  <c r="M14" i="1" s="1"/>
  <c r="L13" i="1"/>
  <c r="L12" i="1"/>
  <c r="M12" i="1" s="1"/>
  <c r="L11" i="1"/>
  <c r="L10" i="1"/>
  <c r="L9" i="1"/>
  <c r="L7" i="1"/>
  <c r="L6" i="1"/>
  <c r="L5" i="1"/>
  <c r="L4" i="1"/>
  <c r="K16" i="1"/>
  <c r="K15" i="1"/>
  <c r="K14" i="1"/>
  <c r="K13" i="1"/>
  <c r="K12" i="1"/>
  <c r="K11" i="1"/>
  <c r="K10" i="1"/>
  <c r="K9" i="1"/>
  <c r="K7" i="1"/>
  <c r="K6" i="1"/>
  <c r="K5" i="1"/>
  <c r="K4" i="1"/>
  <c r="J17" i="1" l="1"/>
  <c r="P16" i="1"/>
  <c r="P15" i="1"/>
  <c r="P13" i="1"/>
  <c r="P11" i="1"/>
  <c r="P9" i="1"/>
  <c r="P7" i="1"/>
  <c r="P6" i="1"/>
  <c r="P5" i="1"/>
  <c r="P4" i="1"/>
  <c r="O17" i="1"/>
  <c r="N17" i="1"/>
  <c r="P17" i="1" l="1"/>
  <c r="S17" i="1"/>
  <c r="S16" i="1"/>
  <c r="S15" i="1"/>
  <c r="S13" i="1"/>
  <c r="S12" i="1"/>
  <c r="S11" i="1"/>
  <c r="S7" i="1"/>
  <c r="S6" i="1"/>
  <c r="S5" i="1"/>
  <c r="S4" i="1"/>
  <c r="R17" i="1"/>
  <c r="Q17" i="1"/>
  <c r="U17" i="1" l="1"/>
  <c r="T17" i="1"/>
  <c r="V17" i="1" l="1"/>
  <c r="V16" i="1"/>
  <c r="V15" i="1"/>
  <c r="V14" i="1"/>
  <c r="V13" i="1"/>
  <c r="V12" i="1"/>
  <c r="V11" i="1"/>
  <c r="V9" i="1"/>
  <c r="V7" i="1"/>
  <c r="V6" i="1"/>
  <c r="V5" i="1"/>
  <c r="V4" i="1"/>
  <c r="Y16" i="1" l="1"/>
  <c r="Y13" i="1"/>
  <c r="Y9" i="1"/>
  <c r="Y7" i="1"/>
  <c r="Y5" i="1"/>
  <c r="Y4" i="1"/>
  <c r="X17" i="1"/>
  <c r="L17" i="1" s="1"/>
  <c r="W17" i="1"/>
  <c r="K17" i="1" s="1"/>
  <c r="Y17" i="1" l="1"/>
  <c r="M17" i="1"/>
  <c r="AA18" i="1"/>
  <c r="AB18" i="1" s="1"/>
  <c r="Z18" i="1"/>
  <c r="AM17" i="1"/>
  <c r="AL17" i="1"/>
  <c r="AJ17" i="1"/>
  <c r="AI17" i="1"/>
  <c r="AG17" i="1"/>
  <c r="AF17" i="1"/>
  <c r="AD17" i="1"/>
  <c r="AC17" i="1"/>
  <c r="AN16" i="1"/>
  <c r="AK16" i="1"/>
  <c r="AH16" i="1"/>
  <c r="AE16" i="1"/>
  <c r="AA16" i="1"/>
  <c r="Z16" i="1"/>
  <c r="AN15" i="1"/>
  <c r="AK15" i="1"/>
  <c r="AH15" i="1"/>
  <c r="AE15" i="1"/>
  <c r="AA15" i="1"/>
  <c r="Z15" i="1"/>
  <c r="AK14" i="1"/>
  <c r="AH14" i="1"/>
  <c r="AA14" i="1"/>
  <c r="AB14" i="1" s="1"/>
  <c r="Z14" i="1"/>
  <c r="AK13" i="1"/>
  <c r="AH13" i="1"/>
  <c r="AE13" i="1"/>
  <c r="AA13" i="1"/>
  <c r="Z13" i="1"/>
  <c r="AK12" i="1"/>
  <c r="AH12" i="1"/>
  <c r="AA12" i="1"/>
  <c r="Z12" i="1"/>
  <c r="AK11" i="1"/>
  <c r="AH11" i="1"/>
  <c r="AA11" i="1"/>
  <c r="Z11" i="1"/>
  <c r="AB11" i="1" s="1"/>
  <c r="AA10" i="1"/>
  <c r="Z10" i="1"/>
  <c r="AK9" i="1"/>
  <c r="AH9" i="1"/>
  <c r="AA9" i="1"/>
  <c r="Z9" i="1"/>
  <c r="AN7" i="1"/>
  <c r="AK7" i="1"/>
  <c r="AH7" i="1"/>
  <c r="AE7" i="1"/>
  <c r="AA7" i="1"/>
  <c r="Z7" i="1"/>
  <c r="AK6" i="1"/>
  <c r="AA6" i="1"/>
  <c r="Z6" i="1"/>
  <c r="AN5" i="1"/>
  <c r="AK5" i="1"/>
  <c r="AH5" i="1"/>
  <c r="AE5" i="1"/>
  <c r="AA5" i="1"/>
  <c r="Z5" i="1"/>
  <c r="AN4" i="1"/>
  <c r="AK4" i="1"/>
  <c r="AH4" i="1"/>
  <c r="AA4" i="1"/>
  <c r="AB4" i="1" s="1"/>
  <c r="Z4" i="1"/>
  <c r="AE17" i="1" l="1"/>
  <c r="AH17" i="1"/>
  <c r="AK17" i="1"/>
  <c r="AN17" i="1"/>
  <c r="AB16" i="1"/>
  <c r="AB15" i="1"/>
  <c r="AB9" i="1"/>
  <c r="Z17" i="1"/>
  <c r="AB5" i="1"/>
  <c r="AB7" i="1"/>
  <c r="AB12" i="1"/>
  <c r="AA17" i="1"/>
  <c r="AB6" i="1"/>
  <c r="AB13" i="1"/>
  <c r="AB17" i="1" l="1"/>
</calcChain>
</file>

<file path=xl/sharedStrings.xml><?xml version="1.0" encoding="utf-8"?>
<sst xmlns="http://schemas.openxmlformats.org/spreadsheetml/2006/main" count="78" uniqueCount="36">
  <si>
    <t>Overall 2020</t>
  </si>
  <si>
    <t>4th Quarter 2020</t>
  </si>
  <si>
    <t>3rd Quarter 2020</t>
  </si>
  <si>
    <t>2nd Quarter 2020</t>
  </si>
  <si>
    <t>1st Quarter 2020</t>
  </si>
  <si>
    <t>Overall 2019</t>
  </si>
  <si>
    <t>Overall 2018</t>
  </si>
  <si>
    <t>EDUCATION PROGRAM:</t>
  </si>
  <si>
    <t>1st Time Candidates*</t>
  </si>
  <si>
    <t>Number Passing</t>
  </si>
  <si>
    <t>Passing Percent</t>
  </si>
  <si>
    <t>Bridgerland Technical College</t>
  </si>
  <si>
    <t>Davis Technical College</t>
  </si>
  <si>
    <t>Dixie Technical College</t>
  </si>
  <si>
    <t>Mountainland Technical College</t>
  </si>
  <si>
    <t>Ogden-Weber Technical College</t>
  </si>
  <si>
    <t>Salt Lake Community College LPN</t>
  </si>
  <si>
    <t>Snow College - South</t>
  </si>
  <si>
    <t>Southwest Technical College</t>
  </si>
  <si>
    <t>Uintah Basin Technical College</t>
  </si>
  <si>
    <t>Tooele Technical College</t>
  </si>
  <si>
    <t>Utah State University</t>
  </si>
  <si>
    <t>Other - Seeking licensure by
Equivalency/Partial RN Education</t>
  </si>
  <si>
    <t>Total Candidates Educated in Utah</t>
  </si>
  <si>
    <t>Total National Candidates - Member
Boards*</t>
  </si>
  <si>
    <t>*Source: NCSBN Report - Number and Percent First-time Candidates Educated in Member Board Jurisdictions.</t>
  </si>
  <si>
    <t>National data available at: NCSBN.org</t>
  </si>
  <si>
    <t>Q1 2021</t>
  </si>
  <si>
    <t>Q2 2021</t>
  </si>
  <si>
    <t>Q3 2021</t>
  </si>
  <si>
    <t>Q4 2021</t>
  </si>
  <si>
    <t>Overall 2021</t>
  </si>
  <si>
    <t>Q1 2022</t>
  </si>
  <si>
    <t>Q2 2022</t>
  </si>
  <si>
    <t>Nightingale College Practical Nursing Program</t>
  </si>
  <si>
    <t>Q3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</si>
</sst>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"/>
      <color indexed="8"/>
      <name val="Arial"/>
      <family val="2"/>
    </font>
    <font>
      <i/>
      <sz val="4"/>
      <color indexed="8"/>
      <name val="Arial"/>
      <family val="2"/>
    </font>
    <font>
      <b/>
      <i/>
      <sz val="4"/>
      <color indexed="8"/>
      <name val="Arial"/>
      <family val="2"/>
    </font>
    <font>
      <b/>
      <i/>
      <sz val="4"/>
      <color indexed="8"/>
      <name val="Arial"/>
      <family val="1"/>
      <charset val="204"/>
    </font>
    <font>
      <sz val="4"/>
      <color indexed="8"/>
      <name val="Arial"/>
      <family val="2"/>
    </font>
    <font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 applyNumberFormat="0" applyFill="0" applyBorder="0" applyProtection="0">
      <alignment vertical="top" wrapText="1"/>
    </xf>
    <xf numFmtId="9" fontId="23" fillId="0" borderId="0" applyFont="0" applyFill="0" applyBorder="0" applyAlignment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>
      <alignment vertical="top" wrapText="1"/>
    </xf>
    <xf numFmtId="0" fontId="0" fillId="0" borderId="10" xfId="0" applyBorder="1">
      <alignment vertical="top" wrapText="1"/>
    </xf>
    <xf numFmtId="0" fontId="0" fillId="0" borderId="10" xfId="0" applyBorder="1" applyAlignment="1">
      <alignment horizontal="left" vertical="center" wrapText="1"/>
    </xf>
    <xf numFmtId="0" fontId="18" fillId="34" borderId="10" xfId="0" applyFont="1" applyFill="1" applyBorder="1" applyAlignment="1">
      <alignment horizontal="left" vertical="top" wrapText="1"/>
    </xf>
    <xf numFmtId="0" fontId="18" fillId="34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left" wrapText="1"/>
    </xf>
    <xf numFmtId="0" fontId="20" fillId="34" borderId="10" xfId="0" applyFont="1" applyFill="1" applyBorder="1" applyAlignment="1">
      <alignment horizontal="left" vertical="top" wrapText="1"/>
    </xf>
    <xf numFmtId="10" fontId="20" fillId="34" borderId="10" xfId="1" applyNumberFormat="1" applyFont="1" applyFill="1" applyBorder="1" applyAlignment="1">
      <alignment horizontal="left" vertical="top" wrapText="1"/>
    </xf>
    <xf numFmtId="10" fontId="20" fillId="34" borderId="10" xfId="0" applyNumberFormat="1" applyFont="1" applyFill="1" applyBorder="1" applyAlignment="1">
      <alignment horizontal="left" vertical="top" wrapText="1"/>
    </xf>
    <xf numFmtId="1" fontId="20" fillId="34" borderId="10" xfId="0" applyNumberFormat="1" applyFont="1" applyFill="1" applyBorder="1" applyAlignment="1">
      <alignment horizontal="right" vertical="top" shrinkToFit="1"/>
    </xf>
    <xf numFmtId="10" fontId="20" fillId="34" borderId="10" xfId="0" applyNumberFormat="1" applyFont="1" applyFill="1" applyBorder="1" applyAlignment="1">
      <alignment horizontal="right" vertical="top" shrinkToFit="1"/>
    </xf>
    <xf numFmtId="0" fontId="20" fillId="0" borderId="10" xfId="0" applyFont="1" applyBorder="1" applyAlignment="1">
      <alignment horizontal="left" vertical="top" wrapText="1"/>
    </xf>
    <xf numFmtId="10" fontId="20" fillId="0" borderId="10" xfId="1" applyNumberFormat="1" applyFont="1" applyBorder="1" applyAlignment="1">
      <alignment horizontal="left" vertical="top" wrapText="1"/>
    </xf>
    <xf numFmtId="1" fontId="20" fillId="0" borderId="10" xfId="0" applyNumberFormat="1" applyFont="1" applyBorder="1" applyAlignment="1">
      <alignment horizontal="right" vertical="top" shrinkToFit="1"/>
    </xf>
    <xf numFmtId="10" fontId="20" fillId="0" borderId="10" xfId="0" applyNumberFormat="1" applyFont="1" applyBorder="1" applyAlignment="1">
      <alignment horizontal="right" vertical="top" shrinkToFit="1"/>
    </xf>
    <xf numFmtId="0" fontId="0" fillId="0" borderId="10" xfId="0" applyFill="1" applyBorder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10" fontId="20" fillId="0" borderId="10" xfId="1" applyNumberFormat="1" applyFont="1" applyFill="1" applyBorder="1" applyAlignment="1">
      <alignment horizontal="left" vertical="top" wrapText="1"/>
    </xf>
    <xf numFmtId="1" fontId="20" fillId="0" borderId="10" xfId="0" applyNumberFormat="1" applyFont="1" applyFill="1" applyBorder="1" applyAlignment="1">
      <alignment horizontal="right" vertical="top" shrinkToFit="1"/>
    </xf>
    <xf numFmtId="10" fontId="20" fillId="0" borderId="10" xfId="0" applyNumberFormat="1" applyFont="1" applyFill="1" applyBorder="1" applyAlignment="1">
      <alignment horizontal="right" vertical="top" shrinkToFit="1"/>
    </xf>
    <xf numFmtId="0" fontId="20" fillId="35" borderId="10" xfId="0" applyFont="1" applyFill="1" applyBorder="1" applyAlignment="1">
      <alignment horizontal="left" vertical="top" wrapText="1"/>
    </xf>
    <xf numFmtId="10" fontId="20" fillId="35" borderId="10" xfId="1" applyNumberFormat="1" applyFont="1" applyFill="1" applyBorder="1" applyAlignment="1">
      <alignment horizontal="left" vertical="top" wrapText="1"/>
    </xf>
    <xf numFmtId="1" fontId="20" fillId="35" borderId="10" xfId="0" applyNumberFormat="1" applyFont="1" applyFill="1" applyBorder="1" applyAlignment="1">
      <alignment horizontal="right" vertical="top" shrinkToFit="1"/>
    </xf>
    <xf numFmtId="10" fontId="20" fillId="35" borderId="10" xfId="0" applyNumberFormat="1" applyFont="1" applyFill="1" applyBorder="1" applyAlignment="1">
      <alignment horizontal="right" vertical="top" shrinkToFit="1"/>
    </xf>
    <xf numFmtId="0" fontId="21" fillId="36" borderId="10" xfId="0" applyFont="1" applyFill="1" applyBorder="1" applyAlignment="1">
      <alignment horizontal="left" vertical="top" wrapText="1"/>
    </xf>
    <xf numFmtId="10" fontId="21" fillId="36" borderId="10" xfId="1" applyNumberFormat="1" applyFont="1" applyFill="1" applyBorder="1" applyAlignment="1">
      <alignment horizontal="left" vertical="top" wrapText="1"/>
    </xf>
    <xf numFmtId="3" fontId="21" fillId="36" borderId="10" xfId="0" applyNumberFormat="1" applyFont="1" applyFill="1" applyBorder="1" applyAlignment="1">
      <alignment horizontal="left" vertical="top" wrapText="1"/>
    </xf>
    <xf numFmtId="10" fontId="21" fillId="36" borderId="10" xfId="0" applyNumberFormat="1" applyFont="1" applyFill="1" applyBorder="1" applyAlignment="1">
      <alignment horizontal="left" vertical="top" wrapText="1"/>
    </xf>
    <xf numFmtId="1" fontId="20" fillId="36" borderId="10" xfId="0" applyNumberFormat="1" applyFont="1" applyFill="1" applyBorder="1" applyAlignment="1">
      <alignment horizontal="right" vertical="top" shrinkToFit="1"/>
    </xf>
    <xf numFmtId="10" fontId="20" fillId="36" borderId="10" xfId="0" applyNumberFormat="1" applyFont="1" applyFill="1" applyBorder="1" applyAlignment="1">
      <alignment horizontal="right" vertical="top" shrinkToFit="1"/>
    </xf>
    <xf numFmtId="3" fontId="20" fillId="36" borderId="10" xfId="0" applyNumberFormat="1" applyFont="1" applyFill="1" applyBorder="1" applyAlignment="1">
      <alignment horizontal="right" vertical="top" shrinkToFit="1"/>
    </xf>
    <xf numFmtId="0" fontId="22" fillId="0" borderId="10" xfId="0" applyFont="1" applyBorder="1" applyAlignment="1">
      <alignment horizontal="left" vertical="top" wrapText="1"/>
    </xf>
    <xf numFmtId="9" fontId="20" fillId="34" borderId="10" xfId="1" applyFont="1" applyFill="1" applyBorder="1" applyAlignment="1">
      <alignment horizontal="left" vertical="top" wrapText="1"/>
    </xf>
    <xf numFmtId="9" fontId="20" fillId="0" borderId="10" xfId="1" applyFont="1" applyBorder="1" applyAlignment="1">
      <alignment horizontal="left" vertical="top" wrapText="1"/>
    </xf>
    <xf numFmtId="9" fontId="20" fillId="0" borderId="10" xfId="1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 indent="3"/>
    </xf>
    <xf numFmtId="0" fontId="18" fillId="0" borderId="12" xfId="0" applyFont="1" applyFill="1" applyBorder="1" applyAlignment="1">
      <alignment horizontal="left" vertical="top" wrapText="1" indent="3"/>
    </xf>
    <xf numFmtId="0" fontId="18" fillId="0" borderId="13" xfId="0" applyFont="1" applyFill="1" applyBorder="1" applyAlignment="1">
      <alignment horizontal="left" vertical="top" wrapText="1" indent="3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8" fillId="0" borderId="11" xfId="0" applyFont="1" applyBorder="1" applyAlignment="1">
      <alignment horizontal="left" vertical="top" wrapText="1" indent="3"/>
    </xf>
    <xf numFmtId="0" fontId="18" fillId="0" borderId="12" xfId="0" applyFont="1" applyBorder="1" applyAlignment="1">
      <alignment horizontal="left" vertical="top" wrapText="1" indent="3"/>
    </xf>
    <xf numFmtId="0" fontId="18" fillId="0" borderId="13" xfId="0" applyFont="1" applyBorder="1" applyAlignment="1">
      <alignment horizontal="left" vertical="top" wrapText="1" indent="3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Percent" xfId="1" builtinId="5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tabSelected="1" zoomScale="240" zoomScaleNormal="240" workbookViewId="0">
      <selection activeCell="D8" sqref="D8"/>
    </sheetView>
  </sheetViews>
  <sheetFormatPr defaultColWidth="9.33203125" defaultRowHeight="12.75" x14ac:dyDescent="0.2"/>
  <cols>
    <col min="1" max="1" width="17.33203125" style="1" customWidth="1"/>
    <col min="2" max="2" width="5.5" style="1" customWidth="1"/>
    <col min="3" max="3" width="4.33203125" style="1" customWidth="1"/>
    <col min="4" max="4" width="9.6640625" style="1" bestFit="1" customWidth="1"/>
    <col min="5" max="5" width="5.6640625" style="1" customWidth="1"/>
    <col min="6" max="6" width="4.6640625" style="1" customWidth="1"/>
    <col min="7" max="7" width="4.83203125" style="1" customWidth="1"/>
    <col min="8" max="8" width="6.1640625" style="1" customWidth="1"/>
    <col min="9" max="9" width="5.1640625" style="1" customWidth="1"/>
    <col min="10" max="10" width="4.1640625" style="1" customWidth="1"/>
    <col min="11" max="11" width="6.1640625" style="1" customWidth="1"/>
    <col min="12" max="12" width="5.33203125" style="1" customWidth="1"/>
    <col min="13" max="13" width="5.1640625" style="1" customWidth="1"/>
    <col min="14" max="14" width="6.5" style="1" customWidth="1"/>
    <col min="15" max="15" width="4.83203125" style="1" customWidth="1"/>
    <col min="16" max="16" width="4.5" style="1" customWidth="1"/>
    <col min="17" max="17" width="6.1640625" style="1" customWidth="1"/>
    <col min="18" max="18" width="5.33203125" style="1" customWidth="1"/>
    <col min="19" max="19" width="6.33203125" style="1" customWidth="1"/>
    <col min="20" max="20" width="7" style="1" customWidth="1"/>
    <col min="21" max="21" width="5.83203125" style="1" bestFit="1" customWidth="1"/>
    <col min="22" max="22" width="6.1640625" style="1" customWidth="1"/>
    <col min="23" max="23" width="5.83203125" style="1" customWidth="1"/>
    <col min="24" max="25" width="4.83203125" style="1" customWidth="1"/>
    <col min="26" max="26" width="6.33203125" style="1" customWidth="1"/>
    <col min="27" max="27" width="4.5" style="1" customWidth="1"/>
    <col min="28" max="28" width="5" style="1" customWidth="1"/>
    <col min="29" max="29" width="6.5" style="1" customWidth="1"/>
    <col min="30" max="30" width="5.5" style="1" customWidth="1"/>
    <col min="31" max="31" width="5.83203125" style="1" customWidth="1"/>
    <col min="32" max="32" width="6" style="1" customWidth="1"/>
    <col min="33" max="33" width="7.1640625" style="1" customWidth="1"/>
    <col min="34" max="34" width="6" style="1" customWidth="1"/>
    <col min="35" max="35" width="5.6640625" style="1" customWidth="1"/>
    <col min="36" max="36" width="5.83203125" style="1" bestFit="1" customWidth="1"/>
    <col min="37" max="37" width="9" style="1" bestFit="1" customWidth="1"/>
    <col min="38" max="38" width="8.1640625" style="1" bestFit="1" customWidth="1"/>
    <col min="39" max="39" width="5.83203125" style="1" customWidth="1"/>
    <col min="40" max="40" width="5.5" style="1" customWidth="1"/>
    <col min="41" max="41" width="6.83203125" style="1" customWidth="1"/>
    <col min="42" max="43" width="4.6640625" style="1" customWidth="1"/>
    <col min="44" max="44" width="5.83203125" style="1" customWidth="1"/>
    <col min="45" max="46" width="4.6640625" style="1" customWidth="1"/>
    <col min="47" max="16384" width="9.33203125" style="1"/>
  </cols>
  <sheetData>
    <row r="1" spans="1:46" ht="9.75" customHeight="1" x14ac:dyDescent="0.2">
      <c r="A1" s="2"/>
      <c r="B1" s="41" t="s">
        <v>35</v>
      </c>
      <c r="C1" s="42"/>
      <c r="D1" s="43"/>
      <c r="E1" s="38" t="s">
        <v>33</v>
      </c>
      <c r="F1" s="39"/>
      <c r="G1" s="40"/>
      <c r="H1" s="38" t="s">
        <v>32</v>
      </c>
      <c r="I1" s="39"/>
      <c r="J1" s="40"/>
      <c r="K1" s="38" t="s">
        <v>31</v>
      </c>
      <c r="L1" s="39"/>
      <c r="M1" s="40"/>
      <c r="N1" s="38" t="s">
        <v>30</v>
      </c>
      <c r="O1" s="39"/>
      <c r="P1" s="40"/>
      <c r="Q1" s="38" t="s">
        <v>29</v>
      </c>
      <c r="R1" s="39"/>
      <c r="S1" s="40"/>
      <c r="T1" s="38" t="s">
        <v>28</v>
      </c>
      <c r="U1" s="39"/>
      <c r="V1" s="40"/>
      <c r="W1" s="38" t="s">
        <v>27</v>
      </c>
      <c r="X1" s="39"/>
      <c r="Y1" s="40"/>
      <c r="Z1" s="38" t="s">
        <v>0</v>
      </c>
      <c r="AA1" s="39"/>
      <c r="AB1" s="40"/>
      <c r="AC1" s="38" t="s">
        <v>1</v>
      </c>
      <c r="AD1" s="39"/>
      <c r="AE1" s="40"/>
      <c r="AF1" s="38" t="s">
        <v>2</v>
      </c>
      <c r="AG1" s="39"/>
      <c r="AH1" s="40"/>
      <c r="AI1" s="38" t="s">
        <v>3</v>
      </c>
      <c r="AJ1" s="39"/>
      <c r="AK1" s="40"/>
      <c r="AL1" s="38" t="s">
        <v>4</v>
      </c>
      <c r="AM1" s="39"/>
      <c r="AN1" s="40"/>
      <c r="AO1" s="35" t="s">
        <v>5</v>
      </c>
      <c r="AP1" s="36"/>
      <c r="AQ1" s="37"/>
      <c r="AR1" s="51" t="s">
        <v>6</v>
      </c>
      <c r="AS1" s="52"/>
      <c r="AT1" s="53"/>
    </row>
    <row r="2" spans="1:46" ht="15.95" customHeight="1" x14ac:dyDescent="0.2">
      <c r="A2" s="3" t="s">
        <v>7</v>
      </c>
      <c r="B2" s="4" t="s">
        <v>8</v>
      </c>
      <c r="C2" s="4" t="s">
        <v>9</v>
      </c>
      <c r="D2" s="4" t="s">
        <v>10</v>
      </c>
      <c r="E2" s="4" t="s">
        <v>8</v>
      </c>
      <c r="F2" s="4" t="s">
        <v>9</v>
      </c>
      <c r="G2" s="4" t="s">
        <v>10</v>
      </c>
      <c r="H2" s="4" t="s">
        <v>8</v>
      </c>
      <c r="I2" s="4" t="s">
        <v>9</v>
      </c>
      <c r="J2" s="4" t="s">
        <v>10</v>
      </c>
      <c r="K2" s="4" t="s">
        <v>8</v>
      </c>
      <c r="L2" s="4" t="s">
        <v>9</v>
      </c>
      <c r="M2" s="4" t="s">
        <v>10</v>
      </c>
      <c r="N2" s="4" t="s">
        <v>8</v>
      </c>
      <c r="O2" s="4" t="s">
        <v>9</v>
      </c>
      <c r="P2" s="4" t="s">
        <v>10</v>
      </c>
      <c r="Q2" s="4" t="s">
        <v>8</v>
      </c>
      <c r="R2" s="4" t="s">
        <v>9</v>
      </c>
      <c r="S2" s="4" t="s">
        <v>10</v>
      </c>
      <c r="T2" s="4" t="s">
        <v>8</v>
      </c>
      <c r="U2" s="4" t="s">
        <v>9</v>
      </c>
      <c r="V2" s="4" t="s">
        <v>10</v>
      </c>
      <c r="W2" s="4" t="s">
        <v>8</v>
      </c>
      <c r="X2" s="4" t="s">
        <v>9</v>
      </c>
      <c r="Y2" s="4" t="s">
        <v>10</v>
      </c>
      <c r="Z2" s="4" t="s">
        <v>8</v>
      </c>
      <c r="AA2" s="4" t="s">
        <v>9</v>
      </c>
      <c r="AB2" s="4" t="s">
        <v>10</v>
      </c>
      <c r="AC2" s="4" t="s">
        <v>8</v>
      </c>
      <c r="AD2" s="4" t="s">
        <v>9</v>
      </c>
      <c r="AE2" s="4" t="s">
        <v>10</v>
      </c>
      <c r="AF2" s="4" t="s">
        <v>8</v>
      </c>
      <c r="AG2" s="4" t="s">
        <v>9</v>
      </c>
      <c r="AH2" s="4" t="s">
        <v>10</v>
      </c>
      <c r="AI2" s="4" t="s">
        <v>8</v>
      </c>
      <c r="AJ2" s="4" t="s">
        <v>9</v>
      </c>
      <c r="AK2" s="4" t="s">
        <v>10</v>
      </c>
      <c r="AL2" s="4" t="s">
        <v>8</v>
      </c>
      <c r="AM2" s="4" t="s">
        <v>9</v>
      </c>
      <c r="AN2" s="4" t="s">
        <v>10</v>
      </c>
      <c r="AO2" s="3" t="s">
        <v>8</v>
      </c>
      <c r="AP2" s="3" t="s">
        <v>9</v>
      </c>
      <c r="AQ2" s="3" t="s">
        <v>10</v>
      </c>
      <c r="AR2" s="3" t="s">
        <v>8</v>
      </c>
      <c r="AS2" s="3" t="s">
        <v>9</v>
      </c>
      <c r="AT2" s="3" t="s">
        <v>10</v>
      </c>
    </row>
    <row r="3" spans="1:46" ht="8.25" customHeight="1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5"/>
      <c r="AS3" s="5"/>
      <c r="AT3" s="5"/>
    </row>
    <row r="4" spans="1:46" ht="11.25" customHeight="1" x14ac:dyDescent="0.2">
      <c r="A4" s="6" t="s">
        <v>11</v>
      </c>
      <c r="B4" s="6">
        <v>20</v>
      </c>
      <c r="C4" s="6">
        <v>20</v>
      </c>
      <c r="D4" s="7">
        <f>SUM(C4/B4)</f>
        <v>1</v>
      </c>
      <c r="E4" s="6">
        <v>3</v>
      </c>
      <c r="F4" s="6">
        <v>3</v>
      </c>
      <c r="G4" s="7">
        <f>SUM(F4/E4)</f>
        <v>1</v>
      </c>
      <c r="H4" s="6">
        <v>16</v>
      </c>
      <c r="I4" s="6">
        <v>16</v>
      </c>
      <c r="J4" s="32">
        <f>SUM(I4/H4)</f>
        <v>1</v>
      </c>
      <c r="K4" s="6">
        <f>SUM(N4+Q4+T4+W4)</f>
        <v>49</v>
      </c>
      <c r="L4" s="6">
        <f>SUM(O4+R4+U4+X4)</f>
        <v>49</v>
      </c>
      <c r="M4" s="7">
        <f>(L4/K4)</f>
        <v>1</v>
      </c>
      <c r="N4" s="6">
        <v>3</v>
      </c>
      <c r="O4" s="6">
        <v>3</v>
      </c>
      <c r="P4" s="7">
        <f>SUM(O4/N4)</f>
        <v>1</v>
      </c>
      <c r="Q4" s="6">
        <v>14</v>
      </c>
      <c r="R4" s="6">
        <v>14</v>
      </c>
      <c r="S4" s="7">
        <f>SUM(R4/Q4)</f>
        <v>1</v>
      </c>
      <c r="T4" s="6">
        <v>9</v>
      </c>
      <c r="U4" s="6">
        <v>9</v>
      </c>
      <c r="V4" s="7">
        <f>SUM(U4/T4)</f>
        <v>1</v>
      </c>
      <c r="W4" s="6">
        <v>23</v>
      </c>
      <c r="X4" s="6">
        <v>23</v>
      </c>
      <c r="Y4" s="7">
        <f>SUM(X4/W4)</f>
        <v>1</v>
      </c>
      <c r="Z4" s="6">
        <f t="shared" ref="Z4:Z18" si="0">SUM(AC4+AF4+AI4+AL4)</f>
        <v>38</v>
      </c>
      <c r="AA4" s="6">
        <f t="shared" ref="AA4:AA18" si="1">SUM(AD4+AG4+AJ4+AM4)</f>
        <v>38</v>
      </c>
      <c r="AB4" s="7">
        <f>SUM(AA4/Z4)</f>
        <v>1</v>
      </c>
      <c r="AC4" s="6">
        <v>0</v>
      </c>
      <c r="AD4" s="6">
        <v>0</v>
      </c>
      <c r="AE4" s="8">
        <v>0</v>
      </c>
      <c r="AF4" s="6">
        <v>17</v>
      </c>
      <c r="AG4" s="6">
        <v>17</v>
      </c>
      <c r="AH4" s="7">
        <f>SUM(AG4/AF4)</f>
        <v>1</v>
      </c>
      <c r="AI4" s="6">
        <v>7</v>
      </c>
      <c r="AJ4" s="6">
        <v>7</v>
      </c>
      <c r="AK4" s="7">
        <f>SUM(AJ4/AI4)</f>
        <v>1</v>
      </c>
      <c r="AL4" s="6">
        <v>14</v>
      </c>
      <c r="AM4" s="6">
        <v>14</v>
      </c>
      <c r="AN4" s="7">
        <f>SUM(AM4/AL4)</f>
        <v>1</v>
      </c>
      <c r="AO4" s="9">
        <v>40</v>
      </c>
      <c r="AP4" s="9">
        <v>40</v>
      </c>
      <c r="AQ4" s="10">
        <v>1</v>
      </c>
      <c r="AR4" s="9">
        <v>50</v>
      </c>
      <c r="AS4" s="9">
        <v>50</v>
      </c>
      <c r="AT4" s="10">
        <v>1</v>
      </c>
    </row>
    <row r="5" spans="1:46" ht="12" customHeight="1" x14ac:dyDescent="0.2">
      <c r="A5" s="11" t="s">
        <v>12</v>
      </c>
      <c r="B5" s="11">
        <v>31</v>
      </c>
      <c r="C5" s="11">
        <v>30</v>
      </c>
      <c r="D5" s="12">
        <f t="shared" ref="D5:D17" si="2">SUM(C5/B5)</f>
        <v>0.967741935483871</v>
      </c>
      <c r="E5" s="11">
        <v>35</v>
      </c>
      <c r="F5" s="11">
        <v>34</v>
      </c>
      <c r="G5" s="12">
        <f t="shared" ref="G5:G16" si="3">SUM(F5/E5)</f>
        <v>0.97142857142857142</v>
      </c>
      <c r="H5" s="11">
        <v>19</v>
      </c>
      <c r="I5" s="11">
        <v>19</v>
      </c>
      <c r="J5" s="33">
        <f t="shared" ref="J5:J16" si="4">SUM(I5/H5)</f>
        <v>1</v>
      </c>
      <c r="K5" s="11">
        <f t="shared" ref="K5:K17" si="5">SUM(N5+Q5+T5+W5)</f>
        <v>106</v>
      </c>
      <c r="L5" s="11">
        <f t="shared" ref="L5:L18" si="6">SUM(O5+R5+U5+X5)</f>
        <v>104</v>
      </c>
      <c r="M5" s="12">
        <f t="shared" ref="M5:M18" si="7">(L5/K5)</f>
        <v>0.98113207547169812</v>
      </c>
      <c r="N5" s="11">
        <v>18</v>
      </c>
      <c r="O5" s="11">
        <v>18</v>
      </c>
      <c r="P5" s="7">
        <f t="shared" ref="P5:P17" si="8">SUM(O5/N5)</f>
        <v>1</v>
      </c>
      <c r="Q5" s="11">
        <v>33</v>
      </c>
      <c r="R5" s="11">
        <v>32</v>
      </c>
      <c r="S5" s="12">
        <f t="shared" ref="S5:S17" si="9">SUM(R5/Q5)</f>
        <v>0.96969696969696972</v>
      </c>
      <c r="T5" s="11">
        <v>36</v>
      </c>
      <c r="U5" s="11">
        <v>35</v>
      </c>
      <c r="V5" s="12">
        <f t="shared" ref="V5:V16" si="10">SUM(U5/T5)</f>
        <v>0.97222222222222221</v>
      </c>
      <c r="W5" s="11">
        <v>19</v>
      </c>
      <c r="X5" s="11">
        <v>19</v>
      </c>
      <c r="Y5" s="12">
        <f t="shared" ref="Y5:Y17" si="11">SUM(X5/W5)</f>
        <v>1</v>
      </c>
      <c r="Z5" s="11">
        <f t="shared" si="0"/>
        <v>97</v>
      </c>
      <c r="AA5" s="11">
        <f t="shared" si="1"/>
        <v>97</v>
      </c>
      <c r="AB5" s="12">
        <f>SUM(AA5/Z5)</f>
        <v>1</v>
      </c>
      <c r="AC5" s="11">
        <v>19</v>
      </c>
      <c r="AD5" s="11">
        <v>19</v>
      </c>
      <c r="AE5" s="12">
        <f>SUM(AD5/AC5)</f>
        <v>1</v>
      </c>
      <c r="AF5" s="11">
        <v>41</v>
      </c>
      <c r="AG5" s="11">
        <v>41</v>
      </c>
      <c r="AH5" s="7">
        <f>SUM(AG5/AF5)</f>
        <v>1</v>
      </c>
      <c r="AI5" s="11">
        <v>28</v>
      </c>
      <c r="AJ5" s="11">
        <v>28</v>
      </c>
      <c r="AK5" s="12">
        <f>SUM(AJ5/AI5)</f>
        <v>1</v>
      </c>
      <c r="AL5" s="11">
        <v>9</v>
      </c>
      <c r="AM5" s="11">
        <v>9</v>
      </c>
      <c r="AN5" s="12">
        <f>SUM(AM5/AL5)</f>
        <v>1</v>
      </c>
      <c r="AO5" s="13">
        <v>115</v>
      </c>
      <c r="AP5" s="13">
        <v>115</v>
      </c>
      <c r="AQ5" s="14">
        <v>1</v>
      </c>
      <c r="AR5" s="13">
        <v>84</v>
      </c>
      <c r="AS5" s="13">
        <v>82</v>
      </c>
      <c r="AT5" s="14">
        <v>0.97619999999999996</v>
      </c>
    </row>
    <row r="6" spans="1:46" ht="11.25" customHeight="1" x14ac:dyDescent="0.2">
      <c r="A6" s="6" t="s">
        <v>13</v>
      </c>
      <c r="B6" s="6">
        <v>0</v>
      </c>
      <c r="C6" s="6">
        <v>0</v>
      </c>
      <c r="D6" s="7">
        <v>0</v>
      </c>
      <c r="E6" s="6">
        <v>17</v>
      </c>
      <c r="F6" s="6">
        <v>16</v>
      </c>
      <c r="G6" s="7">
        <f t="shared" si="3"/>
        <v>0.94117647058823528</v>
      </c>
      <c r="H6" s="6">
        <v>1</v>
      </c>
      <c r="I6" s="6">
        <v>1</v>
      </c>
      <c r="J6" s="32">
        <f t="shared" si="4"/>
        <v>1</v>
      </c>
      <c r="K6" s="6">
        <f t="shared" si="5"/>
        <v>30</v>
      </c>
      <c r="L6" s="6">
        <f t="shared" si="6"/>
        <v>29</v>
      </c>
      <c r="M6" s="7">
        <f t="shared" si="7"/>
        <v>0.96666666666666667</v>
      </c>
      <c r="N6" s="6">
        <v>15</v>
      </c>
      <c r="O6" s="6">
        <v>15</v>
      </c>
      <c r="P6" s="7">
        <f t="shared" si="8"/>
        <v>1</v>
      </c>
      <c r="Q6" s="6">
        <v>1</v>
      </c>
      <c r="R6" s="6">
        <v>0</v>
      </c>
      <c r="S6" s="7">
        <f t="shared" si="9"/>
        <v>0</v>
      </c>
      <c r="T6" s="6">
        <v>14</v>
      </c>
      <c r="U6" s="6">
        <v>14</v>
      </c>
      <c r="V6" s="7">
        <f t="shared" si="10"/>
        <v>1</v>
      </c>
      <c r="W6" s="6">
        <v>0</v>
      </c>
      <c r="X6" s="6">
        <v>0</v>
      </c>
      <c r="Y6" s="7">
        <v>0</v>
      </c>
      <c r="Z6" s="6">
        <f t="shared" si="0"/>
        <v>11</v>
      </c>
      <c r="AA6" s="6">
        <f t="shared" si="1"/>
        <v>11</v>
      </c>
      <c r="AB6" s="7">
        <f>SUM(AA6/Z6)</f>
        <v>1</v>
      </c>
      <c r="AC6" s="6">
        <v>0</v>
      </c>
      <c r="AD6" s="6">
        <v>0</v>
      </c>
      <c r="AE6" s="7">
        <v>0</v>
      </c>
      <c r="AF6" s="6">
        <v>0</v>
      </c>
      <c r="AG6" s="6">
        <v>0</v>
      </c>
      <c r="AH6" s="7">
        <v>0</v>
      </c>
      <c r="AI6" s="6">
        <v>11</v>
      </c>
      <c r="AJ6" s="6">
        <v>11</v>
      </c>
      <c r="AK6" s="7">
        <f>SUM(AJ6/AI6)</f>
        <v>1</v>
      </c>
      <c r="AL6" s="6"/>
      <c r="AM6" s="6"/>
      <c r="AN6" s="7"/>
      <c r="AO6" s="9"/>
      <c r="AP6" s="9"/>
      <c r="AQ6" s="10"/>
      <c r="AR6" s="9"/>
      <c r="AS6" s="9"/>
      <c r="AT6" s="10"/>
    </row>
    <row r="7" spans="1:46" s="15" customFormat="1" ht="13.5" customHeight="1" x14ac:dyDescent="0.2">
      <c r="A7" s="16" t="s">
        <v>14</v>
      </c>
      <c r="B7" s="16">
        <v>7</v>
      </c>
      <c r="C7" s="16">
        <v>7</v>
      </c>
      <c r="D7" s="17">
        <f t="shared" si="2"/>
        <v>1</v>
      </c>
      <c r="E7" s="16">
        <v>12</v>
      </c>
      <c r="F7" s="16">
        <v>11</v>
      </c>
      <c r="G7" s="17">
        <f t="shared" si="3"/>
        <v>0.91666666666666663</v>
      </c>
      <c r="H7" s="16">
        <v>8</v>
      </c>
      <c r="I7" s="16">
        <v>8</v>
      </c>
      <c r="J7" s="34">
        <f t="shared" si="4"/>
        <v>1</v>
      </c>
      <c r="K7" s="16">
        <f t="shared" si="5"/>
        <v>34</v>
      </c>
      <c r="L7" s="16">
        <f t="shared" si="6"/>
        <v>33</v>
      </c>
      <c r="M7" s="17">
        <f t="shared" si="7"/>
        <v>0.97058823529411764</v>
      </c>
      <c r="N7" s="16">
        <v>1</v>
      </c>
      <c r="O7" s="16">
        <v>1</v>
      </c>
      <c r="P7" s="7">
        <f t="shared" si="8"/>
        <v>1</v>
      </c>
      <c r="Q7" s="16">
        <v>3</v>
      </c>
      <c r="R7" s="16">
        <v>3</v>
      </c>
      <c r="S7" s="17">
        <f t="shared" si="9"/>
        <v>1</v>
      </c>
      <c r="T7" s="16">
        <v>9</v>
      </c>
      <c r="U7" s="16">
        <v>9</v>
      </c>
      <c r="V7" s="17">
        <f t="shared" si="10"/>
        <v>1</v>
      </c>
      <c r="W7" s="16">
        <v>21</v>
      </c>
      <c r="X7" s="16">
        <v>20</v>
      </c>
      <c r="Y7" s="17">
        <f t="shared" si="11"/>
        <v>0.95238095238095233</v>
      </c>
      <c r="Z7" s="16">
        <f t="shared" si="0"/>
        <v>44</v>
      </c>
      <c r="AA7" s="16">
        <f t="shared" si="1"/>
        <v>44</v>
      </c>
      <c r="AB7" s="17">
        <f>SUM(AA7/Z7)</f>
        <v>1</v>
      </c>
      <c r="AC7" s="16">
        <v>2</v>
      </c>
      <c r="AD7" s="16">
        <v>2</v>
      </c>
      <c r="AE7" s="17">
        <f>SUM(AD7/AC7)</f>
        <v>1</v>
      </c>
      <c r="AF7" s="16">
        <v>6</v>
      </c>
      <c r="AG7" s="16">
        <v>6</v>
      </c>
      <c r="AH7" s="7">
        <f>SUM(AG7/AF7)</f>
        <v>1</v>
      </c>
      <c r="AI7" s="16">
        <v>14</v>
      </c>
      <c r="AJ7" s="16">
        <v>14</v>
      </c>
      <c r="AK7" s="17">
        <f>SUM(AJ7/AI7)</f>
        <v>1</v>
      </c>
      <c r="AL7" s="16">
        <v>22</v>
      </c>
      <c r="AM7" s="16">
        <v>22</v>
      </c>
      <c r="AN7" s="17">
        <f>SUM(AM7/AL7)</f>
        <v>1</v>
      </c>
      <c r="AO7" s="18">
        <v>42</v>
      </c>
      <c r="AP7" s="18">
        <v>41</v>
      </c>
      <c r="AQ7" s="19">
        <v>0.97619999999999996</v>
      </c>
      <c r="AR7" s="18">
        <v>42</v>
      </c>
      <c r="AS7" s="18">
        <v>40</v>
      </c>
      <c r="AT7" s="19">
        <v>0.95240000000000002</v>
      </c>
    </row>
    <row r="8" spans="1:46" ht="13.5" x14ac:dyDescent="0.2">
      <c r="A8" s="6" t="s">
        <v>34</v>
      </c>
      <c r="B8" s="6">
        <v>0</v>
      </c>
      <c r="C8" s="6">
        <v>0</v>
      </c>
      <c r="D8" s="7">
        <v>0</v>
      </c>
      <c r="E8" s="6">
        <v>3</v>
      </c>
      <c r="F8" s="6">
        <v>2</v>
      </c>
      <c r="G8" s="7">
        <f t="shared" si="3"/>
        <v>0.66666666666666663</v>
      </c>
      <c r="H8" s="6"/>
      <c r="I8" s="6"/>
      <c r="J8" s="32"/>
      <c r="K8" s="6"/>
      <c r="L8" s="6"/>
      <c r="M8" s="7"/>
      <c r="N8" s="6"/>
      <c r="O8" s="6"/>
      <c r="P8" s="7"/>
      <c r="Q8" s="6"/>
      <c r="R8" s="6"/>
      <c r="S8" s="7"/>
      <c r="T8" s="6"/>
      <c r="U8" s="6"/>
      <c r="V8" s="7"/>
      <c r="W8" s="6"/>
      <c r="X8" s="6"/>
      <c r="Y8" s="7"/>
      <c r="Z8" s="6"/>
      <c r="AA8" s="6"/>
      <c r="AB8" s="7"/>
      <c r="AC8" s="6"/>
      <c r="AD8" s="6"/>
      <c r="AE8" s="7"/>
      <c r="AF8" s="6"/>
      <c r="AG8" s="6"/>
      <c r="AH8" s="7"/>
      <c r="AI8" s="6"/>
      <c r="AJ8" s="6"/>
      <c r="AK8" s="7"/>
      <c r="AL8" s="6"/>
      <c r="AM8" s="6"/>
      <c r="AN8" s="7"/>
      <c r="AO8" s="9"/>
      <c r="AP8" s="9"/>
      <c r="AQ8" s="10"/>
      <c r="AR8" s="9"/>
      <c r="AS8" s="9"/>
      <c r="AT8" s="10"/>
    </row>
    <row r="9" spans="1:46" s="15" customFormat="1" ht="11.25" customHeight="1" x14ac:dyDescent="0.2">
      <c r="A9" s="16" t="s">
        <v>15</v>
      </c>
      <c r="B9" s="16">
        <v>0</v>
      </c>
      <c r="C9" s="16">
        <v>0</v>
      </c>
      <c r="D9" s="17">
        <v>0</v>
      </c>
      <c r="E9" s="16">
        <v>22</v>
      </c>
      <c r="F9" s="16">
        <v>22</v>
      </c>
      <c r="G9" s="17">
        <f t="shared" si="3"/>
        <v>1</v>
      </c>
      <c r="H9" s="16">
        <v>0</v>
      </c>
      <c r="I9" s="16">
        <v>0</v>
      </c>
      <c r="J9" s="34">
        <v>0</v>
      </c>
      <c r="K9" s="16">
        <f t="shared" si="5"/>
        <v>57</v>
      </c>
      <c r="L9" s="16">
        <f t="shared" si="6"/>
        <v>55</v>
      </c>
      <c r="M9" s="17">
        <f t="shared" si="7"/>
        <v>0.96491228070175439</v>
      </c>
      <c r="N9" s="16">
        <v>20</v>
      </c>
      <c r="O9" s="16">
        <v>20</v>
      </c>
      <c r="P9" s="17">
        <f t="shared" si="8"/>
        <v>1</v>
      </c>
      <c r="Q9" s="16">
        <v>0</v>
      </c>
      <c r="R9" s="16">
        <v>0</v>
      </c>
      <c r="S9" s="17">
        <v>0</v>
      </c>
      <c r="T9" s="16">
        <v>20</v>
      </c>
      <c r="U9" s="16">
        <v>19</v>
      </c>
      <c r="V9" s="17">
        <f t="shared" si="10"/>
        <v>0.95</v>
      </c>
      <c r="W9" s="16">
        <v>17</v>
      </c>
      <c r="X9" s="16">
        <v>16</v>
      </c>
      <c r="Y9" s="17">
        <f t="shared" si="11"/>
        <v>0.94117647058823528</v>
      </c>
      <c r="Z9" s="16">
        <f t="shared" si="0"/>
        <v>19</v>
      </c>
      <c r="AA9" s="16">
        <f t="shared" si="1"/>
        <v>19</v>
      </c>
      <c r="AB9" s="17">
        <f>SUM(AA9/Z9)</f>
        <v>1</v>
      </c>
      <c r="AC9" s="16">
        <v>0</v>
      </c>
      <c r="AD9" s="16">
        <v>0</v>
      </c>
      <c r="AE9" s="17">
        <v>0</v>
      </c>
      <c r="AF9" s="16">
        <v>2</v>
      </c>
      <c r="AG9" s="16">
        <v>2</v>
      </c>
      <c r="AH9" s="17">
        <f>SUM(AG9/AF9)</f>
        <v>1</v>
      </c>
      <c r="AI9" s="16">
        <v>17</v>
      </c>
      <c r="AJ9" s="16">
        <v>17</v>
      </c>
      <c r="AK9" s="17">
        <f>SUM(AJ9/AI9)</f>
        <v>1</v>
      </c>
      <c r="AL9" s="16">
        <v>0</v>
      </c>
      <c r="AM9" s="16">
        <v>0</v>
      </c>
      <c r="AN9" s="17">
        <v>0</v>
      </c>
      <c r="AO9" s="18">
        <v>59</v>
      </c>
      <c r="AP9" s="18">
        <v>59</v>
      </c>
      <c r="AQ9" s="19">
        <v>1</v>
      </c>
      <c r="AR9" s="18">
        <v>38</v>
      </c>
      <c r="AS9" s="18">
        <v>38</v>
      </c>
      <c r="AT9" s="19">
        <v>1</v>
      </c>
    </row>
    <row r="10" spans="1:46" ht="13.5" x14ac:dyDescent="0.2">
      <c r="A10" s="6" t="s">
        <v>16</v>
      </c>
      <c r="B10" s="6">
        <v>0</v>
      </c>
      <c r="C10" s="6">
        <v>0</v>
      </c>
      <c r="D10" s="7">
        <v>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32">
        <v>0</v>
      </c>
      <c r="K10" s="6">
        <f t="shared" si="5"/>
        <v>0</v>
      </c>
      <c r="L10" s="6">
        <f t="shared" si="6"/>
        <v>0</v>
      </c>
      <c r="M10" s="7">
        <v>0</v>
      </c>
      <c r="N10" s="6">
        <v>0</v>
      </c>
      <c r="O10" s="6">
        <v>0</v>
      </c>
      <c r="P10" s="7">
        <v>0</v>
      </c>
      <c r="Q10" s="6">
        <v>0</v>
      </c>
      <c r="R10" s="6">
        <v>0</v>
      </c>
      <c r="S10" s="7">
        <v>0</v>
      </c>
      <c r="T10" s="6">
        <v>0</v>
      </c>
      <c r="U10" s="6">
        <v>0</v>
      </c>
      <c r="V10" s="7">
        <v>0</v>
      </c>
      <c r="W10" s="6">
        <v>0</v>
      </c>
      <c r="X10" s="6">
        <v>0</v>
      </c>
      <c r="Y10" s="7">
        <v>0</v>
      </c>
      <c r="Z10" s="6">
        <f t="shared" si="0"/>
        <v>0</v>
      </c>
      <c r="AA10" s="6">
        <f t="shared" si="1"/>
        <v>0</v>
      </c>
      <c r="AB10" s="7">
        <v>0</v>
      </c>
      <c r="AC10" s="6">
        <v>0</v>
      </c>
      <c r="AD10" s="6">
        <v>0</v>
      </c>
      <c r="AE10" s="7">
        <v>0</v>
      </c>
      <c r="AF10" s="6">
        <v>0</v>
      </c>
      <c r="AG10" s="6">
        <v>0</v>
      </c>
      <c r="AH10" s="7">
        <v>0</v>
      </c>
      <c r="AI10" s="6">
        <v>0</v>
      </c>
      <c r="AJ10" s="6">
        <v>0</v>
      </c>
      <c r="AK10" s="7">
        <v>0</v>
      </c>
      <c r="AL10" s="6">
        <v>0</v>
      </c>
      <c r="AM10" s="6">
        <v>0</v>
      </c>
      <c r="AN10" s="7">
        <v>0</v>
      </c>
      <c r="AO10" s="9">
        <v>40</v>
      </c>
      <c r="AP10" s="9">
        <v>39</v>
      </c>
      <c r="AQ10" s="10">
        <v>0.97499999999999998</v>
      </c>
      <c r="AR10" s="9">
        <v>27</v>
      </c>
      <c r="AS10" s="9">
        <v>27</v>
      </c>
      <c r="AT10" s="10">
        <v>1</v>
      </c>
    </row>
    <row r="11" spans="1:46" s="15" customFormat="1" ht="11.25" customHeight="1" x14ac:dyDescent="0.2">
      <c r="A11" s="16" t="s">
        <v>17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7">
        <v>0</v>
      </c>
      <c r="H11" s="16">
        <v>0</v>
      </c>
      <c r="I11" s="16">
        <v>0</v>
      </c>
      <c r="J11" s="34">
        <v>0</v>
      </c>
      <c r="K11" s="16">
        <f t="shared" si="5"/>
        <v>43</v>
      </c>
      <c r="L11" s="16">
        <f t="shared" si="6"/>
        <v>41</v>
      </c>
      <c r="M11" s="17">
        <f t="shared" si="7"/>
        <v>0.95348837209302328</v>
      </c>
      <c r="N11" s="16">
        <v>1</v>
      </c>
      <c r="O11" s="16">
        <v>1</v>
      </c>
      <c r="P11" s="17">
        <f t="shared" si="8"/>
        <v>1</v>
      </c>
      <c r="Q11" s="16">
        <v>6</v>
      </c>
      <c r="R11" s="16">
        <v>6</v>
      </c>
      <c r="S11" s="17">
        <f t="shared" si="9"/>
        <v>1</v>
      </c>
      <c r="T11" s="16">
        <v>36</v>
      </c>
      <c r="U11" s="16">
        <v>34</v>
      </c>
      <c r="V11" s="17">
        <f t="shared" si="10"/>
        <v>0.94444444444444442</v>
      </c>
      <c r="W11" s="16">
        <v>0</v>
      </c>
      <c r="X11" s="16">
        <v>0</v>
      </c>
      <c r="Y11" s="17">
        <v>0</v>
      </c>
      <c r="Z11" s="16">
        <f t="shared" si="0"/>
        <v>44</v>
      </c>
      <c r="AA11" s="16">
        <f t="shared" si="1"/>
        <v>42</v>
      </c>
      <c r="AB11" s="17">
        <f t="shared" ref="AB11:AB18" si="12">SUM(AA11/Z11)</f>
        <v>0.95454545454545459</v>
      </c>
      <c r="AC11" s="16">
        <v>0</v>
      </c>
      <c r="AD11" s="16">
        <v>0</v>
      </c>
      <c r="AE11" s="17">
        <v>0</v>
      </c>
      <c r="AF11" s="16">
        <v>22</v>
      </c>
      <c r="AG11" s="16">
        <v>21</v>
      </c>
      <c r="AH11" s="17">
        <f t="shared" ref="AH11:AH17" si="13">SUM(AG11/AF11)</f>
        <v>0.95454545454545459</v>
      </c>
      <c r="AI11" s="16">
        <v>22</v>
      </c>
      <c r="AJ11" s="16">
        <v>21</v>
      </c>
      <c r="AK11" s="17">
        <f t="shared" ref="AK11:AK17" si="14">SUM(AJ11/AI11)</f>
        <v>0.95454545454545459</v>
      </c>
      <c r="AL11" s="16">
        <v>0</v>
      </c>
      <c r="AM11" s="16">
        <v>0</v>
      </c>
      <c r="AN11" s="17">
        <v>0</v>
      </c>
      <c r="AO11" s="18">
        <v>41</v>
      </c>
      <c r="AP11" s="18">
        <v>39</v>
      </c>
      <c r="AQ11" s="19">
        <v>0.95120000000000005</v>
      </c>
      <c r="AR11" s="18">
        <v>33</v>
      </c>
      <c r="AS11" s="18">
        <v>32</v>
      </c>
      <c r="AT11" s="19">
        <v>0.96970000000000001</v>
      </c>
    </row>
    <row r="12" spans="1:46" ht="13.5" x14ac:dyDescent="0.2">
      <c r="A12" s="6" t="s">
        <v>18</v>
      </c>
      <c r="B12" s="6">
        <v>2</v>
      </c>
      <c r="C12" s="6">
        <v>2</v>
      </c>
      <c r="D12" s="7">
        <f t="shared" si="2"/>
        <v>1</v>
      </c>
      <c r="E12" s="6">
        <v>18</v>
      </c>
      <c r="F12" s="6">
        <v>17</v>
      </c>
      <c r="G12" s="7">
        <f t="shared" si="3"/>
        <v>0.94444444444444442</v>
      </c>
      <c r="H12" s="6">
        <v>0</v>
      </c>
      <c r="I12" s="6">
        <v>0</v>
      </c>
      <c r="J12" s="32">
        <v>0</v>
      </c>
      <c r="K12" s="6">
        <f t="shared" si="5"/>
        <v>15</v>
      </c>
      <c r="L12" s="6">
        <f t="shared" si="6"/>
        <v>14</v>
      </c>
      <c r="M12" s="7">
        <f t="shared" si="7"/>
        <v>0.93333333333333335</v>
      </c>
      <c r="N12" s="6">
        <v>0</v>
      </c>
      <c r="O12" s="6">
        <v>0</v>
      </c>
      <c r="P12" s="7">
        <v>0</v>
      </c>
      <c r="Q12" s="6">
        <v>1</v>
      </c>
      <c r="R12" s="6">
        <v>1</v>
      </c>
      <c r="S12" s="7">
        <f t="shared" si="9"/>
        <v>1</v>
      </c>
      <c r="T12" s="6">
        <v>14</v>
      </c>
      <c r="U12" s="6">
        <v>13</v>
      </c>
      <c r="V12" s="7">
        <f t="shared" si="10"/>
        <v>0.9285714285714286</v>
      </c>
      <c r="W12" s="6">
        <v>0</v>
      </c>
      <c r="X12" s="6">
        <v>0</v>
      </c>
      <c r="Y12" s="7">
        <v>0</v>
      </c>
      <c r="Z12" s="6">
        <f t="shared" si="0"/>
        <v>16</v>
      </c>
      <c r="AA12" s="6">
        <f t="shared" si="1"/>
        <v>15</v>
      </c>
      <c r="AB12" s="7">
        <f t="shared" si="12"/>
        <v>0.9375</v>
      </c>
      <c r="AC12" s="6">
        <v>0</v>
      </c>
      <c r="AD12" s="6">
        <v>0</v>
      </c>
      <c r="AE12" s="7">
        <v>0</v>
      </c>
      <c r="AF12" s="6">
        <v>2</v>
      </c>
      <c r="AG12" s="6">
        <v>2</v>
      </c>
      <c r="AH12" s="7">
        <f t="shared" si="13"/>
        <v>1</v>
      </c>
      <c r="AI12" s="6">
        <v>14</v>
      </c>
      <c r="AJ12" s="6">
        <v>13</v>
      </c>
      <c r="AK12" s="7">
        <f t="shared" si="14"/>
        <v>0.9285714285714286</v>
      </c>
      <c r="AL12" s="6">
        <v>0</v>
      </c>
      <c r="AM12" s="6">
        <v>0</v>
      </c>
      <c r="AN12" s="7">
        <v>0</v>
      </c>
      <c r="AO12" s="9">
        <v>6</v>
      </c>
      <c r="AP12" s="9">
        <v>6</v>
      </c>
      <c r="AQ12" s="10">
        <v>1</v>
      </c>
      <c r="AR12" s="9"/>
      <c r="AS12" s="9"/>
      <c r="AT12" s="10"/>
    </row>
    <row r="13" spans="1:46" s="15" customFormat="1" ht="11.25" customHeight="1" x14ac:dyDescent="0.2">
      <c r="A13" s="16" t="s">
        <v>19</v>
      </c>
      <c r="B13" s="16">
        <v>13</v>
      </c>
      <c r="C13" s="16">
        <v>12</v>
      </c>
      <c r="D13" s="17">
        <f t="shared" si="2"/>
        <v>0.92307692307692313</v>
      </c>
      <c r="E13" s="16">
        <v>9</v>
      </c>
      <c r="F13" s="16">
        <v>8</v>
      </c>
      <c r="G13" s="17">
        <f t="shared" si="3"/>
        <v>0.88888888888888884</v>
      </c>
      <c r="H13" s="16">
        <v>3</v>
      </c>
      <c r="I13" s="16">
        <v>3</v>
      </c>
      <c r="J13" s="34">
        <f t="shared" si="4"/>
        <v>1</v>
      </c>
      <c r="K13" s="16">
        <f t="shared" si="5"/>
        <v>36</v>
      </c>
      <c r="L13" s="16">
        <f t="shared" si="6"/>
        <v>36</v>
      </c>
      <c r="M13" s="17">
        <f t="shared" si="7"/>
        <v>1</v>
      </c>
      <c r="N13" s="16">
        <v>10</v>
      </c>
      <c r="O13" s="16">
        <v>10</v>
      </c>
      <c r="P13" s="17">
        <f t="shared" si="8"/>
        <v>1</v>
      </c>
      <c r="Q13" s="16">
        <v>2</v>
      </c>
      <c r="R13" s="16">
        <v>2</v>
      </c>
      <c r="S13" s="17">
        <f t="shared" si="9"/>
        <v>1</v>
      </c>
      <c r="T13" s="16">
        <v>18</v>
      </c>
      <c r="U13" s="16">
        <v>18</v>
      </c>
      <c r="V13" s="17">
        <f t="shared" si="10"/>
        <v>1</v>
      </c>
      <c r="W13" s="16">
        <v>6</v>
      </c>
      <c r="X13" s="16">
        <v>6</v>
      </c>
      <c r="Y13" s="17">
        <f t="shared" si="11"/>
        <v>1</v>
      </c>
      <c r="Z13" s="16">
        <f t="shared" si="0"/>
        <v>35</v>
      </c>
      <c r="AA13" s="16">
        <f t="shared" si="1"/>
        <v>34</v>
      </c>
      <c r="AB13" s="17">
        <f t="shared" si="12"/>
        <v>0.97142857142857142</v>
      </c>
      <c r="AC13" s="16">
        <v>12</v>
      </c>
      <c r="AD13" s="16">
        <v>12</v>
      </c>
      <c r="AE13" s="17">
        <f>SUM(AD13/AC13)</f>
        <v>1</v>
      </c>
      <c r="AF13" s="16">
        <v>7</v>
      </c>
      <c r="AG13" s="16">
        <v>6</v>
      </c>
      <c r="AH13" s="17">
        <f t="shared" si="13"/>
        <v>0.8571428571428571</v>
      </c>
      <c r="AI13" s="16">
        <v>16</v>
      </c>
      <c r="AJ13" s="16">
        <v>16</v>
      </c>
      <c r="AK13" s="17">
        <f t="shared" si="14"/>
        <v>1</v>
      </c>
      <c r="AL13" s="16">
        <v>0</v>
      </c>
      <c r="AM13" s="16">
        <v>0</v>
      </c>
      <c r="AN13" s="17">
        <v>0</v>
      </c>
      <c r="AO13" s="18">
        <v>20</v>
      </c>
      <c r="AP13" s="18">
        <v>20</v>
      </c>
      <c r="AQ13" s="19">
        <v>1</v>
      </c>
      <c r="AR13" s="18">
        <v>23</v>
      </c>
      <c r="AS13" s="18">
        <v>21</v>
      </c>
      <c r="AT13" s="19">
        <v>0.91300000000000003</v>
      </c>
    </row>
    <row r="14" spans="1:46" x14ac:dyDescent="0.2">
      <c r="A14" s="6" t="s">
        <v>20</v>
      </c>
      <c r="B14" s="6">
        <v>1</v>
      </c>
      <c r="C14" s="6">
        <v>1</v>
      </c>
      <c r="D14" s="7">
        <f t="shared" si="2"/>
        <v>1</v>
      </c>
      <c r="E14" s="6">
        <v>13</v>
      </c>
      <c r="F14" s="6">
        <v>12</v>
      </c>
      <c r="G14" s="7">
        <f t="shared" si="3"/>
        <v>0.92307692307692313</v>
      </c>
      <c r="H14" s="6">
        <v>0</v>
      </c>
      <c r="I14" s="6">
        <v>0</v>
      </c>
      <c r="J14" s="32">
        <v>0</v>
      </c>
      <c r="K14" s="6">
        <f t="shared" si="5"/>
        <v>13</v>
      </c>
      <c r="L14" s="6">
        <f t="shared" si="6"/>
        <v>12</v>
      </c>
      <c r="M14" s="7">
        <f t="shared" si="7"/>
        <v>0.92307692307692313</v>
      </c>
      <c r="N14" s="6">
        <v>0</v>
      </c>
      <c r="O14" s="6">
        <v>0</v>
      </c>
      <c r="P14" s="7">
        <v>0</v>
      </c>
      <c r="Q14" s="6">
        <v>0</v>
      </c>
      <c r="R14" s="6">
        <v>0</v>
      </c>
      <c r="S14" s="7">
        <v>0</v>
      </c>
      <c r="T14" s="6">
        <v>13</v>
      </c>
      <c r="U14" s="6">
        <v>12</v>
      </c>
      <c r="V14" s="7">
        <f t="shared" si="10"/>
        <v>0.92307692307692313</v>
      </c>
      <c r="W14" s="6">
        <v>0</v>
      </c>
      <c r="X14" s="6">
        <v>0</v>
      </c>
      <c r="Y14" s="7">
        <v>0</v>
      </c>
      <c r="Z14" s="6">
        <f t="shared" si="0"/>
        <v>12</v>
      </c>
      <c r="AA14" s="6">
        <f t="shared" si="1"/>
        <v>12</v>
      </c>
      <c r="AB14" s="7">
        <f t="shared" si="12"/>
        <v>1</v>
      </c>
      <c r="AC14" s="6">
        <v>0</v>
      </c>
      <c r="AD14" s="6">
        <v>0</v>
      </c>
      <c r="AE14" s="7">
        <v>0</v>
      </c>
      <c r="AF14" s="6">
        <v>1</v>
      </c>
      <c r="AG14" s="6">
        <v>1</v>
      </c>
      <c r="AH14" s="7">
        <f t="shared" si="13"/>
        <v>1</v>
      </c>
      <c r="AI14" s="6">
        <v>11</v>
      </c>
      <c r="AJ14" s="6">
        <v>11</v>
      </c>
      <c r="AK14" s="7">
        <f t="shared" si="14"/>
        <v>1</v>
      </c>
      <c r="AL14" s="6">
        <v>0</v>
      </c>
      <c r="AM14" s="6">
        <v>0</v>
      </c>
      <c r="AN14" s="7">
        <v>0</v>
      </c>
      <c r="AO14" s="9">
        <v>13</v>
      </c>
      <c r="AP14" s="9">
        <v>13</v>
      </c>
      <c r="AQ14" s="10">
        <v>1</v>
      </c>
      <c r="AR14" s="9">
        <v>10</v>
      </c>
      <c r="AS14" s="9">
        <v>9</v>
      </c>
      <c r="AT14" s="10">
        <v>0.9</v>
      </c>
    </row>
    <row r="15" spans="1:46" s="15" customFormat="1" ht="11.25" customHeight="1" x14ac:dyDescent="0.2">
      <c r="A15" s="16" t="s">
        <v>21</v>
      </c>
      <c r="B15" s="16">
        <v>10</v>
      </c>
      <c r="C15" s="16">
        <v>7</v>
      </c>
      <c r="D15" s="17">
        <f t="shared" si="2"/>
        <v>0.7</v>
      </c>
      <c r="E15" s="16">
        <v>7</v>
      </c>
      <c r="F15" s="16">
        <v>7</v>
      </c>
      <c r="G15" s="17">
        <f t="shared" si="3"/>
        <v>1</v>
      </c>
      <c r="H15" s="16">
        <v>1</v>
      </c>
      <c r="I15" s="16">
        <v>1</v>
      </c>
      <c r="J15" s="34">
        <f t="shared" si="4"/>
        <v>1</v>
      </c>
      <c r="K15" s="16">
        <f t="shared" si="5"/>
        <v>32</v>
      </c>
      <c r="L15" s="16">
        <f t="shared" si="6"/>
        <v>31</v>
      </c>
      <c r="M15" s="17">
        <f t="shared" si="7"/>
        <v>0.96875</v>
      </c>
      <c r="N15" s="16">
        <v>2</v>
      </c>
      <c r="O15" s="16">
        <v>2</v>
      </c>
      <c r="P15" s="17">
        <f t="shared" si="8"/>
        <v>1</v>
      </c>
      <c r="Q15" s="16">
        <v>12</v>
      </c>
      <c r="R15" s="16">
        <v>12</v>
      </c>
      <c r="S15" s="17">
        <f t="shared" si="9"/>
        <v>1</v>
      </c>
      <c r="T15" s="16">
        <v>18</v>
      </c>
      <c r="U15" s="16">
        <v>17</v>
      </c>
      <c r="V15" s="17">
        <f t="shared" si="10"/>
        <v>0.94444444444444442</v>
      </c>
      <c r="W15" s="16">
        <v>0</v>
      </c>
      <c r="X15" s="16">
        <v>0</v>
      </c>
      <c r="Y15" s="17">
        <v>0</v>
      </c>
      <c r="Z15" s="16">
        <f t="shared" si="0"/>
        <v>26</v>
      </c>
      <c r="AA15" s="16">
        <f t="shared" si="1"/>
        <v>25</v>
      </c>
      <c r="AB15" s="17">
        <f t="shared" si="12"/>
        <v>0.96153846153846156</v>
      </c>
      <c r="AC15" s="16">
        <v>1</v>
      </c>
      <c r="AD15" s="16">
        <v>0</v>
      </c>
      <c r="AE15" s="17">
        <f>SUM(AD15/AC15)</f>
        <v>0</v>
      </c>
      <c r="AF15" s="16">
        <v>10</v>
      </c>
      <c r="AG15" s="16">
        <v>10</v>
      </c>
      <c r="AH15" s="17">
        <f t="shared" si="13"/>
        <v>1</v>
      </c>
      <c r="AI15" s="16">
        <v>14</v>
      </c>
      <c r="AJ15" s="16">
        <v>14</v>
      </c>
      <c r="AK15" s="17">
        <f t="shared" si="14"/>
        <v>1</v>
      </c>
      <c r="AL15" s="16">
        <v>1</v>
      </c>
      <c r="AM15" s="16">
        <v>1</v>
      </c>
      <c r="AN15" s="17">
        <f>SUM(AM15/AL15)</f>
        <v>1</v>
      </c>
      <c r="AO15" s="18">
        <v>45</v>
      </c>
      <c r="AP15" s="18">
        <v>43</v>
      </c>
      <c r="AQ15" s="19">
        <v>0.9556</v>
      </c>
      <c r="AR15" s="18">
        <v>28</v>
      </c>
      <c r="AS15" s="18">
        <v>24</v>
      </c>
      <c r="AT15" s="19">
        <v>0.85709999999999997</v>
      </c>
    </row>
    <row r="16" spans="1:46" ht="27" x14ac:dyDescent="0.2">
      <c r="A16" s="6" t="s">
        <v>22</v>
      </c>
      <c r="B16" s="6">
        <v>65</v>
      </c>
      <c r="C16" s="6">
        <v>62</v>
      </c>
      <c r="D16" s="7">
        <f t="shared" si="2"/>
        <v>0.9538461538461539</v>
      </c>
      <c r="E16" s="6">
        <v>121</v>
      </c>
      <c r="F16" s="6">
        <v>119</v>
      </c>
      <c r="G16" s="7">
        <f t="shared" si="3"/>
        <v>0.98347107438016534</v>
      </c>
      <c r="H16" s="6">
        <v>86</v>
      </c>
      <c r="I16" s="6">
        <v>83</v>
      </c>
      <c r="J16" s="32">
        <f t="shared" si="4"/>
        <v>0.96511627906976749</v>
      </c>
      <c r="K16" s="6">
        <f t="shared" si="5"/>
        <v>232</v>
      </c>
      <c r="L16" s="6">
        <f t="shared" si="6"/>
        <v>222</v>
      </c>
      <c r="M16" s="7">
        <f t="shared" si="7"/>
        <v>0.9568965517241379</v>
      </c>
      <c r="N16" s="6">
        <v>35</v>
      </c>
      <c r="O16" s="6">
        <v>33</v>
      </c>
      <c r="P16" s="7">
        <f t="shared" si="8"/>
        <v>0.94285714285714284</v>
      </c>
      <c r="Q16" s="6">
        <v>44</v>
      </c>
      <c r="R16" s="6">
        <v>41</v>
      </c>
      <c r="S16" s="7">
        <f t="shared" si="9"/>
        <v>0.93181818181818177</v>
      </c>
      <c r="T16" s="6">
        <v>98</v>
      </c>
      <c r="U16" s="6">
        <v>95</v>
      </c>
      <c r="V16" s="7">
        <f t="shared" si="10"/>
        <v>0.96938775510204078</v>
      </c>
      <c r="W16" s="6">
        <v>55</v>
      </c>
      <c r="X16" s="6">
        <v>53</v>
      </c>
      <c r="Y16" s="7">
        <f t="shared" si="11"/>
        <v>0.96363636363636362</v>
      </c>
      <c r="Z16" s="6">
        <f t="shared" si="0"/>
        <v>238</v>
      </c>
      <c r="AA16" s="6">
        <f t="shared" si="1"/>
        <v>236</v>
      </c>
      <c r="AB16" s="7">
        <f t="shared" si="12"/>
        <v>0.99159663865546221</v>
      </c>
      <c r="AC16" s="6">
        <v>24</v>
      </c>
      <c r="AD16" s="6">
        <v>24</v>
      </c>
      <c r="AE16" s="7">
        <f>SUM(AD16/AC16)</f>
        <v>1</v>
      </c>
      <c r="AF16" s="6">
        <v>68</v>
      </c>
      <c r="AG16" s="6">
        <v>68</v>
      </c>
      <c r="AH16" s="7">
        <f t="shared" si="13"/>
        <v>1</v>
      </c>
      <c r="AI16" s="6">
        <v>80</v>
      </c>
      <c r="AJ16" s="6">
        <v>80</v>
      </c>
      <c r="AK16" s="7">
        <f t="shared" si="14"/>
        <v>1</v>
      </c>
      <c r="AL16" s="6">
        <v>66</v>
      </c>
      <c r="AM16" s="6">
        <v>64</v>
      </c>
      <c r="AN16" s="7">
        <f>SUM(AM16/AL16)</f>
        <v>0.96969696969696972</v>
      </c>
      <c r="AO16" s="9">
        <v>162</v>
      </c>
      <c r="AP16" s="9">
        <v>159</v>
      </c>
      <c r="AQ16" s="10">
        <v>0.98150000000000004</v>
      </c>
      <c r="AR16" s="9">
        <v>252</v>
      </c>
      <c r="AS16" s="9">
        <v>241</v>
      </c>
      <c r="AT16" s="10">
        <v>0.95630000000000004</v>
      </c>
    </row>
    <row r="17" spans="1:46" ht="13.5" customHeight="1" x14ac:dyDescent="0.2">
      <c r="A17" s="20" t="s">
        <v>23</v>
      </c>
      <c r="B17" s="20">
        <f>SUM(B4:B16)</f>
        <v>149</v>
      </c>
      <c r="C17" s="20">
        <f>SUM(C4:C16)</f>
        <v>141</v>
      </c>
      <c r="D17" s="21">
        <f t="shared" si="2"/>
        <v>0.94630872483221473</v>
      </c>
      <c r="E17" s="20">
        <f>SUM(E4:E16)</f>
        <v>260</v>
      </c>
      <c r="F17" s="20">
        <f>SUM(F4:F16)</f>
        <v>251</v>
      </c>
      <c r="G17" s="21">
        <f>SUM(F17/E17)</f>
        <v>0.9653846153846154</v>
      </c>
      <c r="H17" s="20">
        <f>SUM(H4:H16)</f>
        <v>134</v>
      </c>
      <c r="I17" s="20">
        <f>SUM(I4:I16)</f>
        <v>131</v>
      </c>
      <c r="J17" s="21">
        <f>SUM(I17/H17)</f>
        <v>0.97761194029850751</v>
      </c>
      <c r="K17" s="20">
        <f t="shared" si="5"/>
        <v>647</v>
      </c>
      <c r="L17" s="20">
        <f t="shared" si="6"/>
        <v>626</v>
      </c>
      <c r="M17" s="21">
        <f t="shared" si="7"/>
        <v>0.96754250386398766</v>
      </c>
      <c r="N17" s="20">
        <f>SUM(N4:N16)</f>
        <v>105</v>
      </c>
      <c r="O17" s="20">
        <f>SUM(O4:O16)</f>
        <v>103</v>
      </c>
      <c r="P17" s="7">
        <f t="shared" si="8"/>
        <v>0.98095238095238091</v>
      </c>
      <c r="Q17" s="20">
        <f>SUM(Q4:Q16)</f>
        <v>116</v>
      </c>
      <c r="R17" s="20">
        <f>SUM(R4:R16)</f>
        <v>111</v>
      </c>
      <c r="S17" s="21">
        <f t="shared" si="9"/>
        <v>0.9568965517241379</v>
      </c>
      <c r="T17" s="20">
        <f>SUM(T4:T16)</f>
        <v>285</v>
      </c>
      <c r="U17" s="20">
        <f>SUM(U4:U16)</f>
        <v>275</v>
      </c>
      <c r="V17" s="21">
        <f>U17/T17</f>
        <v>0.96491228070175439</v>
      </c>
      <c r="W17" s="20">
        <f>SUM(W4:W16)</f>
        <v>141</v>
      </c>
      <c r="X17" s="20">
        <f>SUM(X4:X16)</f>
        <v>137</v>
      </c>
      <c r="Y17" s="21">
        <f t="shared" si="11"/>
        <v>0.97163120567375882</v>
      </c>
      <c r="Z17" s="20">
        <f t="shared" si="0"/>
        <v>580</v>
      </c>
      <c r="AA17" s="20">
        <f t="shared" si="1"/>
        <v>573</v>
      </c>
      <c r="AB17" s="21">
        <f t="shared" si="12"/>
        <v>0.98793103448275865</v>
      </c>
      <c r="AC17" s="20">
        <f>SUM(AC4:AC16)</f>
        <v>58</v>
      </c>
      <c r="AD17" s="20">
        <f>SUM(AD4:AD16)</f>
        <v>57</v>
      </c>
      <c r="AE17" s="21">
        <f>SUM(AD17/AC17)</f>
        <v>0.98275862068965514</v>
      </c>
      <c r="AF17" s="20">
        <f>SUM(AF4:AF16)</f>
        <v>176</v>
      </c>
      <c r="AG17" s="20">
        <f>SUM(AG4:AG16)</f>
        <v>174</v>
      </c>
      <c r="AH17" s="21">
        <f t="shared" si="13"/>
        <v>0.98863636363636365</v>
      </c>
      <c r="AI17" s="20">
        <f>SUM(AI4:AI16)</f>
        <v>234</v>
      </c>
      <c r="AJ17" s="20">
        <f>SUM(AJ4:AJ16)</f>
        <v>232</v>
      </c>
      <c r="AK17" s="21">
        <f t="shared" si="14"/>
        <v>0.99145299145299148</v>
      </c>
      <c r="AL17" s="20">
        <f>SUM(AL4:AL16)</f>
        <v>112</v>
      </c>
      <c r="AM17" s="20">
        <f>SUM(AM4:AM16)</f>
        <v>110</v>
      </c>
      <c r="AN17" s="21">
        <f>SUM(AM17/AL17)</f>
        <v>0.9821428571428571</v>
      </c>
      <c r="AO17" s="22">
        <v>583</v>
      </c>
      <c r="AP17" s="22">
        <v>574</v>
      </c>
      <c r="AQ17" s="23">
        <v>0.98460000000000003</v>
      </c>
      <c r="AR17" s="22">
        <v>587</v>
      </c>
      <c r="AS17" s="22">
        <v>564</v>
      </c>
      <c r="AT17" s="23">
        <v>0.96079999999999999</v>
      </c>
    </row>
    <row r="18" spans="1:46" ht="13.5" customHeight="1" x14ac:dyDescent="0.2">
      <c r="A18" s="24" t="s">
        <v>24</v>
      </c>
      <c r="B18" s="26">
        <v>15540</v>
      </c>
      <c r="C18" s="26">
        <v>12603</v>
      </c>
      <c r="D18" s="27">
        <v>0.81100000000000005</v>
      </c>
      <c r="E18" s="26">
        <v>10304</v>
      </c>
      <c r="F18" s="26">
        <v>8065</v>
      </c>
      <c r="G18" s="27">
        <v>0.78269999999999995</v>
      </c>
      <c r="H18" s="26">
        <v>11213</v>
      </c>
      <c r="I18" s="26">
        <v>9213</v>
      </c>
      <c r="J18" s="27">
        <v>0.8216</v>
      </c>
      <c r="K18" s="26">
        <f>SUM(N18+Q18+T18+W18)</f>
        <v>46356</v>
      </c>
      <c r="L18" s="24">
        <f t="shared" si="6"/>
        <v>36901</v>
      </c>
      <c r="M18" s="25">
        <f t="shared" si="7"/>
        <v>0.79603503322115798</v>
      </c>
      <c r="N18" s="26">
        <v>9377</v>
      </c>
      <c r="O18" s="26">
        <v>7313</v>
      </c>
      <c r="P18" s="27">
        <v>0.77980000000000005</v>
      </c>
      <c r="Q18" s="26">
        <v>15171</v>
      </c>
      <c r="R18" s="26">
        <v>12287</v>
      </c>
      <c r="S18" s="27">
        <v>0.80989999999999995</v>
      </c>
      <c r="T18" s="24">
        <v>10043</v>
      </c>
      <c r="U18" s="24">
        <v>7859</v>
      </c>
      <c r="V18" s="27">
        <v>0.78249999999999997</v>
      </c>
      <c r="W18" s="26">
        <v>11765</v>
      </c>
      <c r="X18" s="26">
        <v>9442</v>
      </c>
      <c r="Y18" s="27">
        <v>0.80259999999999998</v>
      </c>
      <c r="Z18" s="24">
        <f t="shared" si="0"/>
        <v>45307</v>
      </c>
      <c r="AA18" s="24">
        <f t="shared" si="1"/>
        <v>37628</v>
      </c>
      <c r="AB18" s="25">
        <f t="shared" si="12"/>
        <v>0.8305118414373055</v>
      </c>
      <c r="AC18" s="26">
        <v>8951</v>
      </c>
      <c r="AD18" s="26">
        <v>7047</v>
      </c>
      <c r="AE18" s="27">
        <v>0.7873</v>
      </c>
      <c r="AF18" s="26">
        <v>17699</v>
      </c>
      <c r="AG18" s="26">
        <v>14662</v>
      </c>
      <c r="AH18" s="27">
        <v>0.82840000000000003</v>
      </c>
      <c r="AI18" s="26">
        <v>8602</v>
      </c>
      <c r="AJ18" s="26">
        <v>7271</v>
      </c>
      <c r="AK18" s="27">
        <v>0.84530000000000005</v>
      </c>
      <c r="AL18" s="26">
        <v>10055</v>
      </c>
      <c r="AM18" s="26">
        <v>8648</v>
      </c>
      <c r="AN18" s="25">
        <v>0.86009999999999998</v>
      </c>
      <c r="AO18" s="28">
        <v>48234</v>
      </c>
      <c r="AP18" s="28">
        <v>41303</v>
      </c>
      <c r="AQ18" s="29">
        <v>0.85629999999999995</v>
      </c>
      <c r="AR18" s="30">
        <v>47031</v>
      </c>
      <c r="AS18" s="30">
        <v>40404</v>
      </c>
      <c r="AT18" s="29">
        <v>0.85909999999999997</v>
      </c>
    </row>
    <row r="19" spans="1:46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50"/>
    </row>
    <row r="20" spans="1:46" x14ac:dyDescent="0.2">
      <c r="A20" s="44" t="s">
        <v>25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</row>
    <row r="21" spans="1:46" x14ac:dyDescent="0.2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2"/>
      <c r="AP21" s="2"/>
      <c r="AQ21" s="2"/>
      <c r="AR21" s="2"/>
      <c r="AS21" s="2"/>
      <c r="AT21" s="2"/>
    </row>
  </sheetData>
  <mergeCells count="18">
    <mergeCell ref="AI1:AK1"/>
    <mergeCell ref="AL1:AN1"/>
    <mergeCell ref="AO1:AQ1"/>
    <mergeCell ref="W1:Y1"/>
    <mergeCell ref="B1:D1"/>
    <mergeCell ref="A20:AT20"/>
    <mergeCell ref="A3:AQ3"/>
    <mergeCell ref="A19:AT19"/>
    <mergeCell ref="AR1:AT1"/>
    <mergeCell ref="Z1:AB1"/>
    <mergeCell ref="AC1:AE1"/>
    <mergeCell ref="AF1:AH1"/>
    <mergeCell ref="T1:V1"/>
    <mergeCell ref="Q1:S1"/>
    <mergeCell ref="N1:P1"/>
    <mergeCell ref="K1:M1"/>
    <mergeCell ref="H1:J1"/>
    <mergeCell ref="E1:G1"/>
  </mergeCells>
  <pageMargins left="0.75" right="0.75" top="1" bottom="1" header="0.5" footer="0.5"/>
  <pageSetup scale="20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Busjahn</dc:creator>
  <cp:lastModifiedBy>Jeff Busjahn</cp:lastModifiedBy>
  <cp:lastPrinted>2022-05-05T12:09:56Z</cp:lastPrinted>
  <dcterms:created xsi:type="dcterms:W3CDTF">2020-03-05T18:28:30Z</dcterms:created>
  <dcterms:modified xsi:type="dcterms:W3CDTF">2023-01-09T14:55:40Z</dcterms:modified>
</cp:coreProperties>
</file>