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PINEVIEW\COMBINED\BUDGETS\2023\"/>
    </mc:Choice>
  </mc:AlternateContent>
  <bookViews>
    <workbookView xWindow="-120" yWindow="-120" windowWidth="29040" windowHeight="15840" tabRatio="483" activeTab="1"/>
  </bookViews>
  <sheets>
    <sheet name="Capital Expenditures" sheetId="7" r:id="rId1"/>
    <sheet name="WBE Summary" sheetId="3" r:id="rId2"/>
    <sheet name="WBE Historical" sheetId="4" r:id="rId3"/>
  </sheets>
  <definedNames>
    <definedName name="_A70097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0" i="4" l="1"/>
  <c r="F120" i="4"/>
  <c r="H120" i="4"/>
  <c r="I120" i="4"/>
  <c r="K120" i="4"/>
  <c r="L120" i="4"/>
  <c r="N120" i="4"/>
  <c r="N74" i="4"/>
  <c r="H96" i="7" l="1"/>
  <c r="G96" i="7"/>
  <c r="F96" i="7"/>
  <c r="D96" i="7"/>
  <c r="I74" i="4" l="1"/>
  <c r="F74" i="4"/>
  <c r="H18" i="7" l="1"/>
  <c r="G18" i="7"/>
  <c r="F18" i="7"/>
  <c r="D18" i="7"/>
  <c r="H76" i="7" l="1"/>
  <c r="G76" i="7"/>
  <c r="F76" i="7"/>
  <c r="H146" i="4" l="1"/>
  <c r="I146" i="4"/>
  <c r="I230" i="4" l="1"/>
  <c r="D40" i="7" l="1"/>
  <c r="D41" i="7" s="1"/>
  <c r="G40" i="7"/>
  <c r="G41" i="7" s="1"/>
  <c r="D76" i="7"/>
  <c r="O20" i="3" l="1"/>
  <c r="N20" i="3"/>
  <c r="N43" i="3" s="1"/>
  <c r="M20" i="3"/>
  <c r="M22" i="3" s="1"/>
  <c r="L20" i="3"/>
  <c r="K20" i="3"/>
  <c r="K43" i="3" s="1"/>
  <c r="J20" i="3"/>
  <c r="J22" i="3" s="1"/>
  <c r="I20" i="3"/>
  <c r="I22" i="3" s="1"/>
  <c r="H20" i="3"/>
  <c r="H43" i="3" s="1"/>
  <c r="G20" i="3"/>
  <c r="F20" i="3"/>
  <c r="F22" i="3" s="1"/>
  <c r="G22" i="3" l="1"/>
  <c r="O22" i="3"/>
  <c r="L22" i="3"/>
  <c r="F22" i="4"/>
  <c r="F226" i="4" s="1"/>
  <c r="K170" i="4" l="1"/>
  <c r="K237" i="4" s="1"/>
  <c r="H74" i="4"/>
  <c r="H230" i="4" s="1"/>
  <c r="I170" i="4" l="1"/>
  <c r="I237" i="4" s="1"/>
  <c r="I96" i="4"/>
  <c r="I232" i="4" s="1"/>
  <c r="H96" i="4" l="1"/>
  <c r="H232" i="4" s="1"/>
  <c r="L182" i="4" l="1"/>
  <c r="L238" i="4" s="1"/>
  <c r="I62" i="4" l="1"/>
  <c r="I229" i="4" s="1"/>
  <c r="I85" i="4" l="1"/>
  <c r="I231" i="4" s="1"/>
  <c r="L222" i="4" l="1"/>
  <c r="L241" i="4" s="1"/>
  <c r="N222" i="4" l="1"/>
  <c r="N241" i="4" s="1"/>
  <c r="N210" i="4"/>
  <c r="N240" i="4" s="1"/>
  <c r="L210" i="4"/>
  <c r="L240" i="4" s="1"/>
  <c r="N194" i="4"/>
  <c r="N239" i="4" s="1"/>
  <c r="L194" i="4"/>
  <c r="L239" i="4" s="1"/>
  <c r="N182" i="4"/>
  <c r="N238" i="4" s="1"/>
  <c r="N170" i="4"/>
  <c r="N237" i="4" s="1"/>
  <c r="L170" i="4"/>
  <c r="L237" i="4" s="1"/>
  <c r="N158" i="4"/>
  <c r="N236" i="4" s="1"/>
  <c r="L158" i="4"/>
  <c r="L236" i="4" s="1"/>
  <c r="N146" i="4"/>
  <c r="N235" i="4" s="1"/>
  <c r="L146" i="4"/>
  <c r="L235" i="4" s="1"/>
  <c r="N234" i="4"/>
  <c r="L234" i="4"/>
  <c r="N109" i="4"/>
  <c r="N233" i="4" s="1"/>
  <c r="L109" i="4"/>
  <c r="L233" i="4" s="1"/>
  <c r="N96" i="4"/>
  <c r="N232" i="4" s="1"/>
  <c r="L96" i="4"/>
  <c r="L232" i="4" s="1"/>
  <c r="N85" i="4"/>
  <c r="N231" i="4" s="1"/>
  <c r="L85" i="4"/>
  <c r="L231" i="4" s="1"/>
  <c r="N230" i="4"/>
  <c r="L74" i="4"/>
  <c r="L230" i="4" s="1"/>
  <c r="N62" i="4"/>
  <c r="N229" i="4" s="1"/>
  <c r="L62" i="4"/>
  <c r="L229" i="4" s="1"/>
  <c r="N47" i="4"/>
  <c r="N228" i="4" s="1"/>
  <c r="L47" i="4"/>
  <c r="L228" i="4" s="1"/>
  <c r="N33" i="4"/>
  <c r="N227" i="4" s="1"/>
  <c r="L33" i="4"/>
  <c r="L227" i="4" s="1"/>
  <c r="N22" i="4"/>
  <c r="N226" i="4" s="1"/>
  <c r="L22" i="4"/>
  <c r="L226" i="4" s="1"/>
  <c r="L243" i="4" l="1"/>
  <c r="N243" i="4"/>
  <c r="M42" i="3"/>
  <c r="M43" i="3" s="1"/>
  <c r="L42" i="3"/>
  <c r="L43" i="3" s="1"/>
  <c r="I47" i="4"/>
  <c r="I228" i="4" s="1"/>
  <c r="I33" i="4"/>
  <c r="I227" i="4" s="1"/>
  <c r="I22" i="4"/>
  <c r="I226" i="4" s="1"/>
  <c r="H62" i="4"/>
  <c r="H229" i="4" s="1"/>
  <c r="H47" i="4"/>
  <c r="H228" i="4" s="1"/>
  <c r="H33" i="4"/>
  <c r="H227" i="4" s="1"/>
  <c r="H22" i="4"/>
  <c r="H226" i="4" s="1"/>
  <c r="K222" i="4"/>
  <c r="K241" i="4" s="1"/>
  <c r="I222" i="4"/>
  <c r="I241" i="4" s="1"/>
  <c r="H222" i="4"/>
  <c r="H241" i="4" s="1"/>
  <c r="F222" i="4"/>
  <c r="F241" i="4" s="1"/>
  <c r="E222" i="4"/>
  <c r="E241" i="4" s="1"/>
  <c r="I210" i="4"/>
  <c r="I240" i="4" s="1"/>
  <c r="H210" i="4"/>
  <c r="H240" i="4" s="1"/>
  <c r="I194" i="4"/>
  <c r="I239" i="4" s="1"/>
  <c r="H194" i="4"/>
  <c r="H239" i="4" s="1"/>
  <c r="I182" i="4"/>
  <c r="I238" i="4" s="1"/>
  <c r="H182" i="4"/>
  <c r="H238" i="4" s="1"/>
  <c r="H170" i="4"/>
  <c r="H237" i="4" s="1"/>
  <c r="I158" i="4"/>
  <c r="I236" i="4" s="1"/>
  <c r="H158" i="4"/>
  <c r="H236" i="4" s="1"/>
  <c r="I235" i="4"/>
  <c r="H235" i="4"/>
  <c r="I234" i="4"/>
  <c r="H234" i="4"/>
  <c r="I109" i="4"/>
  <c r="I233" i="4" s="1"/>
  <c r="H109" i="4"/>
  <c r="H233" i="4" s="1"/>
  <c r="H85" i="4"/>
  <c r="H231" i="4" s="1"/>
  <c r="K210" i="4"/>
  <c r="K240" i="4" s="1"/>
  <c r="K194" i="4"/>
  <c r="K239" i="4" s="1"/>
  <c r="K62" i="4"/>
  <c r="K229" i="4" s="1"/>
  <c r="K109" i="4"/>
  <c r="K233" i="4" s="1"/>
  <c r="K158" i="4"/>
  <c r="K236" i="4" s="1"/>
  <c r="K182" i="4"/>
  <c r="K238" i="4" s="1"/>
  <c r="K85" i="4"/>
  <c r="K231" i="4" s="1"/>
  <c r="K22" i="4"/>
  <c r="K226" i="4" s="1"/>
  <c r="K33" i="4"/>
  <c r="K227" i="4" s="1"/>
  <c r="K47" i="4"/>
  <c r="K228" i="4" s="1"/>
  <c r="K74" i="4"/>
  <c r="K230" i="4" s="1"/>
  <c r="K96" i="4"/>
  <c r="K232" i="4" s="1"/>
  <c r="K234" i="4"/>
  <c r="K146" i="4"/>
  <c r="K235" i="4" s="1"/>
  <c r="F210" i="4"/>
  <c r="F240" i="4" s="1"/>
  <c r="F194" i="4"/>
  <c r="F239" i="4" s="1"/>
  <c r="F62" i="4"/>
  <c r="F229" i="4" s="1"/>
  <c r="F33" i="4"/>
  <c r="F227" i="4" s="1"/>
  <c r="F47" i="4"/>
  <c r="F228" i="4" s="1"/>
  <c r="F230" i="4"/>
  <c r="F85" i="4"/>
  <c r="F231" i="4" s="1"/>
  <c r="F96" i="4"/>
  <c r="F232" i="4" s="1"/>
  <c r="F109" i="4"/>
  <c r="F233" i="4" s="1"/>
  <c r="F234" i="4"/>
  <c r="F146" i="4"/>
  <c r="F235" i="4" s="1"/>
  <c r="F158" i="4"/>
  <c r="F236" i="4" s="1"/>
  <c r="F170" i="4"/>
  <c r="F237" i="4" s="1"/>
  <c r="F182" i="4"/>
  <c r="F238" i="4" s="1"/>
  <c r="O42" i="3"/>
  <c r="O43" i="3" s="1"/>
  <c r="J42" i="3"/>
  <c r="J43" i="3" s="1"/>
  <c r="E47" i="4"/>
  <c r="E228" i="4" s="1"/>
  <c r="E170" i="4"/>
  <c r="E237" i="4" s="1"/>
  <c r="E194" i="4"/>
  <c r="E239" i="4" s="1"/>
  <c r="E182" i="4"/>
  <c r="E238" i="4" s="1"/>
  <c r="E22" i="4"/>
  <c r="E226" i="4" s="1"/>
  <c r="I42" i="3"/>
  <c r="I43" i="3" s="1"/>
  <c r="E158" i="4"/>
  <c r="E236" i="4" s="1"/>
  <c r="E210" i="4"/>
  <c r="E240" i="4" s="1"/>
  <c r="E85" i="4"/>
  <c r="E231" i="4" s="1"/>
  <c r="E33" i="4"/>
  <c r="E227" i="4" s="1"/>
  <c r="E62" i="4"/>
  <c r="E229" i="4" s="1"/>
  <c r="E74" i="4"/>
  <c r="E230" i="4" s="1"/>
  <c r="E96" i="4"/>
  <c r="E232" i="4" s="1"/>
  <c r="E109" i="4"/>
  <c r="E233" i="4" s="1"/>
  <c r="E234" i="4"/>
  <c r="E146" i="4"/>
  <c r="E235" i="4" s="1"/>
  <c r="F42" i="3"/>
  <c r="F43" i="3" s="1"/>
  <c r="G42" i="3"/>
  <c r="G43" i="3" s="1"/>
  <c r="F243" i="4" l="1"/>
  <c r="E243" i="4"/>
  <c r="H243" i="4"/>
  <c r="I243" i="4"/>
  <c r="K243" i="4"/>
</calcChain>
</file>

<file path=xl/sharedStrings.xml><?xml version="1.0" encoding="utf-8"?>
<sst xmlns="http://schemas.openxmlformats.org/spreadsheetml/2006/main" count="428" uniqueCount="228">
  <si>
    <t>Budget</t>
  </si>
  <si>
    <t>Actual</t>
  </si>
  <si>
    <t>Estimated</t>
  </si>
  <si>
    <t>General Administrative:</t>
  </si>
  <si>
    <t>Manager's Salary</t>
  </si>
  <si>
    <t>Conventions &amp; Travel</t>
  </si>
  <si>
    <t>Director's Fees</t>
  </si>
  <si>
    <t>Attorney Fees</t>
  </si>
  <si>
    <t>Memberships</t>
  </si>
  <si>
    <t>Manager Car Expense</t>
  </si>
  <si>
    <t>Miscellaneous Expense</t>
  </si>
  <si>
    <t>Annual Audit</t>
  </si>
  <si>
    <t>Payroll Taxes</t>
  </si>
  <si>
    <t>Liability Insurance</t>
  </si>
  <si>
    <t>Medical Insurance</t>
  </si>
  <si>
    <t>Total</t>
  </si>
  <si>
    <t>Engineering:</t>
  </si>
  <si>
    <t>Engineer's Salary</t>
  </si>
  <si>
    <t>Engineer Aid</t>
  </si>
  <si>
    <t>Office Expense:</t>
  </si>
  <si>
    <t>Office Manager's Salary</t>
  </si>
  <si>
    <t>Accounting Clerks</t>
  </si>
  <si>
    <t>Office Supplies</t>
  </si>
  <si>
    <t>Auto Expense</t>
  </si>
  <si>
    <t>Telephones</t>
  </si>
  <si>
    <t>Utilities</t>
  </si>
  <si>
    <t>Janitorial Service</t>
  </si>
  <si>
    <t>Repairs-Office Machines</t>
  </si>
  <si>
    <t>Computer Expense</t>
  </si>
  <si>
    <t>Foreman Salary</t>
  </si>
  <si>
    <t>Repairs &amp; Maint- Tractor</t>
  </si>
  <si>
    <t>Gas, Oil &amp; Supplies</t>
  </si>
  <si>
    <t>Radio Expense</t>
  </si>
  <si>
    <t>Small Tools &amp; Equipment</t>
  </si>
  <si>
    <t>Non-Operating Expense:</t>
  </si>
  <si>
    <t>Canal Operator's Salary</t>
  </si>
  <si>
    <t>Construction</t>
  </si>
  <si>
    <t>Total Expenses</t>
  </si>
  <si>
    <t>Expenses</t>
  </si>
  <si>
    <t>General Administrative</t>
  </si>
  <si>
    <t>Engineering</t>
  </si>
  <si>
    <t>Office Expense</t>
  </si>
  <si>
    <t>Non-Operating Expense</t>
  </si>
  <si>
    <t>Ogden</t>
  </si>
  <si>
    <t>South</t>
  </si>
  <si>
    <t>Weber-</t>
  </si>
  <si>
    <t>Ratio</t>
  </si>
  <si>
    <t>River</t>
  </si>
  <si>
    <t>Box Elder</t>
  </si>
  <si>
    <t>Total Machinery &amp; Equipment</t>
  </si>
  <si>
    <t>Water Rentals</t>
  </si>
  <si>
    <t>Interest Expense</t>
  </si>
  <si>
    <t>Blue Stakes</t>
  </si>
  <si>
    <t>General Operations &amp; Maint.:</t>
  </si>
  <si>
    <t>Service Connections</t>
  </si>
  <si>
    <t>Power</t>
  </si>
  <si>
    <t xml:space="preserve">Budget </t>
  </si>
  <si>
    <t>Revenue</t>
  </si>
  <si>
    <t>Current Tax Collections</t>
  </si>
  <si>
    <t>Redemptions</t>
  </si>
  <si>
    <t>Post Taxes</t>
  </si>
  <si>
    <t>Service Connection Fees</t>
  </si>
  <si>
    <t>Miscellaneous</t>
  </si>
  <si>
    <t>Total Revenue</t>
  </si>
  <si>
    <t>General Operations &amp; Maint.</t>
  </si>
  <si>
    <t>Excess Revenue over Expense</t>
  </si>
  <si>
    <t>Weber-Box Elder Conservation District</t>
  </si>
  <si>
    <t>Interest</t>
  </si>
  <si>
    <t>Inclusion Fees</t>
  </si>
  <si>
    <t>Unit A Oper &amp; Maint</t>
  </si>
  <si>
    <t>Unit B Oper &amp; Maint</t>
  </si>
  <si>
    <t>Unit C Oper &amp; Maint</t>
  </si>
  <si>
    <t>Unit D Oper &amp; Maint</t>
  </si>
  <si>
    <t>Unit H Oper &amp; Maint</t>
  </si>
  <si>
    <t>Unit I Oper &amp; Maint</t>
  </si>
  <si>
    <t>Unit J Oper &amp; Maint</t>
  </si>
  <si>
    <t>Unit K Oper &amp; Maint</t>
  </si>
  <si>
    <t>Unit L Oper &amp; Maint</t>
  </si>
  <si>
    <t>Unit P Oper &amp; Maint</t>
  </si>
  <si>
    <t>Hydro power Plant expense</t>
  </si>
  <si>
    <t>Ogden River Assessment</t>
  </si>
  <si>
    <t>North Ogden Assessment</t>
  </si>
  <si>
    <t xml:space="preserve">Study </t>
  </si>
  <si>
    <t>Unit A Operation &amp; Maintenance:</t>
  </si>
  <si>
    <t>Ogden River Users' Assess</t>
  </si>
  <si>
    <t>Unit B Operation &amp; Maintenance:</t>
  </si>
  <si>
    <t>Project Payment</t>
  </si>
  <si>
    <t/>
  </si>
  <si>
    <t>Unit C Operation &amp; Maintenance:</t>
  </si>
  <si>
    <t>Unit D Operation &amp; Maintenance:</t>
  </si>
  <si>
    <t>Unit H Operation &amp; Maint:</t>
  </si>
  <si>
    <t>Unit Study</t>
  </si>
  <si>
    <t>Unit I Operation &amp; Maint:</t>
  </si>
  <si>
    <t>Water Assessment</t>
  </si>
  <si>
    <t>Unit J Operation &amp; Maint:</t>
  </si>
  <si>
    <t>Unit K Operation &amp; Maint:</t>
  </si>
  <si>
    <t>Unit L Operation &amp; Maint:</t>
  </si>
  <si>
    <t>Unit P Operation &amp; Maint:</t>
  </si>
  <si>
    <t>Total Capital Improvements</t>
  </si>
  <si>
    <t>Total Sales &amp; Trade-ins</t>
  </si>
  <si>
    <t>Impact Fees</t>
  </si>
  <si>
    <t xml:space="preserve"> </t>
  </si>
  <si>
    <t>Study</t>
  </si>
  <si>
    <t>Gain on sale of assets</t>
  </si>
  <si>
    <t>Depreciation</t>
  </si>
  <si>
    <t>Bond Issuance Expense</t>
  </si>
  <si>
    <t>Assessment</t>
  </si>
  <si>
    <t>TOTAL</t>
  </si>
  <si>
    <t xml:space="preserve">Tuition / Longevity </t>
  </si>
  <si>
    <t>0-100-0</t>
  </si>
  <si>
    <t>0-0-100</t>
  </si>
  <si>
    <t>Unit Q Operation &amp; Maint:</t>
  </si>
  <si>
    <t>Unit Q Oper &amp; Maint</t>
  </si>
  <si>
    <t>SUBTOTALS:</t>
  </si>
  <si>
    <t>General Oper. &amp; Maint.:</t>
  </si>
  <si>
    <t>Superintendent's Salary</t>
  </si>
  <si>
    <t>Capital Expenditures</t>
  </si>
  <si>
    <t>Line replacements/capital improvements - SOCD</t>
  </si>
  <si>
    <t>Line replacements/capital improvements - WBECD</t>
  </si>
  <si>
    <t>33-33-33</t>
  </si>
  <si>
    <t>*</t>
  </si>
  <si>
    <t>Depreciation:  Non-cash expense on statement of expenses</t>
  </si>
  <si>
    <t>Maintenance Workers</t>
  </si>
  <si>
    <t>Repairs &amp; Maint- Vehicle</t>
  </si>
  <si>
    <t>Building &amp; Grounds (Landscaping/Xeriscaping)</t>
  </si>
  <si>
    <t>Uniforms/Safety</t>
  </si>
  <si>
    <t>Damage Claims</t>
  </si>
  <si>
    <t>*amounts corrected to include principle &amp; interest.</t>
  </si>
  <si>
    <t>Grant Revenue</t>
  </si>
  <si>
    <t>Contribution from Fund Balance</t>
  </si>
  <si>
    <t>Estimated Total Cost of Project</t>
  </si>
  <si>
    <t>NRCS Grant 75% of total project</t>
  </si>
  <si>
    <t>Vehicles, Machinery &amp; Equipment</t>
  </si>
  <si>
    <t xml:space="preserve">Vehicle / Equipment Sales &amp; Trade-ins </t>
  </si>
  <si>
    <t>Equipment Expense</t>
  </si>
  <si>
    <t>Building Expense</t>
  </si>
  <si>
    <t>(less)</t>
  </si>
  <si>
    <t>Unit I Joint Use Reservoir/Pump Station - Const in Progress</t>
  </si>
  <si>
    <t>Total Remaining:</t>
  </si>
  <si>
    <t>Total Project</t>
  </si>
  <si>
    <t>Land</t>
  </si>
  <si>
    <t>Unit A</t>
  </si>
  <si>
    <t>Unit B</t>
  </si>
  <si>
    <t>Unit C</t>
  </si>
  <si>
    <t>Unit D</t>
  </si>
  <si>
    <t>Unit H</t>
  </si>
  <si>
    <t>Unit I</t>
  </si>
  <si>
    <t>Unit J</t>
  </si>
  <si>
    <t>Unit K</t>
  </si>
  <si>
    <t>Unit L</t>
  </si>
  <si>
    <t>Unit P</t>
  </si>
  <si>
    <t>Unit Q</t>
  </si>
  <si>
    <t>10-45-45</t>
  </si>
  <si>
    <t>0-50-50</t>
  </si>
  <si>
    <t>50-20-30</t>
  </si>
  <si>
    <t>2023 Tentative Budget</t>
  </si>
  <si>
    <t>GIS Mapping</t>
  </si>
  <si>
    <t xml:space="preserve">Secondary Water Meters </t>
  </si>
  <si>
    <t>South Ogden Conservation District:</t>
  </si>
  <si>
    <t>Applicant (SOCD District)</t>
  </si>
  <si>
    <t>Weber-Box Elder Conservation District:</t>
  </si>
  <si>
    <t>Capital Expenditures Budget - 2023 Tentative Budget</t>
  </si>
  <si>
    <t>NORTH PINE RESERVOIR - Unit I Joint Use Reservoir with North Ogden City</t>
  </si>
  <si>
    <t>SECONDARY WATER METER PROJECTS</t>
  </si>
  <si>
    <t>Board of Water Resources - Grant Revenue</t>
  </si>
  <si>
    <t>SECONDARY WATER METER PROJECT</t>
  </si>
  <si>
    <t>Office - Meter Expense</t>
  </si>
  <si>
    <t>#1</t>
  </si>
  <si>
    <t>2023 Ford F150</t>
  </si>
  <si>
    <t>#3</t>
  </si>
  <si>
    <t>#6</t>
  </si>
  <si>
    <t>#9</t>
  </si>
  <si>
    <t>#20</t>
  </si>
  <si>
    <t>#23</t>
  </si>
  <si>
    <t>#24</t>
  </si>
  <si>
    <t>#33</t>
  </si>
  <si>
    <t>#34</t>
  </si>
  <si>
    <t>#35</t>
  </si>
  <si>
    <t>50-25-25</t>
  </si>
  <si>
    <t>60-20-20</t>
  </si>
  <si>
    <t>#4</t>
  </si>
  <si>
    <t>2023 Chevy 3500HD</t>
  </si>
  <si>
    <t>#5</t>
  </si>
  <si>
    <t>#15</t>
  </si>
  <si>
    <t>#16</t>
  </si>
  <si>
    <t>#22</t>
  </si>
  <si>
    <t>#25</t>
  </si>
  <si>
    <t>#210</t>
  </si>
  <si>
    <t>2006 Kubota Tractor 65834</t>
  </si>
  <si>
    <t xml:space="preserve">2023 Kubota Model </t>
  </si>
  <si>
    <t>SCADA - Actuators</t>
  </si>
  <si>
    <t xml:space="preserve">Parking Lot </t>
  </si>
  <si>
    <t>2018 Chev GMC Sierra  3GTU2NEJ1JG280714</t>
  </si>
  <si>
    <t>2022 F150  Supercrew  1FTFW1E83NFA94733</t>
  </si>
  <si>
    <t>2022 F150  Supercrew  1FTFW1E83NFA94408</t>
  </si>
  <si>
    <t>2022 F150  Supercrew  1FTFW1E8XNFA94146</t>
  </si>
  <si>
    <t>2022 F150  Supercrew  1FTFW1E83NFA94330</t>
  </si>
  <si>
    <t>2018 Chev Silverado 1GCVKNEC2JZ116152</t>
  </si>
  <si>
    <t>2022 F150 Supercrew   1FTFW1E8XNFA94194</t>
  </si>
  <si>
    <t>2022 Chev Silverado  1GC4YLE74NF192481</t>
  </si>
  <si>
    <t>2022 Chev Silverado  1GC5YLE72NF220167</t>
  </si>
  <si>
    <t>2022 Chev Silverado  1GC5YLE79NF220215</t>
  </si>
  <si>
    <t>2022 Chev Silverado  1GC5YLE74NF243286</t>
  </si>
  <si>
    <t>2022 Chev Silverado  1GC5YLE71NF220077</t>
  </si>
  <si>
    <t>0-40-60</t>
  </si>
  <si>
    <t>Water Meter Installers</t>
  </si>
  <si>
    <t>Meter Project Payment</t>
  </si>
  <si>
    <t>#29</t>
  </si>
  <si>
    <t>2016 Chev Silverado  1GCVKNECXGZ234345</t>
  </si>
  <si>
    <t>2012 Chev Silverado  1GC2KXCG9CZ209886</t>
  </si>
  <si>
    <t>BUDGET INCLUDES:</t>
  </si>
  <si>
    <t>Secondary Water Meter Project</t>
  </si>
  <si>
    <t>Engineering / Utility Management:</t>
  </si>
  <si>
    <t>Engineering Expenses</t>
  </si>
  <si>
    <t>2023 Mini Excavator</t>
  </si>
  <si>
    <t>2023 Load Trailer</t>
  </si>
  <si>
    <t>Meter Expenses</t>
  </si>
  <si>
    <t>20-22-58</t>
  </si>
  <si>
    <t>Maintenance Supplies &amp; Training</t>
  </si>
  <si>
    <t>8.7% COLA</t>
  </si>
  <si>
    <t>Board of Water Resources - Bond</t>
  </si>
  <si>
    <t>Board of Water Resources - Grant (State of Utah)</t>
  </si>
  <si>
    <t>Applicant (WBECD District)</t>
  </si>
  <si>
    <t>*The WBECD will be applying for a Bond for this project and will be paying for all of the costs upfront and will be reimbursed from North Ogden's share</t>
  </si>
  <si>
    <t>WBECD's Portion</t>
  </si>
  <si>
    <t>Engineering Workers / Meter Tech</t>
  </si>
  <si>
    <t>GIS Mapping / Administrative</t>
  </si>
  <si>
    <t>Enclosed Equipment Storage Bay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</si>
</sst>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mmmm\ d\,\ yyyy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b/>
      <sz val="10"/>
      <color rgb="FF002060"/>
      <name val="Arial"/>
      <family val="2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theme="4"/>
      <name val="Arial"/>
      <family val="2"/>
    </font>
    <font>
      <b/>
      <sz val="10"/>
      <color theme="7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b/>
      <sz val="10"/>
      <color theme="1"/>
      <name val="Arial"/>
      <family val="2"/>
    </font>
    <font>
      <u val="singleAccounting"/>
      <sz val="10"/>
      <name val="Arial"/>
      <family val="2"/>
    </font>
    <font>
      <sz val="12"/>
      <name val="Arial"/>
      <family val="2"/>
    </font>
    <font>
      <b/>
      <sz val="10"/>
      <color theme="3"/>
      <name val="Arial"/>
      <family val="2"/>
    </font>
    <font>
      <sz val="11"/>
      <color rgb="FF000000"/>
      <name val="Calibri"/>
      <family val="2"/>
    </font>
    <font>
      <b/>
      <sz val="9"/>
      <color rgb="FF7030A0"/>
      <name val="Arial"/>
      <family val="2"/>
    </font>
    <font>
      <b/>
      <sz val="10"/>
      <color rgb="FF0070C0"/>
      <name val="Arial"/>
      <family val="2"/>
    </font>
    <font>
      <b/>
      <sz val="12"/>
      <color rgb="FF0070C0"/>
      <name val="Arial"/>
      <family val="2"/>
    </font>
    <font>
      <b/>
      <sz val="12"/>
      <color theme="7"/>
      <name val="Arial"/>
      <family val="2"/>
    </font>
    <font>
      <sz val="11"/>
      <color rgb="FFFF0000"/>
      <name val="Calibri"/>
      <family val="2"/>
    </font>
    <font>
      <sz val="10"/>
      <color theme="7"/>
      <name val="Arial"/>
      <family val="2"/>
    </font>
    <font>
      <sz val="11"/>
      <name val="Calibri"/>
      <family val="2"/>
    </font>
    <font>
      <sz val="10"/>
      <color rgb="FF800080"/>
      <name val="Arial"/>
      <family val="2"/>
    </font>
    <font>
      <b/>
      <sz val="12"/>
      <color rgb="FF800080"/>
      <name val="Arial"/>
      <family val="2"/>
    </font>
    <font>
      <b/>
      <sz val="12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6">
    <xf numFmtId="0" fontId="0" fillId="0" borderId="0" xfId="0"/>
    <xf numFmtId="0" fontId="2" fillId="0" borderId="1" xfId="0" applyFont="1" applyBorder="1" applyAlignment="1">
      <alignment horizontal="center"/>
    </xf>
    <xf numFmtId="164" fontId="0" fillId="0" borderId="0" xfId="1" applyNumberFormat="1" applyFont="1"/>
    <xf numFmtId="165" fontId="0" fillId="0" borderId="1" xfId="2" applyNumberFormat="1" applyFont="1" applyBorder="1"/>
    <xf numFmtId="164" fontId="0" fillId="0" borderId="1" xfId="1" applyNumberFormat="1" applyFont="1" applyBorder="1"/>
    <xf numFmtId="0" fontId="0" fillId="0" borderId="0" xfId="0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2" fillId="0" borderId="5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0" fillId="0" borderId="0" xfId="1" applyNumberFormat="1" applyFont="1" applyBorder="1"/>
    <xf numFmtId="165" fontId="0" fillId="0" borderId="0" xfId="2" applyNumberFormat="1" applyFont="1"/>
    <xf numFmtId="0" fontId="6" fillId="0" borderId="0" xfId="0" applyFont="1"/>
    <xf numFmtId="165" fontId="6" fillId="0" borderId="0" xfId="2" applyNumberFormat="1" applyFont="1"/>
    <xf numFmtId="165" fontId="0" fillId="0" borderId="0" xfId="2" applyNumberFormat="1" applyFont="1" applyBorder="1"/>
    <xf numFmtId="165" fontId="7" fillId="0" borderId="0" xfId="2" applyNumberFormat="1" applyFont="1" applyBorder="1"/>
    <xf numFmtId="165" fontId="6" fillId="0" borderId="0" xfId="2" applyNumberFormat="1" applyFont="1" applyBorder="1"/>
    <xf numFmtId="164" fontId="8" fillId="0" borderId="1" xfId="1" applyNumberFormat="1" applyFont="1" applyBorder="1"/>
    <xf numFmtId="164" fontId="0" fillId="0" borderId="1" xfId="1" applyNumberFormat="1" applyFont="1" applyBorder="1" applyAlignment="1"/>
    <xf numFmtId="42" fontId="0" fillId="0" borderId="1" xfId="1" applyNumberFormat="1" applyFont="1" applyBorder="1"/>
    <xf numFmtId="0" fontId="8" fillId="0" borderId="0" xfId="0" applyFont="1"/>
    <xf numFmtId="43" fontId="0" fillId="0" borderId="1" xfId="1" applyFont="1" applyBorder="1"/>
    <xf numFmtId="0" fontId="5" fillId="0" borderId="0" xfId="0" applyFont="1"/>
    <xf numFmtId="42" fontId="0" fillId="0" borderId="0" xfId="1" applyNumberFormat="1" applyFont="1" applyBorder="1" applyAlignment="1"/>
    <xf numFmtId="0" fontId="0" fillId="0" borderId="0" xfId="0" applyBorder="1" applyAlignment="1">
      <alignment horizontal="center"/>
    </xf>
    <xf numFmtId="42" fontId="0" fillId="0" borderId="0" xfId="1" applyNumberFormat="1" applyFont="1" applyBorder="1"/>
    <xf numFmtId="165" fontId="8" fillId="0" borderId="1" xfId="2" applyNumberFormat="1" applyFont="1" applyBorder="1"/>
    <xf numFmtId="165" fontId="8" fillId="0" borderId="0" xfId="2" applyNumberFormat="1" applyFont="1"/>
    <xf numFmtId="0" fontId="2" fillId="0" borderId="1" xfId="0" applyFont="1" applyFill="1" applyBorder="1" applyAlignment="1">
      <alignment horizontal="center"/>
    </xf>
    <xf numFmtId="0" fontId="0" fillId="0" borderId="5" xfId="0" applyBorder="1" applyAlignment="1"/>
    <xf numFmtId="165" fontId="0" fillId="0" borderId="6" xfId="2" applyNumberFormat="1" applyFont="1" applyFill="1" applyBorder="1"/>
    <xf numFmtId="164" fontId="0" fillId="0" borderId="6" xfId="1" applyNumberFormat="1" applyFont="1" applyFill="1" applyBorder="1"/>
    <xf numFmtId="44" fontId="9" fillId="0" borderId="0" xfId="2" applyFont="1" applyBorder="1"/>
    <xf numFmtId="0" fontId="8" fillId="0" borderId="4" xfId="0" applyFont="1" applyBorder="1"/>
    <xf numFmtId="0" fontId="8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 applyAlignment="1"/>
    <xf numFmtId="0" fontId="2" fillId="0" borderId="1" xfId="0" applyFont="1" applyBorder="1" applyAlignment="1">
      <alignment horizontal="center"/>
    </xf>
    <xf numFmtId="0" fontId="11" fillId="0" borderId="0" xfId="0" applyFont="1"/>
    <xf numFmtId="42" fontId="2" fillId="0" borderId="0" xfId="1" applyNumberFormat="1" applyFont="1" applyBorder="1" applyAlignment="1"/>
    <xf numFmtId="42" fontId="12" fillId="0" borderId="0" xfId="1" applyNumberFormat="1" applyFont="1" applyBorder="1"/>
    <xf numFmtId="42" fontId="13" fillId="0" borderId="0" xfId="1" applyNumberFormat="1" applyFont="1" applyBorder="1"/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42" fontId="14" fillId="0" borderId="0" xfId="1" applyNumberFormat="1" applyFont="1" applyBorder="1"/>
    <xf numFmtId="0" fontId="0" fillId="0" borderId="0" xfId="0" applyAlignment="1">
      <alignment horizontal="right"/>
    </xf>
    <xf numFmtId="6" fontId="8" fillId="0" borderId="0" xfId="0" applyNumberFormat="1" applyFont="1"/>
    <xf numFmtId="43" fontId="8" fillId="0" borderId="0" xfId="1" applyFont="1"/>
    <xf numFmtId="0" fontId="2" fillId="0" borderId="1" xfId="0" applyFont="1" applyBorder="1"/>
    <xf numFmtId="0" fontId="2" fillId="0" borderId="3" xfId="0" applyFont="1" applyBorder="1"/>
    <xf numFmtId="164" fontId="0" fillId="0" borderId="1" xfId="1" applyNumberFormat="1" applyFont="1" applyFill="1" applyBorder="1"/>
    <xf numFmtId="0" fontId="15" fillId="0" borderId="0" xfId="0" applyFont="1"/>
    <xf numFmtId="0" fontId="1" fillId="0" borderId="4" xfId="0" applyFont="1" applyBorder="1"/>
    <xf numFmtId="0" fontId="1" fillId="0" borderId="0" xfId="0" applyFont="1"/>
    <xf numFmtId="166" fontId="5" fillId="0" borderId="0" xfId="0" applyNumberFormat="1" applyFont="1" applyAlignment="1">
      <alignment horizontal="center"/>
    </xf>
    <xf numFmtId="43" fontId="0" fillId="0" borderId="0" xfId="1" applyFont="1" applyBorder="1"/>
    <xf numFmtId="164" fontId="1" fillId="0" borderId="0" xfId="1" applyNumberFormat="1" applyFont="1" applyBorder="1"/>
    <xf numFmtId="165" fontId="2" fillId="0" borderId="0" xfId="2" applyNumberFormat="1" applyFont="1" applyBorder="1"/>
    <xf numFmtId="43" fontId="1" fillId="0" borderId="0" xfId="1" applyFont="1"/>
    <xf numFmtId="0" fontId="0" fillId="3" borderId="0" xfId="0" applyFill="1"/>
    <xf numFmtId="164" fontId="0" fillId="3" borderId="0" xfId="1" applyNumberFormat="1" applyFont="1" applyFill="1" applyBorder="1"/>
    <xf numFmtId="164" fontId="0" fillId="3" borderId="1" xfId="1" applyNumberFormat="1" applyFont="1" applyFill="1" applyBorder="1"/>
    <xf numFmtId="43" fontId="0" fillId="3" borderId="0" xfId="1" applyFont="1" applyFill="1"/>
    <xf numFmtId="0" fontId="1" fillId="3" borderId="0" xfId="0" applyFont="1" applyFill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164" fontId="18" fillId="0" borderId="0" xfId="1" applyNumberFormat="1" applyFont="1"/>
    <xf numFmtId="165" fontId="1" fillId="0" borderId="0" xfId="2" applyNumberFormat="1" applyFont="1"/>
    <xf numFmtId="0" fontId="12" fillId="0" borderId="0" xfId="0" applyFont="1"/>
    <xf numFmtId="6" fontId="2" fillId="0" borderId="0" xfId="0" applyNumberFormat="1" applyFont="1"/>
    <xf numFmtId="165" fontId="2" fillId="0" borderId="0" xfId="0" applyNumberFormat="1" applyFont="1"/>
    <xf numFmtId="42" fontId="2" fillId="0" borderId="1" xfId="1" applyNumberFormat="1" applyFont="1" applyBorder="1"/>
    <xf numFmtId="42" fontId="2" fillId="0" borderId="1" xfId="1" applyNumberFormat="1" applyFont="1" applyBorder="1" applyAlignment="1"/>
    <xf numFmtId="0" fontId="19" fillId="0" borderId="0" xfId="0" applyFont="1"/>
    <xf numFmtId="0" fontId="16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42" fontId="12" fillId="0" borderId="1" xfId="1" applyNumberFormat="1" applyFont="1" applyBorder="1"/>
    <xf numFmtId="42" fontId="20" fillId="0" borderId="1" xfId="1" applyNumberFormat="1" applyFont="1" applyBorder="1"/>
    <xf numFmtId="42" fontId="10" fillId="0" borderId="1" xfId="1" applyNumberFormat="1" applyFont="1" applyBorder="1"/>
    <xf numFmtId="42" fontId="16" fillId="0" borderId="1" xfId="1" applyNumberFormat="1" applyFont="1" applyBorder="1"/>
    <xf numFmtId="0" fontId="15" fillId="0" borderId="7" xfId="0" applyFont="1" applyBorder="1"/>
    <xf numFmtId="0" fontId="16" fillId="0" borderId="7" xfId="0" applyFont="1" applyBorder="1"/>
    <xf numFmtId="165" fontId="15" fillId="0" borderId="7" xfId="2" applyNumberFormat="1" applyFont="1" applyBorder="1"/>
    <xf numFmtId="0" fontId="8" fillId="0" borderId="0" xfId="0" applyFont="1" applyBorder="1"/>
    <xf numFmtId="6" fontId="8" fillId="0" borderId="0" xfId="0" applyNumberFormat="1" applyFont="1" applyBorder="1"/>
    <xf numFmtId="43" fontId="8" fillId="0" borderId="0" xfId="1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42" fontId="2" fillId="0" borderId="0" xfId="1" applyNumberFormat="1" applyFont="1" applyBorder="1"/>
    <xf numFmtId="42" fontId="10" fillId="0" borderId="0" xfId="1" applyNumberFormat="1" applyFont="1" applyBorder="1"/>
    <xf numFmtId="42" fontId="16" fillId="0" borderId="0" xfId="1" applyNumberFormat="1" applyFont="1" applyBorder="1"/>
    <xf numFmtId="0" fontId="0" fillId="0" borderId="5" xfId="0" applyFill="1" applyBorder="1"/>
    <xf numFmtId="164" fontId="0" fillId="0" borderId="1" xfId="1" applyNumberFormat="1" applyFont="1" applyFill="1" applyBorder="1" applyAlignment="1"/>
    <xf numFmtId="0" fontId="1" fillId="0" borderId="4" xfId="0" applyFont="1" applyFill="1" applyBorder="1"/>
    <xf numFmtId="0" fontId="1" fillId="0" borderId="1" xfId="0" applyFont="1" applyFill="1" applyBorder="1" applyAlignment="1">
      <alignment horizontal="center"/>
    </xf>
    <xf numFmtId="164" fontId="1" fillId="0" borderId="1" xfId="1" applyNumberFormat="1" applyFont="1" applyFill="1" applyBorder="1"/>
    <xf numFmtId="42" fontId="2" fillId="0" borderId="1" xfId="2" applyNumberFormat="1" applyFont="1" applyBorder="1"/>
    <xf numFmtId="42" fontId="2" fillId="0" borderId="0" xfId="2" applyNumberFormat="1" applyFont="1" applyBorder="1"/>
    <xf numFmtId="0" fontId="1" fillId="0" borderId="0" xfId="0" applyFont="1" applyBorder="1" applyAlignment="1">
      <alignment horizontal="center"/>
    </xf>
    <xf numFmtId="0" fontId="21" fillId="0" borderId="5" xfId="0" applyFont="1" applyBorder="1"/>
    <xf numFmtId="0" fontId="21" fillId="0" borderId="0" xfId="0" applyFont="1" applyAlignment="1">
      <alignment horizontal="right"/>
    </xf>
    <xf numFmtId="0" fontId="22" fillId="0" borderId="0" xfId="0" applyFont="1" applyBorder="1" applyAlignment="1">
      <alignment horizontal="left"/>
    </xf>
    <xf numFmtId="164" fontId="1" fillId="0" borderId="0" xfId="1" applyNumberFormat="1" applyFont="1"/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10" fontId="23" fillId="0" borderId="0" xfId="1" applyNumberFormat="1" applyFont="1" applyBorder="1"/>
    <xf numFmtId="9" fontId="23" fillId="0" borderId="0" xfId="1" applyNumberFormat="1" applyFont="1" applyBorder="1"/>
    <xf numFmtId="164" fontId="23" fillId="0" borderId="0" xfId="1" applyNumberFormat="1" applyFont="1" applyBorder="1"/>
    <xf numFmtId="164" fontId="23" fillId="0" borderId="8" xfId="1" applyNumberFormat="1" applyFont="1" applyBorder="1"/>
    <xf numFmtId="0" fontId="24" fillId="0" borderId="0" xfId="0" applyFont="1" applyBorder="1"/>
    <xf numFmtId="42" fontId="5" fillId="0" borderId="0" xfId="1" applyNumberFormat="1" applyFont="1" applyBorder="1" applyAlignment="1"/>
    <xf numFmtId="0" fontId="25" fillId="0" borderId="0" xfId="0" applyFont="1" applyBorder="1"/>
    <xf numFmtId="164" fontId="14" fillId="0" borderId="0" xfId="1" applyNumberFormat="1" applyFont="1" applyBorder="1"/>
    <xf numFmtId="10" fontId="14" fillId="0" borderId="0" xfId="1" applyNumberFormat="1" applyFont="1" applyBorder="1"/>
    <xf numFmtId="9" fontId="14" fillId="0" borderId="0" xfId="1" applyNumberFormat="1" applyFont="1" applyBorder="1"/>
    <xf numFmtId="164" fontId="14" fillId="0" borderId="8" xfId="1" applyNumberFormat="1" applyFont="1" applyBorder="1"/>
    <xf numFmtId="6" fontId="23" fillId="0" borderId="9" xfId="1" applyNumberFormat="1" applyFont="1" applyBorder="1"/>
    <xf numFmtId="9" fontId="23" fillId="0" borderId="9" xfId="1" applyNumberFormat="1" applyFont="1" applyBorder="1"/>
    <xf numFmtId="6" fontId="14" fillId="0" borderId="9" xfId="1" applyNumberFormat="1" applyFont="1" applyBorder="1"/>
    <xf numFmtId="9" fontId="14" fillId="0" borderId="9" xfId="1" applyNumberFormat="1" applyFont="1" applyBorder="1"/>
    <xf numFmtId="0" fontId="11" fillId="0" borderId="5" xfId="0" applyFont="1" applyBorder="1"/>
    <xf numFmtId="0" fontId="11" fillId="2" borderId="5" xfId="0" applyFont="1" applyFill="1" applyBorder="1"/>
    <xf numFmtId="0" fontId="26" fillId="2" borderId="1" xfId="0" applyFont="1" applyFill="1" applyBorder="1"/>
    <xf numFmtId="0" fontId="1" fillId="2" borderId="4" xfId="0" applyFont="1" applyFill="1" applyBorder="1"/>
    <xf numFmtId="0" fontId="0" fillId="2" borderId="5" xfId="0" applyFill="1" applyBorder="1"/>
    <xf numFmtId="10" fontId="23" fillId="0" borderId="8" xfId="1" applyNumberFormat="1" applyFont="1" applyBorder="1"/>
    <xf numFmtId="10" fontId="14" fillId="0" borderId="8" xfId="1" applyNumberFormat="1" applyFont="1" applyBorder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/>
    <xf numFmtId="0" fontId="27" fillId="0" borderId="0" xfId="0" applyFont="1"/>
    <xf numFmtId="42" fontId="25" fillId="0" borderId="0" xfId="1" applyNumberFormat="1" applyFont="1" applyBorder="1" applyAlignment="1"/>
    <xf numFmtId="165" fontId="1" fillId="0" borderId="1" xfId="2" applyNumberFormat="1" applyFont="1" applyBorder="1"/>
    <xf numFmtId="164" fontId="1" fillId="0" borderId="1" xfId="1" applyNumberFormat="1" applyFont="1" applyBorder="1"/>
    <xf numFmtId="164" fontId="0" fillId="0" borderId="10" xfId="1" applyNumberFormat="1" applyFont="1" applyFill="1" applyBorder="1"/>
    <xf numFmtId="164" fontId="0" fillId="0" borderId="4" xfId="1" applyNumberFormat="1" applyFont="1" applyBorder="1"/>
    <xf numFmtId="0" fontId="1" fillId="0" borderId="4" xfId="0" applyFont="1" applyBorder="1" applyAlignment="1">
      <alignment horizontal="left"/>
    </xf>
    <xf numFmtId="3" fontId="28" fillId="0" borderId="1" xfId="0" applyNumberFormat="1" applyFont="1" applyBorder="1"/>
    <xf numFmtId="3" fontId="28" fillId="0" borderId="5" xfId="0" applyNumberFormat="1" applyFont="1" applyBorder="1"/>
    <xf numFmtId="3" fontId="28" fillId="2" borderId="1" xfId="0" applyNumberFormat="1" applyFont="1" applyFill="1" applyBorder="1"/>
    <xf numFmtId="0" fontId="1" fillId="0" borderId="1" xfId="0" applyFont="1" applyBorder="1"/>
    <xf numFmtId="0" fontId="1" fillId="2" borderId="4" xfId="0" applyFont="1" applyFill="1" applyBorder="1" applyAlignment="1">
      <alignment horizontal="left"/>
    </xf>
    <xf numFmtId="0" fontId="1" fillId="2" borderId="1" xfId="0" applyFont="1" applyFill="1" applyBorder="1"/>
    <xf numFmtId="0" fontId="26" fillId="0" borderId="0" xfId="0" applyFont="1" applyAlignment="1">
      <alignment horizontal="right"/>
    </xf>
    <xf numFmtId="164" fontId="1" fillId="0" borderId="1" xfId="1" applyNumberFormat="1" applyFont="1" applyBorder="1" applyAlignment="1"/>
    <xf numFmtId="0" fontId="28" fillId="0" borderId="5" xfId="0" applyFont="1" applyBorder="1"/>
    <xf numFmtId="164" fontId="1" fillId="0" borderId="1" xfId="1" applyNumberFormat="1" applyFont="1" applyBorder="1" applyAlignment="1">
      <alignment horizontal="center"/>
    </xf>
    <xf numFmtId="0" fontId="28" fillId="0" borderId="1" xfId="0" applyFont="1" applyBorder="1"/>
    <xf numFmtId="0" fontId="28" fillId="0" borderId="0" xfId="0" applyFont="1" applyAlignment="1">
      <alignment horizontal="right"/>
    </xf>
    <xf numFmtId="0" fontId="1" fillId="0" borderId="1" xfId="0" applyFont="1" applyFill="1" applyBorder="1"/>
    <xf numFmtId="3" fontId="28" fillId="2" borderId="5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7" fontId="1" fillId="0" borderId="1" xfId="0" applyNumberFormat="1" applyFont="1" applyBorder="1" applyAlignment="1">
      <alignment horizontal="center"/>
    </xf>
    <xf numFmtId="165" fontId="15" fillId="0" borderId="0" xfId="2" applyNumberFormat="1" applyFont="1"/>
    <xf numFmtId="164" fontId="29" fillId="0" borderId="0" xfId="1" applyNumberFormat="1" applyFont="1" applyBorder="1"/>
    <xf numFmtId="0" fontId="29" fillId="0" borderId="0" xfId="0" applyFont="1"/>
    <xf numFmtId="0" fontId="30" fillId="0" borderId="0" xfId="0" applyFont="1"/>
    <xf numFmtId="164" fontId="0" fillId="0" borderId="3" xfId="1" applyNumberFormat="1" applyFont="1" applyBorder="1"/>
    <xf numFmtId="0" fontId="0" fillId="0" borderId="8" xfId="0" applyBorder="1"/>
    <xf numFmtId="0" fontId="1" fillId="0" borderId="5" xfId="0" applyFont="1" applyBorder="1"/>
    <xf numFmtId="164" fontId="28" fillId="0" borderId="1" xfId="1" applyNumberFormat="1" applyFont="1" applyBorder="1"/>
    <xf numFmtId="164" fontId="28" fillId="2" borderId="1" xfId="1" applyNumberFormat="1" applyFont="1" applyFill="1" applyBorder="1"/>
    <xf numFmtId="164" fontId="1" fillId="2" borderId="1" xfId="1" applyNumberFormat="1" applyFont="1" applyFill="1" applyBorder="1" applyAlignment="1">
      <alignment horizontal="center"/>
    </xf>
    <xf numFmtId="41" fontId="1" fillId="2" borderId="1" xfId="2" applyNumberFormat="1" applyFont="1" applyFill="1" applyBorder="1" applyAlignment="1">
      <alignment horizontal="right"/>
    </xf>
    <xf numFmtId="41" fontId="1" fillId="0" borderId="1" xfId="2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0" fontId="6" fillId="0" borderId="0" xfId="0" applyFont="1" applyBorder="1"/>
    <xf numFmtId="0" fontId="0" fillId="0" borderId="11" xfId="0" applyBorder="1"/>
    <xf numFmtId="165" fontId="16" fillId="0" borderId="1" xfId="2" applyNumberFormat="1" applyFont="1" applyBorder="1"/>
    <xf numFmtId="165" fontId="16" fillId="0" borderId="0" xfId="2" applyNumberFormat="1" applyFont="1" applyBorder="1"/>
    <xf numFmtId="0" fontId="31" fillId="0" borderId="0" xfId="0" applyFont="1" applyBorder="1"/>
    <xf numFmtId="164" fontId="16" fillId="0" borderId="0" xfId="1" applyNumberFormat="1" applyFont="1" applyBorder="1"/>
    <xf numFmtId="10" fontId="16" fillId="0" borderId="0" xfId="1" applyNumberFormat="1" applyFont="1" applyBorder="1"/>
    <xf numFmtId="9" fontId="16" fillId="0" borderId="0" xfId="1" applyNumberFormat="1" applyFont="1" applyBorder="1"/>
    <xf numFmtId="164" fontId="16" fillId="0" borderId="8" xfId="1" applyNumberFormat="1" applyFont="1" applyBorder="1"/>
    <xf numFmtId="42" fontId="16" fillId="0" borderId="8" xfId="1" applyNumberFormat="1" applyFont="1" applyBorder="1"/>
    <xf numFmtId="6" fontId="16" fillId="0" borderId="9" xfId="1" applyNumberFormat="1" applyFont="1" applyBorder="1"/>
    <xf numFmtId="9" fontId="16" fillId="0" borderId="9" xfId="1" applyNumberFormat="1" applyFont="1" applyBorder="1"/>
    <xf numFmtId="165" fontId="15" fillId="0" borderId="1" xfId="2" applyNumberFormat="1" applyFont="1" applyBorder="1"/>
    <xf numFmtId="164" fontId="15" fillId="0" borderId="1" xfId="1" applyNumberFormat="1" applyFont="1" applyBorder="1"/>
    <xf numFmtId="164" fontId="15" fillId="0" borderId="6" xfId="1" applyNumberFormat="1" applyFont="1" applyFill="1" applyBorder="1"/>
    <xf numFmtId="43" fontId="15" fillId="0" borderId="0" xfId="0" applyNumberFormat="1" applyFont="1"/>
    <xf numFmtId="0" fontId="16" fillId="0" borderId="0" xfId="0" applyFont="1"/>
    <xf numFmtId="164" fontId="15" fillId="0" borderId="0" xfId="1" applyNumberFormat="1" applyFont="1" applyBorder="1"/>
    <xf numFmtId="41" fontId="15" fillId="0" borderId="0" xfId="2" applyNumberFormat="1" applyFont="1" applyBorder="1"/>
    <xf numFmtId="0" fontId="31" fillId="0" borderId="0" xfId="0" applyFont="1"/>
    <xf numFmtId="165" fontId="15" fillId="0" borderId="3" xfId="2" applyNumberFormat="1" applyFont="1" applyBorder="1"/>
    <xf numFmtId="0" fontId="1" fillId="0" borderId="0" xfId="0" applyFont="1" applyBorder="1"/>
    <xf numFmtId="0" fontId="5" fillId="3" borderId="0" xfId="0" applyFont="1" applyFill="1" applyAlignment="1">
      <alignment horizontal="center"/>
    </xf>
    <xf numFmtId="166" fontId="5" fillId="3" borderId="0" xfId="0" applyNumberFormat="1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15" fillId="0" borderId="0" xfId="0" applyFont="1" applyAlignment="1"/>
    <xf numFmtId="166" fontId="31" fillId="0" borderId="0" xfId="0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5DA2"/>
      <color rgb="FF00863D"/>
      <color rgb="FFFF0000"/>
      <color rgb="FF800080"/>
      <color rgb="FF0043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9"/>
  <sheetViews>
    <sheetView zoomScaleNormal="100" workbookViewId="0">
      <selection activeCell="N31" sqref="N31"/>
    </sheetView>
  </sheetViews>
  <sheetFormatPr defaultRowHeight="13.2" x14ac:dyDescent="0.25"/>
  <cols>
    <col min="1" max="1" width="9.109375" customWidth="1"/>
    <col min="2" max="2" width="44.77734375" customWidth="1"/>
    <col min="3" max="3" width="27" bestFit="1" customWidth="1"/>
    <col min="4" max="4" width="13" bestFit="1" customWidth="1"/>
    <col min="5" max="5" width="10.33203125" customWidth="1"/>
    <col min="6" max="6" width="15.109375" bestFit="1" customWidth="1"/>
    <col min="7" max="7" width="12.6640625" customWidth="1"/>
    <col min="8" max="8" width="14.5546875" bestFit="1" customWidth="1"/>
  </cols>
  <sheetData>
    <row r="2" spans="1:8" ht="15.6" x14ac:dyDescent="0.3">
      <c r="A2" s="204" t="s">
        <v>161</v>
      </c>
      <c r="B2" s="204"/>
      <c r="C2" s="204"/>
      <c r="D2" s="204"/>
      <c r="E2" s="204"/>
      <c r="F2" s="204"/>
      <c r="G2" s="204"/>
      <c r="H2" s="204"/>
    </row>
    <row r="3" spans="1:8" ht="15.6" x14ac:dyDescent="0.3">
      <c r="A3" s="205">
        <v>44880</v>
      </c>
      <c r="B3" s="205"/>
      <c r="C3" s="205"/>
      <c r="D3" s="205"/>
      <c r="E3" s="205"/>
      <c r="F3" s="205"/>
      <c r="G3" s="205"/>
      <c r="H3" s="205"/>
    </row>
    <row r="4" spans="1:8" ht="15.6" x14ac:dyDescent="0.3">
      <c r="A4" s="77"/>
      <c r="B4" s="77"/>
      <c r="C4" s="77"/>
      <c r="D4" s="77"/>
      <c r="E4" s="77"/>
      <c r="F4" s="77"/>
      <c r="G4" s="77"/>
      <c r="H4" s="77"/>
    </row>
    <row r="5" spans="1:8" x14ac:dyDescent="0.25">
      <c r="D5" s="6"/>
      <c r="E5" s="6"/>
      <c r="F5" s="12" t="s">
        <v>43</v>
      </c>
      <c r="G5" s="10" t="s">
        <v>44</v>
      </c>
      <c r="H5" s="53" t="s">
        <v>45</v>
      </c>
    </row>
    <row r="6" spans="1:8" x14ac:dyDescent="0.25">
      <c r="D6" s="8" t="s">
        <v>15</v>
      </c>
      <c r="E6" s="8" t="s">
        <v>46</v>
      </c>
      <c r="F6" s="13" t="s">
        <v>47</v>
      </c>
      <c r="G6" s="11" t="s">
        <v>43</v>
      </c>
      <c r="H6" s="54" t="s">
        <v>48</v>
      </c>
    </row>
    <row r="7" spans="1:8" ht="15.6" x14ac:dyDescent="0.3">
      <c r="A7" s="33" t="s">
        <v>116</v>
      </c>
      <c r="B7" s="33"/>
      <c r="C7" s="9"/>
      <c r="D7" s="2"/>
      <c r="E7" s="14"/>
      <c r="F7" s="2"/>
      <c r="G7" s="2"/>
      <c r="H7" s="2"/>
    </row>
    <row r="8" spans="1:8" ht="15.6" x14ac:dyDescent="0.3">
      <c r="A8" s="33"/>
      <c r="B8" s="33"/>
      <c r="C8" s="9"/>
      <c r="D8" s="2"/>
      <c r="E8" s="14"/>
      <c r="F8" s="2"/>
      <c r="G8" s="2"/>
      <c r="H8" s="2"/>
    </row>
    <row r="9" spans="1:8" x14ac:dyDescent="0.25">
      <c r="A9" s="31"/>
      <c r="B9" s="136" t="s">
        <v>157</v>
      </c>
      <c r="C9" s="137"/>
      <c r="D9" s="29">
        <v>24000000</v>
      </c>
      <c r="E9" s="76" t="s">
        <v>153</v>
      </c>
      <c r="F9" s="4">
        <v>0</v>
      </c>
      <c r="G9" s="4">
        <v>12000000</v>
      </c>
      <c r="H9" s="4">
        <v>12000000</v>
      </c>
    </row>
    <row r="10" spans="1:8" x14ac:dyDescent="0.25">
      <c r="A10" s="31"/>
      <c r="B10" s="136" t="s">
        <v>137</v>
      </c>
      <c r="C10" s="137"/>
      <c r="D10" s="29">
        <v>13400000</v>
      </c>
      <c r="E10" s="45" t="s">
        <v>110</v>
      </c>
      <c r="F10" s="4">
        <v>0</v>
      </c>
      <c r="G10" s="4">
        <v>0</v>
      </c>
      <c r="H10" s="4">
        <v>13400000</v>
      </c>
    </row>
    <row r="11" spans="1:8" x14ac:dyDescent="0.25">
      <c r="B11" s="16" t="s">
        <v>117</v>
      </c>
      <c r="C11" s="17"/>
      <c r="D11" s="157">
        <v>800000</v>
      </c>
      <c r="E11" s="76" t="s">
        <v>109</v>
      </c>
      <c r="F11" s="146">
        <v>0</v>
      </c>
      <c r="G11" s="146">
        <v>800000</v>
      </c>
      <c r="H11" s="146">
        <v>0</v>
      </c>
    </row>
    <row r="12" spans="1:8" x14ac:dyDescent="0.25">
      <c r="B12" s="16" t="s">
        <v>118</v>
      </c>
      <c r="C12" s="17"/>
      <c r="D12" s="157">
        <v>800000</v>
      </c>
      <c r="E12" s="76" t="s">
        <v>110</v>
      </c>
      <c r="F12" s="146">
        <v>0</v>
      </c>
      <c r="G12" s="146">
        <v>0</v>
      </c>
      <c r="H12" s="146">
        <v>800000</v>
      </c>
    </row>
    <row r="13" spans="1:8" x14ac:dyDescent="0.25">
      <c r="B13" s="63" t="s">
        <v>190</v>
      </c>
      <c r="C13" s="17"/>
      <c r="D13" s="29">
        <v>100000</v>
      </c>
      <c r="E13" s="15" t="s">
        <v>109</v>
      </c>
      <c r="F13" s="4">
        <v>0</v>
      </c>
      <c r="G13" s="4">
        <v>100000</v>
      </c>
      <c r="H13" s="4">
        <v>0</v>
      </c>
    </row>
    <row r="14" spans="1:8" x14ac:dyDescent="0.25">
      <c r="B14" s="105" t="s">
        <v>140</v>
      </c>
      <c r="C14" s="103"/>
      <c r="D14" s="104">
        <v>300000</v>
      </c>
      <c r="E14" s="106" t="s">
        <v>110</v>
      </c>
      <c r="F14" s="107">
        <v>0</v>
      </c>
      <c r="G14" s="61">
        <v>0</v>
      </c>
      <c r="H14" s="61">
        <v>300000</v>
      </c>
    </row>
    <row r="15" spans="1:8" x14ac:dyDescent="0.25">
      <c r="B15" s="44" t="s">
        <v>124</v>
      </c>
      <c r="C15" s="17"/>
      <c r="D15" s="29">
        <v>30000</v>
      </c>
      <c r="E15" s="15" t="s">
        <v>119</v>
      </c>
      <c r="F15" s="4">
        <v>10000</v>
      </c>
      <c r="G15" s="4">
        <v>10000</v>
      </c>
      <c r="H15" s="4">
        <v>10000</v>
      </c>
    </row>
    <row r="16" spans="1:8" x14ac:dyDescent="0.25">
      <c r="B16" s="63" t="s">
        <v>227</v>
      </c>
      <c r="C16" s="17"/>
      <c r="D16" s="29">
        <v>20000</v>
      </c>
      <c r="E16" s="15" t="s">
        <v>119</v>
      </c>
      <c r="F16" s="4">
        <v>6666</v>
      </c>
      <c r="G16" s="4">
        <v>6667</v>
      </c>
      <c r="H16" s="4">
        <v>6667</v>
      </c>
    </row>
    <row r="17" spans="1:8" s="64" customFormat="1" ht="14.4" x14ac:dyDescent="0.3">
      <c r="A17" s="49"/>
      <c r="B17" s="63" t="s">
        <v>191</v>
      </c>
      <c r="C17" s="111"/>
      <c r="D17" s="29">
        <v>30000</v>
      </c>
      <c r="E17" s="76" t="s">
        <v>119</v>
      </c>
      <c r="F17" s="4">
        <v>10000</v>
      </c>
      <c r="G17" s="4">
        <v>10000</v>
      </c>
      <c r="H17" s="4">
        <v>10000</v>
      </c>
    </row>
    <row r="18" spans="1:8" x14ac:dyDescent="0.25">
      <c r="A18" s="64"/>
      <c r="B18" s="64"/>
      <c r="C18" s="59" t="s">
        <v>98</v>
      </c>
      <c r="D18" s="83">
        <f>SUM(D9:D17)</f>
        <v>39480000</v>
      </c>
      <c r="E18" s="84"/>
      <c r="F18" s="88">
        <f>SUM(F9:F17)</f>
        <v>26666</v>
      </c>
      <c r="G18" s="89">
        <f>SUM(G9:G17)</f>
        <v>12926667</v>
      </c>
      <c r="H18" s="91">
        <f>SUM(H9:H17)</f>
        <v>26526667</v>
      </c>
    </row>
    <row r="19" spans="1:8" x14ac:dyDescent="0.25">
      <c r="C19" s="5"/>
      <c r="D19" s="34"/>
      <c r="E19" s="35"/>
      <c r="F19" s="36"/>
      <c r="G19" s="36"/>
      <c r="H19" s="36"/>
    </row>
    <row r="20" spans="1:8" x14ac:dyDescent="0.25">
      <c r="C20" s="5"/>
      <c r="D20" s="34"/>
      <c r="E20" s="35"/>
      <c r="F20" s="36"/>
      <c r="G20" s="36"/>
      <c r="H20" s="36"/>
    </row>
    <row r="21" spans="1:8" x14ac:dyDescent="0.25">
      <c r="B21" s="207" t="s">
        <v>163</v>
      </c>
      <c r="C21" s="208"/>
      <c r="D21" s="208"/>
      <c r="E21" s="208"/>
      <c r="F21" s="208"/>
      <c r="G21" s="208"/>
      <c r="H21" s="208"/>
    </row>
    <row r="22" spans="1:8" x14ac:dyDescent="0.25">
      <c r="B22" s="9"/>
      <c r="C22" s="19"/>
      <c r="D22" s="50"/>
      <c r="E22" s="20"/>
      <c r="F22" s="51"/>
      <c r="G22" s="52"/>
      <c r="H22" s="55"/>
    </row>
    <row r="23" spans="1:8" ht="15.6" x14ac:dyDescent="0.3">
      <c r="B23" s="122" t="s">
        <v>158</v>
      </c>
      <c r="D23" s="123"/>
      <c r="E23" s="20"/>
      <c r="F23" s="51"/>
      <c r="G23" s="52"/>
      <c r="H23" s="55"/>
    </row>
    <row r="24" spans="1:8" x14ac:dyDescent="0.25">
      <c r="B24" s="9"/>
      <c r="C24" s="19" t="s">
        <v>220</v>
      </c>
      <c r="D24" s="50"/>
      <c r="E24" s="20"/>
      <c r="F24" s="120">
        <v>3643000</v>
      </c>
      <c r="G24" s="118">
        <v>0.255</v>
      </c>
      <c r="H24" s="55"/>
    </row>
    <row r="25" spans="1:8" x14ac:dyDescent="0.25">
      <c r="B25" s="9"/>
      <c r="C25" s="19" t="s">
        <v>221</v>
      </c>
      <c r="D25" s="50"/>
      <c r="E25" s="20"/>
      <c r="F25" s="120">
        <v>10000000</v>
      </c>
      <c r="G25" s="119">
        <v>0.7</v>
      </c>
      <c r="H25" s="55"/>
    </row>
    <row r="26" spans="1:8" x14ac:dyDescent="0.25">
      <c r="B26" s="9"/>
      <c r="C26" s="19" t="s">
        <v>159</v>
      </c>
      <c r="D26" s="50"/>
      <c r="E26" s="20"/>
      <c r="F26" s="121">
        <v>643000</v>
      </c>
      <c r="G26" s="138">
        <v>4.4999999999999998E-2</v>
      </c>
      <c r="H26" s="55"/>
    </row>
    <row r="27" spans="1:8" ht="13.8" thickBot="1" x14ac:dyDescent="0.3">
      <c r="B27" s="9"/>
      <c r="C27" s="19"/>
      <c r="D27" s="50"/>
      <c r="E27" s="20" t="s">
        <v>15</v>
      </c>
      <c r="F27" s="129">
        <v>14286000</v>
      </c>
      <c r="G27" s="130">
        <v>1</v>
      </c>
      <c r="H27" s="55"/>
    </row>
    <row r="28" spans="1:8" ht="13.8" thickTop="1" x14ac:dyDescent="0.25">
      <c r="B28" s="9"/>
      <c r="C28" s="19"/>
      <c r="D28" s="50"/>
      <c r="E28" s="20"/>
      <c r="F28" s="51"/>
      <c r="G28" s="52"/>
      <c r="H28" s="55"/>
    </row>
    <row r="29" spans="1:8" ht="15.6" x14ac:dyDescent="0.3">
      <c r="B29" s="124" t="s">
        <v>160</v>
      </c>
      <c r="D29" s="123"/>
      <c r="E29" s="20"/>
      <c r="F29" s="51"/>
      <c r="G29" s="52"/>
      <c r="H29" s="55"/>
    </row>
    <row r="30" spans="1:8" x14ac:dyDescent="0.25">
      <c r="B30" s="9"/>
      <c r="C30" s="19" t="s">
        <v>220</v>
      </c>
      <c r="D30" s="50"/>
      <c r="E30" s="20"/>
      <c r="F30" s="125">
        <v>3643000</v>
      </c>
      <c r="G30" s="126">
        <v>0.255</v>
      </c>
      <c r="H30" s="55"/>
    </row>
    <row r="31" spans="1:8" x14ac:dyDescent="0.25">
      <c r="B31" s="9"/>
      <c r="C31" s="19" t="s">
        <v>221</v>
      </c>
      <c r="D31" s="50"/>
      <c r="E31" s="20"/>
      <c r="F31" s="125">
        <v>10000000</v>
      </c>
      <c r="G31" s="127">
        <v>0.7</v>
      </c>
      <c r="H31" s="55"/>
    </row>
    <row r="32" spans="1:8" x14ac:dyDescent="0.25">
      <c r="B32" s="9"/>
      <c r="C32" s="19" t="s">
        <v>222</v>
      </c>
      <c r="D32" s="50"/>
      <c r="E32" s="20"/>
      <c r="F32" s="128">
        <v>643000</v>
      </c>
      <c r="G32" s="139">
        <v>4.4999999999999998E-2</v>
      </c>
      <c r="H32" s="55"/>
    </row>
    <row r="33" spans="1:8" ht="13.8" thickBot="1" x14ac:dyDescent="0.3">
      <c r="B33" s="9"/>
      <c r="C33" s="19"/>
      <c r="D33" s="50"/>
      <c r="E33" s="20" t="s">
        <v>15</v>
      </c>
      <c r="F33" s="131">
        <v>14286000</v>
      </c>
      <c r="G33" s="132">
        <v>1</v>
      </c>
      <c r="H33" s="55"/>
    </row>
    <row r="34" spans="1:8" ht="13.8" thickTop="1" x14ac:dyDescent="0.25">
      <c r="B34" s="9"/>
      <c r="C34" s="19"/>
      <c r="D34" s="50"/>
      <c r="E34" s="20"/>
      <c r="F34" s="51"/>
      <c r="G34" s="52"/>
      <c r="H34" s="55"/>
    </row>
    <row r="36" spans="1:8" x14ac:dyDescent="0.25">
      <c r="A36" s="31"/>
      <c r="B36" s="206" t="s">
        <v>162</v>
      </c>
      <c r="C36" s="206"/>
      <c r="D36" s="206"/>
      <c r="E36" s="206"/>
      <c r="F36" s="206"/>
      <c r="G36" s="206"/>
      <c r="H36" s="206"/>
    </row>
    <row r="38" spans="1:8" ht="13.8" thickBot="1" x14ac:dyDescent="0.3">
      <c r="D38" s="99" t="s">
        <v>139</v>
      </c>
      <c r="G38" s="98" t="s">
        <v>224</v>
      </c>
    </row>
    <row r="39" spans="1:8" x14ac:dyDescent="0.25">
      <c r="A39" s="31"/>
      <c r="B39" s="9" t="s">
        <v>130</v>
      </c>
      <c r="D39" s="57">
        <v>13400000</v>
      </c>
      <c r="E39" s="69"/>
      <c r="F39" s="31"/>
      <c r="G39" s="79">
        <v>6800000</v>
      </c>
    </row>
    <row r="40" spans="1:8" s="64" customFormat="1" ht="15" x14ac:dyDescent="0.4">
      <c r="A40" s="31"/>
      <c r="B40" s="80" t="s">
        <v>131</v>
      </c>
      <c r="C40" s="87" t="s">
        <v>136</v>
      </c>
      <c r="D40" s="78">
        <f>D39*0.75</f>
        <v>10050000</v>
      </c>
      <c r="E40" s="58"/>
      <c r="F40" s="87" t="s">
        <v>136</v>
      </c>
      <c r="G40" s="78">
        <f>G39*0.75</f>
        <v>5100000</v>
      </c>
      <c r="H40"/>
    </row>
    <row r="41" spans="1:8" x14ac:dyDescent="0.25">
      <c r="A41" s="64"/>
      <c r="B41" s="64"/>
      <c r="C41" s="9" t="s">
        <v>138</v>
      </c>
      <c r="D41" s="81">
        <f>D39-D40</f>
        <v>3350000</v>
      </c>
      <c r="E41" s="69"/>
      <c r="F41" s="86" t="s">
        <v>120</v>
      </c>
      <c r="G41" s="82">
        <f>G39-G40</f>
        <v>1700000</v>
      </c>
      <c r="H41" s="64"/>
    </row>
    <row r="42" spans="1:8" x14ac:dyDescent="0.25">
      <c r="A42" s="31"/>
      <c r="B42" s="64"/>
      <c r="D42" s="57"/>
      <c r="E42" s="69"/>
      <c r="G42" s="31"/>
      <c r="H42" s="31"/>
    </row>
    <row r="43" spans="1:8" s="62" customFormat="1" x14ac:dyDescent="0.25">
      <c r="A43"/>
      <c r="B43" s="113" t="s">
        <v>223</v>
      </c>
      <c r="C43" s="95"/>
      <c r="D43" s="96"/>
      <c r="E43" s="97"/>
      <c r="F43"/>
      <c r="G43" s="95"/>
      <c r="H43" s="203"/>
    </row>
    <row r="44" spans="1:8" ht="13.8" thickBot="1" x14ac:dyDescent="0.3">
      <c r="A44" s="92"/>
      <c r="B44" s="92"/>
      <c r="C44" s="93"/>
      <c r="D44" s="94"/>
      <c r="E44" s="92"/>
      <c r="F44" s="92"/>
      <c r="G44" s="92"/>
      <c r="H44" s="92"/>
    </row>
    <row r="45" spans="1:8" ht="15.6" x14ac:dyDescent="0.3">
      <c r="A45" s="65"/>
      <c r="B45" s="65"/>
      <c r="C45" s="65"/>
      <c r="D45" s="65"/>
      <c r="E45" s="65"/>
      <c r="F45" s="65"/>
      <c r="G45" s="65"/>
      <c r="H45" s="65"/>
    </row>
    <row r="46" spans="1:8" ht="15.6" x14ac:dyDescent="0.3">
      <c r="A46" s="117"/>
      <c r="B46" s="117"/>
      <c r="C46" s="117"/>
      <c r="D46" s="117"/>
      <c r="E46" s="117"/>
      <c r="F46" s="117"/>
      <c r="G46" s="117"/>
      <c r="H46" s="117"/>
    </row>
    <row r="47" spans="1:8" ht="15.6" x14ac:dyDescent="0.3">
      <c r="A47" s="117"/>
      <c r="B47" s="117"/>
      <c r="C47" s="117"/>
      <c r="D47" s="117"/>
      <c r="E47" s="117"/>
      <c r="F47" s="117"/>
      <c r="G47" s="117"/>
      <c r="H47" s="117"/>
    </row>
    <row r="48" spans="1:8" ht="15.6" x14ac:dyDescent="0.3">
      <c r="A48" s="117"/>
      <c r="B48" s="117"/>
      <c r="C48" s="117"/>
      <c r="D48" s="117"/>
      <c r="E48" s="117"/>
      <c r="F48" s="117"/>
      <c r="G48" s="117"/>
      <c r="H48" s="117"/>
    </row>
    <row r="49" spans="1:8" ht="15.6" x14ac:dyDescent="0.3">
      <c r="A49" s="117"/>
      <c r="B49" s="117"/>
      <c r="C49" s="117"/>
      <c r="D49" s="117"/>
      <c r="E49" s="117"/>
      <c r="F49" s="117"/>
      <c r="G49" s="117"/>
      <c r="H49" s="117"/>
    </row>
    <row r="50" spans="1:8" ht="15.6" x14ac:dyDescent="0.3">
      <c r="A50" s="181"/>
      <c r="B50" s="181"/>
      <c r="C50" s="181"/>
      <c r="D50" s="181"/>
      <c r="E50" s="181"/>
      <c r="F50" s="181"/>
      <c r="G50" s="181"/>
      <c r="H50" s="181"/>
    </row>
    <row r="51" spans="1:8" ht="15.6" x14ac:dyDescent="0.3">
      <c r="A51" s="117"/>
      <c r="B51" s="117"/>
      <c r="C51" s="117"/>
      <c r="D51" s="117"/>
      <c r="E51" s="117"/>
      <c r="F51" s="117"/>
      <c r="G51" s="117"/>
      <c r="H51" s="117"/>
    </row>
    <row r="52" spans="1:8" ht="15.6" x14ac:dyDescent="0.3">
      <c r="A52" s="117"/>
      <c r="B52" s="117"/>
      <c r="C52" s="117"/>
      <c r="D52" s="117"/>
      <c r="E52" s="117"/>
      <c r="F52" s="117"/>
      <c r="G52" s="117"/>
      <c r="H52" s="117"/>
    </row>
    <row r="53" spans="1:8" ht="15.6" x14ac:dyDescent="0.3">
      <c r="A53" s="117"/>
      <c r="B53" s="117"/>
      <c r="C53" s="117"/>
      <c r="D53" s="117"/>
      <c r="E53" s="117"/>
      <c r="F53" s="117"/>
      <c r="G53" s="117"/>
      <c r="H53" s="117"/>
    </row>
    <row r="54" spans="1:8" ht="15.6" x14ac:dyDescent="0.3">
      <c r="A54" s="33" t="s">
        <v>132</v>
      </c>
      <c r="B54" s="33"/>
      <c r="C54" s="9"/>
      <c r="D54" s="2"/>
      <c r="E54" s="14"/>
      <c r="F54" s="2"/>
      <c r="G54" s="2"/>
      <c r="H54" s="2"/>
    </row>
    <row r="55" spans="1:8" ht="14.4" x14ac:dyDescent="0.3">
      <c r="A55" s="112" t="s">
        <v>167</v>
      </c>
      <c r="B55" s="149" t="s">
        <v>168</v>
      </c>
      <c r="C55" s="133"/>
      <c r="D55" s="150">
        <v>45000</v>
      </c>
      <c r="E55" s="76" t="s">
        <v>119</v>
      </c>
      <c r="F55" s="174">
        <v>15000</v>
      </c>
      <c r="G55" s="174">
        <v>15000</v>
      </c>
      <c r="H55" s="174">
        <v>15000</v>
      </c>
    </row>
    <row r="56" spans="1:8" ht="14.4" x14ac:dyDescent="0.3">
      <c r="A56" s="112" t="s">
        <v>169</v>
      </c>
      <c r="B56" s="149" t="s">
        <v>168</v>
      </c>
      <c r="C56" s="133"/>
      <c r="D56" s="150">
        <v>45000</v>
      </c>
      <c r="E56" s="76" t="s">
        <v>119</v>
      </c>
      <c r="F56" s="174">
        <v>15000</v>
      </c>
      <c r="G56" s="174">
        <v>15000</v>
      </c>
      <c r="H56" s="174">
        <v>15000</v>
      </c>
    </row>
    <row r="57" spans="1:8" ht="14.4" x14ac:dyDescent="0.3">
      <c r="A57" s="112" t="s">
        <v>170</v>
      </c>
      <c r="B57" s="149" t="s">
        <v>168</v>
      </c>
      <c r="C57" s="133"/>
      <c r="D57" s="150">
        <v>45000</v>
      </c>
      <c r="E57" s="76" t="s">
        <v>152</v>
      </c>
      <c r="F57" s="174">
        <v>4500</v>
      </c>
      <c r="G57" s="174">
        <v>20250</v>
      </c>
      <c r="H57" s="174">
        <v>20250</v>
      </c>
    </row>
    <row r="58" spans="1:8" ht="14.4" x14ac:dyDescent="0.3">
      <c r="A58" s="112" t="s">
        <v>171</v>
      </c>
      <c r="B58" s="149" t="s">
        <v>168</v>
      </c>
      <c r="C58" s="133"/>
      <c r="D58" s="150">
        <v>45000</v>
      </c>
      <c r="E58" s="76" t="s">
        <v>119</v>
      </c>
      <c r="F58" s="174">
        <v>15000</v>
      </c>
      <c r="G58" s="174">
        <v>15000</v>
      </c>
      <c r="H58" s="174">
        <v>15000</v>
      </c>
    </row>
    <row r="59" spans="1:8" ht="14.4" x14ac:dyDescent="0.3">
      <c r="A59" s="112" t="s">
        <v>172</v>
      </c>
      <c r="B59" s="149" t="s">
        <v>168</v>
      </c>
      <c r="C59" s="133"/>
      <c r="D59" s="150">
        <v>45000</v>
      </c>
      <c r="E59" s="76" t="s">
        <v>178</v>
      </c>
      <c r="F59" s="174">
        <v>22500</v>
      </c>
      <c r="G59" s="174">
        <v>11250</v>
      </c>
      <c r="H59" s="174">
        <v>11250</v>
      </c>
    </row>
    <row r="60" spans="1:8" ht="14.4" x14ac:dyDescent="0.3">
      <c r="A60" s="112" t="s">
        <v>173</v>
      </c>
      <c r="B60" s="149" t="s">
        <v>168</v>
      </c>
      <c r="C60" s="133"/>
      <c r="D60" s="150">
        <v>45000</v>
      </c>
      <c r="E60" s="76" t="s">
        <v>179</v>
      </c>
      <c r="F60" s="174">
        <v>27000</v>
      </c>
      <c r="G60" s="174">
        <v>9000</v>
      </c>
      <c r="H60" s="174">
        <v>9000</v>
      </c>
    </row>
    <row r="61" spans="1:8" ht="14.4" x14ac:dyDescent="0.3">
      <c r="A61" s="112" t="s">
        <v>174</v>
      </c>
      <c r="B61" s="149" t="s">
        <v>168</v>
      </c>
      <c r="C61" s="133"/>
      <c r="D61" s="150">
        <v>45000</v>
      </c>
      <c r="E61" s="76" t="s">
        <v>152</v>
      </c>
      <c r="F61" s="174">
        <v>4500</v>
      </c>
      <c r="G61" s="174">
        <v>20250</v>
      </c>
      <c r="H61" s="174">
        <v>20250</v>
      </c>
    </row>
    <row r="62" spans="1:8" ht="14.4" x14ac:dyDescent="0.3">
      <c r="A62" s="112" t="s">
        <v>175</v>
      </c>
      <c r="B62" s="149" t="s">
        <v>168</v>
      </c>
      <c r="C62" s="133"/>
      <c r="D62" s="150">
        <v>45000</v>
      </c>
      <c r="E62" s="76" t="s">
        <v>119</v>
      </c>
      <c r="F62" s="174">
        <v>15000</v>
      </c>
      <c r="G62" s="174">
        <v>15000</v>
      </c>
      <c r="H62" s="174">
        <v>15000</v>
      </c>
    </row>
    <row r="63" spans="1:8" ht="14.4" x14ac:dyDescent="0.3">
      <c r="A63" s="112" t="s">
        <v>176</v>
      </c>
      <c r="B63" s="149" t="s">
        <v>168</v>
      </c>
      <c r="C63" s="133"/>
      <c r="D63" s="150">
        <v>45000</v>
      </c>
      <c r="E63" s="166" t="s">
        <v>204</v>
      </c>
      <c r="F63" s="174">
        <v>0</v>
      </c>
      <c r="G63" s="174">
        <v>18000</v>
      </c>
      <c r="H63" s="174">
        <v>27000</v>
      </c>
    </row>
    <row r="64" spans="1:8" ht="14.4" x14ac:dyDescent="0.3">
      <c r="A64" s="112" t="s">
        <v>177</v>
      </c>
      <c r="B64" s="149" t="s">
        <v>168</v>
      </c>
      <c r="C64" s="133"/>
      <c r="D64" s="150">
        <v>45000</v>
      </c>
      <c r="E64" s="76" t="s">
        <v>204</v>
      </c>
      <c r="F64" s="174">
        <v>0</v>
      </c>
      <c r="G64" s="174">
        <v>18000</v>
      </c>
      <c r="H64" s="174">
        <v>27000</v>
      </c>
    </row>
    <row r="65" spans="1:8" ht="14.4" x14ac:dyDescent="0.3">
      <c r="A65" s="112" t="s">
        <v>180</v>
      </c>
      <c r="B65" s="149" t="s">
        <v>181</v>
      </c>
      <c r="C65" s="133"/>
      <c r="D65" s="151">
        <v>45000</v>
      </c>
      <c r="E65" s="76" t="s">
        <v>152</v>
      </c>
      <c r="F65" s="174">
        <v>4500</v>
      </c>
      <c r="G65" s="174">
        <v>20250</v>
      </c>
      <c r="H65" s="174">
        <v>20250</v>
      </c>
    </row>
    <row r="66" spans="1:8" ht="14.4" x14ac:dyDescent="0.3">
      <c r="A66" s="112" t="s">
        <v>182</v>
      </c>
      <c r="B66" s="149" t="s">
        <v>181</v>
      </c>
      <c r="C66" s="133"/>
      <c r="D66" s="151">
        <v>45000</v>
      </c>
      <c r="E66" s="76" t="s">
        <v>119</v>
      </c>
      <c r="F66" s="174">
        <v>15000</v>
      </c>
      <c r="G66" s="174">
        <v>15000</v>
      </c>
      <c r="H66" s="174">
        <v>15000</v>
      </c>
    </row>
    <row r="67" spans="1:8" ht="14.4" x14ac:dyDescent="0.3">
      <c r="A67" s="112" t="s">
        <v>183</v>
      </c>
      <c r="B67" s="149" t="s">
        <v>181</v>
      </c>
      <c r="C67" s="133"/>
      <c r="D67" s="151">
        <v>45000</v>
      </c>
      <c r="E67" s="76" t="s">
        <v>152</v>
      </c>
      <c r="F67" s="174">
        <v>4500</v>
      </c>
      <c r="G67" s="174">
        <v>20250</v>
      </c>
      <c r="H67" s="174">
        <v>20250</v>
      </c>
    </row>
    <row r="68" spans="1:8" ht="14.4" x14ac:dyDescent="0.3">
      <c r="A68" s="112" t="s">
        <v>184</v>
      </c>
      <c r="B68" s="149" t="s">
        <v>181</v>
      </c>
      <c r="C68" s="133"/>
      <c r="D68" s="151">
        <v>45000</v>
      </c>
      <c r="E68" s="76" t="s">
        <v>152</v>
      </c>
      <c r="F68" s="174">
        <v>4500</v>
      </c>
      <c r="G68" s="174">
        <v>20250</v>
      </c>
      <c r="H68" s="174">
        <v>20250</v>
      </c>
    </row>
    <row r="69" spans="1:8" ht="14.4" x14ac:dyDescent="0.3">
      <c r="A69" s="112" t="s">
        <v>185</v>
      </c>
      <c r="B69" s="149" t="s">
        <v>181</v>
      </c>
      <c r="C69" s="133"/>
      <c r="D69" s="151">
        <v>45000</v>
      </c>
      <c r="E69" s="76" t="s">
        <v>152</v>
      </c>
      <c r="F69" s="174">
        <v>4500</v>
      </c>
      <c r="G69" s="174">
        <v>20250</v>
      </c>
      <c r="H69" s="174">
        <v>20250</v>
      </c>
    </row>
    <row r="70" spans="1:8" ht="14.4" x14ac:dyDescent="0.3">
      <c r="A70" s="112" t="s">
        <v>186</v>
      </c>
      <c r="B70" s="149" t="s">
        <v>181</v>
      </c>
      <c r="C70" s="133"/>
      <c r="D70" s="151">
        <v>45000</v>
      </c>
      <c r="E70" s="76" t="s">
        <v>152</v>
      </c>
      <c r="F70" s="174">
        <v>4500</v>
      </c>
      <c r="G70" s="174">
        <v>20250</v>
      </c>
      <c r="H70" s="174">
        <v>20250</v>
      </c>
    </row>
    <row r="71" spans="1:8" ht="14.4" x14ac:dyDescent="0.3">
      <c r="A71" s="112" t="s">
        <v>187</v>
      </c>
      <c r="B71" s="154" t="s">
        <v>189</v>
      </c>
      <c r="C71" s="134"/>
      <c r="D71" s="163">
        <v>30000</v>
      </c>
      <c r="E71" s="164" t="s">
        <v>119</v>
      </c>
      <c r="F71" s="175">
        <v>10000</v>
      </c>
      <c r="G71" s="175">
        <v>10000</v>
      </c>
      <c r="H71" s="175">
        <v>10000</v>
      </c>
    </row>
    <row r="72" spans="1:8" ht="14.4" x14ac:dyDescent="0.3">
      <c r="A72" s="112"/>
      <c r="B72" s="63" t="s">
        <v>214</v>
      </c>
      <c r="C72" s="173"/>
      <c r="D72" s="151">
        <v>40000</v>
      </c>
      <c r="E72" s="166" t="s">
        <v>153</v>
      </c>
      <c r="F72" s="174">
        <v>0</v>
      </c>
      <c r="G72" s="174">
        <v>20000</v>
      </c>
      <c r="H72" s="174">
        <v>20000</v>
      </c>
    </row>
    <row r="73" spans="1:8" ht="14.4" x14ac:dyDescent="0.3">
      <c r="A73" s="112"/>
      <c r="B73" s="63" t="s">
        <v>214</v>
      </c>
      <c r="C73" s="173"/>
      <c r="D73" s="151">
        <v>40000</v>
      </c>
      <c r="E73" s="166" t="s">
        <v>153</v>
      </c>
      <c r="F73" s="174">
        <v>0</v>
      </c>
      <c r="G73" s="174">
        <v>20000</v>
      </c>
      <c r="H73" s="174">
        <v>20000</v>
      </c>
    </row>
    <row r="74" spans="1:8" ht="14.4" x14ac:dyDescent="0.3">
      <c r="A74" s="112"/>
      <c r="B74" s="63" t="s">
        <v>215</v>
      </c>
      <c r="C74" s="173"/>
      <c r="D74" s="151">
        <v>13000</v>
      </c>
      <c r="E74" s="166" t="s">
        <v>153</v>
      </c>
      <c r="F74" s="174">
        <v>0</v>
      </c>
      <c r="G74" s="174">
        <v>6500</v>
      </c>
      <c r="H74" s="174">
        <v>6500</v>
      </c>
    </row>
    <row r="75" spans="1:8" ht="14.4" x14ac:dyDescent="0.3">
      <c r="A75" s="112"/>
      <c r="B75" s="63" t="s">
        <v>215</v>
      </c>
      <c r="C75" s="173"/>
      <c r="D75" s="151">
        <v>13000</v>
      </c>
      <c r="E75" s="166" t="s">
        <v>153</v>
      </c>
      <c r="F75" s="174">
        <v>0</v>
      </c>
      <c r="G75" s="174">
        <v>6500</v>
      </c>
      <c r="H75" s="174">
        <v>6500</v>
      </c>
    </row>
    <row r="76" spans="1:8" x14ac:dyDescent="0.25">
      <c r="C76" s="60" t="s">
        <v>49</v>
      </c>
      <c r="D76" s="83">
        <f>SUM(D55:D75)</f>
        <v>856000</v>
      </c>
      <c r="E76" s="83"/>
      <c r="F76" s="88">
        <f>SUM(F55:F75)</f>
        <v>166000</v>
      </c>
      <c r="G76" s="90">
        <f>SUM(G55:G75)</f>
        <v>336000</v>
      </c>
      <c r="H76" s="91">
        <f>SUM(H55:H75)</f>
        <v>354000</v>
      </c>
    </row>
    <row r="77" spans="1:8" x14ac:dyDescent="0.25">
      <c r="C77" s="19"/>
      <c r="D77" s="100"/>
      <c r="E77" s="100"/>
      <c r="F77" s="51"/>
      <c r="G77" s="101"/>
      <c r="H77" s="102"/>
    </row>
    <row r="78" spans="1:8" x14ac:dyDescent="0.25">
      <c r="C78" s="19"/>
      <c r="D78" s="36"/>
      <c r="E78" s="36"/>
      <c r="F78" s="36"/>
      <c r="G78" s="36"/>
      <c r="H78" s="36"/>
    </row>
    <row r="79" spans="1:8" ht="15.6" x14ac:dyDescent="0.3">
      <c r="A79" s="33" t="s">
        <v>133</v>
      </c>
      <c r="B79" s="33"/>
      <c r="C79" s="33"/>
      <c r="D79" s="85"/>
      <c r="E79" s="85"/>
      <c r="F79" s="85"/>
      <c r="G79" s="85"/>
      <c r="H79" s="85"/>
    </row>
    <row r="80" spans="1:8" ht="15.6" x14ac:dyDescent="0.3">
      <c r="A80" s="33"/>
      <c r="B80" s="33"/>
      <c r="C80" s="33"/>
      <c r="D80" s="85"/>
      <c r="E80" s="85"/>
      <c r="F80" s="85"/>
      <c r="G80" s="85"/>
      <c r="H80" s="85"/>
    </row>
    <row r="81" spans="1:8" ht="14.4" x14ac:dyDescent="0.3">
      <c r="A81" s="161" t="s">
        <v>207</v>
      </c>
      <c r="B81" s="155" t="s">
        <v>209</v>
      </c>
      <c r="C81" s="160"/>
      <c r="D81" s="150">
        <v>7000</v>
      </c>
      <c r="E81" s="159" t="s">
        <v>152</v>
      </c>
      <c r="F81" s="178">
        <v>700</v>
      </c>
      <c r="G81" s="178">
        <v>3150</v>
      </c>
      <c r="H81" s="178">
        <v>3150</v>
      </c>
    </row>
    <row r="82" spans="1:8" ht="14.4" x14ac:dyDescent="0.3">
      <c r="A82" s="156"/>
      <c r="B82" s="162" t="s">
        <v>208</v>
      </c>
      <c r="C82" s="160"/>
      <c r="D82" s="150">
        <v>7000</v>
      </c>
      <c r="E82" s="159" t="s">
        <v>154</v>
      </c>
      <c r="F82" s="178">
        <v>3500</v>
      </c>
      <c r="G82" s="178">
        <v>1400</v>
      </c>
      <c r="H82" s="178">
        <v>2100</v>
      </c>
    </row>
    <row r="83" spans="1:8" ht="14.4" x14ac:dyDescent="0.3">
      <c r="A83" s="75" t="s">
        <v>167</v>
      </c>
      <c r="B83" s="155" t="s">
        <v>192</v>
      </c>
      <c r="C83" s="158"/>
      <c r="D83" s="150">
        <v>30000</v>
      </c>
      <c r="E83" s="159" t="s">
        <v>119</v>
      </c>
      <c r="F83" s="178">
        <v>10000</v>
      </c>
      <c r="G83" s="178">
        <v>10000</v>
      </c>
      <c r="H83" s="178">
        <v>10000</v>
      </c>
    </row>
    <row r="84" spans="1:8" ht="14.4" x14ac:dyDescent="0.3">
      <c r="A84" s="161" t="s">
        <v>174</v>
      </c>
      <c r="B84" s="155" t="s">
        <v>197</v>
      </c>
      <c r="C84" s="160"/>
      <c r="D84" s="150">
        <v>7000</v>
      </c>
      <c r="E84" s="159" t="s">
        <v>152</v>
      </c>
      <c r="F84" s="178">
        <v>700</v>
      </c>
      <c r="G84" s="178">
        <v>3150</v>
      </c>
      <c r="H84" s="178">
        <v>3150</v>
      </c>
    </row>
    <row r="85" spans="1:8" s="85" customFormat="1" ht="15.6" x14ac:dyDescent="0.3">
      <c r="A85" s="75" t="s">
        <v>169</v>
      </c>
      <c r="B85" s="155" t="s">
        <v>193</v>
      </c>
      <c r="C85" s="160"/>
      <c r="D85" s="150">
        <v>35000</v>
      </c>
      <c r="E85" s="159" t="s">
        <v>119</v>
      </c>
      <c r="F85" s="178">
        <v>11666</v>
      </c>
      <c r="G85" s="178">
        <v>11667</v>
      </c>
      <c r="H85" s="178">
        <v>11667</v>
      </c>
    </row>
    <row r="86" spans="1:8" ht="14.4" x14ac:dyDescent="0.3">
      <c r="A86" s="75" t="s">
        <v>170</v>
      </c>
      <c r="B86" s="155" t="s">
        <v>194</v>
      </c>
      <c r="C86" s="160"/>
      <c r="D86" s="150">
        <v>35000</v>
      </c>
      <c r="E86" s="159" t="s">
        <v>152</v>
      </c>
      <c r="F86" s="178">
        <v>3500</v>
      </c>
      <c r="G86" s="178">
        <v>15750</v>
      </c>
      <c r="H86" s="178">
        <v>15750</v>
      </c>
    </row>
    <row r="87" spans="1:8" ht="14.4" x14ac:dyDescent="0.3">
      <c r="A87" s="161" t="s">
        <v>171</v>
      </c>
      <c r="B87" s="155" t="s">
        <v>195</v>
      </c>
      <c r="C87" s="160"/>
      <c r="D87" s="150">
        <v>35000</v>
      </c>
      <c r="E87" s="159" t="s">
        <v>119</v>
      </c>
      <c r="F87" s="178">
        <v>11666</v>
      </c>
      <c r="G87" s="178">
        <v>11667</v>
      </c>
      <c r="H87" s="178">
        <v>11667</v>
      </c>
    </row>
    <row r="88" spans="1:8" ht="14.4" x14ac:dyDescent="0.3">
      <c r="A88" s="161" t="s">
        <v>173</v>
      </c>
      <c r="B88" s="155" t="s">
        <v>196</v>
      </c>
      <c r="C88" s="160"/>
      <c r="D88" s="150">
        <v>35000</v>
      </c>
      <c r="E88" s="159" t="s">
        <v>119</v>
      </c>
      <c r="F88" s="178">
        <v>11666</v>
      </c>
      <c r="G88" s="178">
        <v>11667</v>
      </c>
      <c r="H88" s="178">
        <v>11667</v>
      </c>
    </row>
    <row r="89" spans="1:8" ht="14.4" x14ac:dyDescent="0.3">
      <c r="A89" s="161" t="s">
        <v>175</v>
      </c>
      <c r="B89" s="155" t="s">
        <v>198</v>
      </c>
      <c r="C89" s="160"/>
      <c r="D89" s="150">
        <v>35000</v>
      </c>
      <c r="E89" s="159" t="s">
        <v>119</v>
      </c>
      <c r="F89" s="178">
        <v>11666</v>
      </c>
      <c r="G89" s="178">
        <v>11667</v>
      </c>
      <c r="H89" s="178">
        <v>11667</v>
      </c>
    </row>
    <row r="90" spans="1:8" ht="14.4" x14ac:dyDescent="0.3">
      <c r="A90" s="161" t="s">
        <v>180</v>
      </c>
      <c r="B90" s="155" t="s">
        <v>199</v>
      </c>
      <c r="C90" s="160"/>
      <c r="D90" s="150">
        <v>34000</v>
      </c>
      <c r="E90" s="159" t="s">
        <v>152</v>
      </c>
      <c r="F90" s="178">
        <v>3400</v>
      </c>
      <c r="G90" s="178">
        <v>15300</v>
      </c>
      <c r="H90" s="178">
        <v>15300</v>
      </c>
    </row>
    <row r="91" spans="1:8" ht="14.4" x14ac:dyDescent="0.3">
      <c r="A91" s="161" t="s">
        <v>183</v>
      </c>
      <c r="B91" s="155" t="s">
        <v>200</v>
      </c>
      <c r="C91" s="160"/>
      <c r="D91" s="150">
        <v>34000</v>
      </c>
      <c r="E91" s="159" t="s">
        <v>152</v>
      </c>
      <c r="F91" s="178">
        <v>3400</v>
      </c>
      <c r="G91" s="178">
        <v>15300</v>
      </c>
      <c r="H91" s="178">
        <v>15300</v>
      </c>
    </row>
    <row r="92" spans="1:8" ht="14.4" x14ac:dyDescent="0.3">
      <c r="A92" s="161" t="s">
        <v>184</v>
      </c>
      <c r="B92" s="155" t="s">
        <v>201</v>
      </c>
      <c r="C92" s="160"/>
      <c r="D92" s="150">
        <v>33000</v>
      </c>
      <c r="E92" s="159" t="s">
        <v>152</v>
      </c>
      <c r="F92" s="178">
        <v>3300</v>
      </c>
      <c r="G92" s="178">
        <v>14850</v>
      </c>
      <c r="H92" s="178">
        <v>14850</v>
      </c>
    </row>
    <row r="93" spans="1:8" ht="14.4" x14ac:dyDescent="0.3">
      <c r="A93" s="161" t="s">
        <v>185</v>
      </c>
      <c r="B93" s="155" t="s">
        <v>202</v>
      </c>
      <c r="C93" s="160"/>
      <c r="D93" s="150">
        <v>33000</v>
      </c>
      <c r="E93" s="159" t="s">
        <v>152</v>
      </c>
      <c r="F93" s="178">
        <v>3300</v>
      </c>
      <c r="G93" s="178">
        <v>14850</v>
      </c>
      <c r="H93" s="178">
        <v>14850</v>
      </c>
    </row>
    <row r="94" spans="1:8" ht="14.4" x14ac:dyDescent="0.3">
      <c r="A94" s="161" t="s">
        <v>186</v>
      </c>
      <c r="B94" s="155" t="s">
        <v>203</v>
      </c>
      <c r="C94" s="160"/>
      <c r="D94" s="150">
        <v>33000</v>
      </c>
      <c r="E94" s="159" t="s">
        <v>152</v>
      </c>
      <c r="F94" s="178">
        <v>3300</v>
      </c>
      <c r="G94" s="178">
        <v>14850</v>
      </c>
      <c r="H94" s="178">
        <v>14850</v>
      </c>
    </row>
    <row r="95" spans="1:8" ht="14.4" x14ac:dyDescent="0.3">
      <c r="A95" s="75" t="s">
        <v>187</v>
      </c>
      <c r="B95" s="153" t="s">
        <v>188</v>
      </c>
      <c r="C95" s="135"/>
      <c r="D95" s="152">
        <v>3000</v>
      </c>
      <c r="E95" s="176" t="s">
        <v>217</v>
      </c>
      <c r="F95" s="177">
        <v>600</v>
      </c>
      <c r="G95" s="177">
        <v>660</v>
      </c>
      <c r="H95" s="177">
        <v>1740</v>
      </c>
    </row>
    <row r="96" spans="1:8" x14ac:dyDescent="0.25">
      <c r="C96" s="60" t="s">
        <v>99</v>
      </c>
      <c r="D96" s="30">
        <f>SUM(D81:D95)</f>
        <v>396000</v>
      </c>
      <c r="E96" s="15"/>
      <c r="F96" s="88">
        <f>SUM(F81:F95)</f>
        <v>82364</v>
      </c>
      <c r="G96" s="90">
        <f>SUM(G81:G95)</f>
        <v>155928</v>
      </c>
      <c r="H96" s="91">
        <f>SUM(H81:H95)</f>
        <v>157708</v>
      </c>
    </row>
    <row r="97" spans="1:8" x14ac:dyDescent="0.25">
      <c r="D97" s="2"/>
      <c r="E97" s="14"/>
      <c r="F97" s="2"/>
      <c r="G97" s="2"/>
      <c r="H97" s="2"/>
    </row>
    <row r="98" spans="1:8" x14ac:dyDescent="0.25">
      <c r="D98" s="114"/>
      <c r="E98" s="14"/>
      <c r="F98" s="22"/>
      <c r="G98" s="22"/>
      <c r="H98" s="22"/>
    </row>
    <row r="99" spans="1:8" x14ac:dyDescent="0.25">
      <c r="A99" s="31"/>
      <c r="B99" s="31"/>
      <c r="C99" s="31"/>
      <c r="D99" s="31"/>
      <c r="E99" s="31"/>
      <c r="F99" s="31"/>
      <c r="G99" s="31"/>
      <c r="H99" s="64"/>
    </row>
  </sheetData>
  <mergeCells count="4">
    <mergeCell ref="A2:H2"/>
    <mergeCell ref="A3:H3"/>
    <mergeCell ref="B36:H36"/>
    <mergeCell ref="B21:H21"/>
  </mergeCells>
  <phoneticPr fontId="0" type="noConversion"/>
  <pageMargins left="0.45" right="0.45" top="0.25" bottom="0.25" header="0.3" footer="0.3"/>
  <pageSetup scale="85" orientation="landscape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61"/>
  <sheetViews>
    <sheetView tabSelected="1" workbookViewId="0">
      <selection activeCell="S32" sqref="S32"/>
    </sheetView>
  </sheetViews>
  <sheetFormatPr defaultRowHeight="13.2" x14ac:dyDescent="0.25"/>
  <cols>
    <col min="1" max="1" width="2.6640625" customWidth="1"/>
    <col min="4" max="4" width="8.33203125" customWidth="1"/>
    <col min="5" max="5" width="0.88671875" customWidth="1"/>
    <col min="6" max="6" width="12.33203125" customWidth="1"/>
    <col min="7" max="7" width="12" customWidth="1"/>
    <col min="8" max="8" width="0.88671875" customWidth="1"/>
    <col min="9" max="9" width="12" customWidth="1"/>
    <col min="10" max="10" width="14.109375" bestFit="1" customWidth="1"/>
    <col min="11" max="11" width="0.88671875" customWidth="1"/>
    <col min="12" max="12" width="12.88671875" bestFit="1" customWidth="1"/>
    <col min="13" max="13" width="13.109375" bestFit="1" customWidth="1"/>
    <col min="14" max="14" width="0.88671875" customWidth="1"/>
    <col min="15" max="15" width="13.109375" customWidth="1"/>
  </cols>
  <sheetData>
    <row r="1" spans="1:15" ht="13.5" customHeight="1" x14ac:dyDescent="0.3">
      <c r="A1" s="213" t="s">
        <v>66</v>
      </c>
      <c r="B1" s="213"/>
      <c r="C1" s="213"/>
      <c r="D1" s="213"/>
      <c r="E1" s="213"/>
      <c r="F1" s="213"/>
      <c r="G1" s="213"/>
      <c r="H1" s="213"/>
      <c r="I1" s="213"/>
      <c r="J1" s="214"/>
      <c r="K1" s="214"/>
      <c r="L1" s="214"/>
      <c r="M1" s="214"/>
      <c r="N1" s="214"/>
      <c r="O1" s="214"/>
    </row>
    <row r="2" spans="1:15" ht="13.5" customHeight="1" x14ac:dyDescent="0.3">
      <c r="A2" s="213" t="s">
        <v>155</v>
      </c>
      <c r="B2" s="213"/>
      <c r="C2" s="213"/>
      <c r="D2" s="213"/>
      <c r="E2" s="213"/>
      <c r="F2" s="213"/>
      <c r="G2" s="213"/>
      <c r="H2" s="213"/>
      <c r="I2" s="213"/>
      <c r="J2" s="214"/>
      <c r="K2" s="214"/>
      <c r="L2" s="214"/>
      <c r="M2" s="214"/>
      <c r="N2" s="214"/>
      <c r="O2" s="214"/>
    </row>
    <row r="3" spans="1:15" ht="14.25" customHeight="1" x14ac:dyDescent="0.3">
      <c r="A3" s="215">
        <v>44880</v>
      </c>
      <c r="B3" s="215"/>
      <c r="C3" s="215"/>
      <c r="D3" s="215"/>
      <c r="E3" s="215"/>
      <c r="F3" s="215"/>
      <c r="G3" s="215"/>
      <c r="H3" s="215"/>
      <c r="I3" s="215"/>
      <c r="J3" s="214"/>
      <c r="K3" s="214"/>
      <c r="L3" s="214"/>
      <c r="M3" s="214"/>
      <c r="N3" s="214"/>
      <c r="O3" s="214"/>
    </row>
    <row r="5" spans="1:15" x14ac:dyDescent="0.25">
      <c r="F5" s="212">
        <v>2020</v>
      </c>
      <c r="G5" s="212"/>
      <c r="I5" s="210">
        <v>2021</v>
      </c>
      <c r="J5" s="211"/>
      <c r="L5" s="210">
        <v>2022</v>
      </c>
      <c r="M5" s="211"/>
      <c r="N5" s="18"/>
      <c r="O5" s="1">
        <v>2023</v>
      </c>
    </row>
    <row r="6" spans="1:15" x14ac:dyDescent="0.25">
      <c r="D6" s="14"/>
      <c r="E6" s="14"/>
      <c r="F6" s="1" t="s">
        <v>56</v>
      </c>
      <c r="G6" s="1" t="s">
        <v>1</v>
      </c>
      <c r="H6" s="14"/>
      <c r="I6" s="1" t="s">
        <v>0</v>
      </c>
      <c r="J6" s="1" t="s">
        <v>1</v>
      </c>
      <c r="L6" s="1" t="s">
        <v>0</v>
      </c>
      <c r="M6" s="1" t="s">
        <v>2</v>
      </c>
      <c r="N6" s="1"/>
      <c r="O6" s="1" t="s">
        <v>0</v>
      </c>
    </row>
    <row r="7" spans="1:15" x14ac:dyDescent="0.25">
      <c r="A7" s="62" t="s">
        <v>57</v>
      </c>
    </row>
    <row r="8" spans="1:15" x14ac:dyDescent="0.25">
      <c r="B8" t="s">
        <v>58</v>
      </c>
      <c r="E8" s="25"/>
      <c r="F8" s="3">
        <v>4300000</v>
      </c>
      <c r="G8" s="4">
        <v>4532067</v>
      </c>
      <c r="I8" s="3">
        <v>4500000</v>
      </c>
      <c r="J8" s="4">
        <v>4604521</v>
      </c>
      <c r="K8" s="32"/>
      <c r="L8" s="3">
        <v>4600000</v>
      </c>
      <c r="M8" s="4">
        <v>4600000</v>
      </c>
      <c r="N8" s="3"/>
      <c r="O8" s="3">
        <v>4800000</v>
      </c>
    </row>
    <row r="9" spans="1:15" x14ac:dyDescent="0.25">
      <c r="B9" t="s">
        <v>59</v>
      </c>
      <c r="E9" s="21"/>
      <c r="F9" s="4">
        <v>50000</v>
      </c>
      <c r="G9" s="4">
        <v>64873</v>
      </c>
      <c r="I9" s="4">
        <v>50000</v>
      </c>
      <c r="J9" s="4">
        <v>82796</v>
      </c>
      <c r="K9" s="32"/>
      <c r="L9" s="4">
        <v>50000</v>
      </c>
      <c r="M9" s="4">
        <v>50000</v>
      </c>
      <c r="N9" s="4"/>
      <c r="O9" s="4">
        <v>50000</v>
      </c>
    </row>
    <row r="10" spans="1:15" x14ac:dyDescent="0.25">
      <c r="B10" t="s">
        <v>60</v>
      </c>
      <c r="E10" s="21"/>
      <c r="F10" s="4">
        <v>0</v>
      </c>
      <c r="G10" s="4">
        <v>-1382.01</v>
      </c>
      <c r="I10" s="4">
        <v>0</v>
      </c>
      <c r="J10" s="4">
        <v>-259</v>
      </c>
      <c r="K10" s="32"/>
      <c r="L10" s="4">
        <v>0</v>
      </c>
      <c r="M10" s="4">
        <v>-1500</v>
      </c>
      <c r="N10" s="4"/>
      <c r="O10" s="4">
        <v>0</v>
      </c>
    </row>
    <row r="11" spans="1:15" x14ac:dyDescent="0.25">
      <c r="B11" t="s">
        <v>61</v>
      </c>
      <c r="E11" s="21"/>
      <c r="F11" s="4">
        <v>30000</v>
      </c>
      <c r="G11" s="4">
        <v>45600</v>
      </c>
      <c r="I11" s="4">
        <v>30000</v>
      </c>
      <c r="J11" s="4">
        <v>64440</v>
      </c>
      <c r="K11" s="32"/>
      <c r="L11" s="4">
        <v>30000</v>
      </c>
      <c r="M11" s="4">
        <v>30000</v>
      </c>
      <c r="N11" s="4"/>
      <c r="O11" s="4">
        <v>30000</v>
      </c>
    </row>
    <row r="12" spans="1:15" x14ac:dyDescent="0.25">
      <c r="B12" t="s">
        <v>50</v>
      </c>
      <c r="E12" s="21"/>
      <c r="F12" s="4">
        <v>0</v>
      </c>
      <c r="G12" s="4"/>
      <c r="I12" s="4">
        <v>0</v>
      </c>
      <c r="J12" s="4">
        <v>0</v>
      </c>
      <c r="K12" s="32"/>
      <c r="L12" s="4">
        <v>0</v>
      </c>
      <c r="M12" s="4">
        <v>0</v>
      </c>
      <c r="N12" s="4"/>
      <c r="O12" s="4">
        <v>0</v>
      </c>
    </row>
    <row r="13" spans="1:15" x14ac:dyDescent="0.25">
      <c r="B13" t="s">
        <v>67</v>
      </c>
      <c r="E13" s="21"/>
      <c r="F13" s="4">
        <v>5000</v>
      </c>
      <c r="G13" s="4">
        <v>52166</v>
      </c>
      <c r="I13" s="4">
        <v>5000</v>
      </c>
      <c r="J13" s="4">
        <v>17264</v>
      </c>
      <c r="K13" s="32"/>
      <c r="L13" s="4">
        <v>5000</v>
      </c>
      <c r="M13" s="4">
        <v>28000</v>
      </c>
      <c r="N13" s="4"/>
      <c r="O13" s="4">
        <v>5000</v>
      </c>
    </row>
    <row r="14" spans="1:15" x14ac:dyDescent="0.25">
      <c r="B14" t="s">
        <v>36</v>
      </c>
      <c r="E14" s="21"/>
      <c r="F14" s="4">
        <v>0</v>
      </c>
      <c r="G14" s="4">
        <v>0</v>
      </c>
      <c r="I14" s="4">
        <v>0</v>
      </c>
      <c r="J14" s="4">
        <v>0</v>
      </c>
      <c r="K14" s="32"/>
      <c r="L14" s="4">
        <v>0</v>
      </c>
      <c r="M14" s="4">
        <v>0</v>
      </c>
      <c r="N14" s="4"/>
      <c r="O14" s="4">
        <v>0</v>
      </c>
    </row>
    <row r="15" spans="1:15" x14ac:dyDescent="0.25">
      <c r="B15" t="s">
        <v>68</v>
      </c>
      <c r="E15" s="21"/>
      <c r="F15" s="4">
        <v>5000</v>
      </c>
      <c r="G15" s="4">
        <v>18738</v>
      </c>
      <c r="I15" s="4">
        <v>5000</v>
      </c>
      <c r="J15" s="4">
        <v>22473</v>
      </c>
      <c r="K15" s="32"/>
      <c r="L15" s="4">
        <v>5000</v>
      </c>
      <c r="M15" s="4">
        <v>43000</v>
      </c>
      <c r="N15" s="4"/>
      <c r="O15" s="4">
        <v>5000</v>
      </c>
    </row>
    <row r="16" spans="1:15" x14ac:dyDescent="0.25">
      <c r="B16" t="s">
        <v>62</v>
      </c>
      <c r="E16" s="21"/>
      <c r="F16" s="4">
        <v>5000</v>
      </c>
      <c r="G16" s="4">
        <v>32503</v>
      </c>
      <c r="I16" s="4">
        <v>5000</v>
      </c>
      <c r="J16" s="4">
        <v>7155</v>
      </c>
      <c r="K16" s="32"/>
      <c r="L16" s="4">
        <v>5000</v>
      </c>
      <c r="M16" s="4">
        <v>10000</v>
      </c>
      <c r="N16" s="4"/>
      <c r="O16" s="4">
        <v>5000</v>
      </c>
    </row>
    <row r="17" spans="1:16" x14ac:dyDescent="0.25">
      <c r="B17" t="s">
        <v>100</v>
      </c>
      <c r="E17" s="21"/>
      <c r="F17" s="4">
        <v>100000</v>
      </c>
      <c r="G17" s="4">
        <v>80965</v>
      </c>
      <c r="I17" s="4">
        <v>60000</v>
      </c>
      <c r="J17" s="4">
        <v>268606</v>
      </c>
      <c r="K17" s="32"/>
      <c r="L17" s="4">
        <v>50000</v>
      </c>
      <c r="M17" s="4">
        <v>300000</v>
      </c>
      <c r="N17" s="4"/>
      <c r="O17" s="4">
        <v>50000</v>
      </c>
    </row>
    <row r="18" spans="1:16" x14ac:dyDescent="0.25">
      <c r="B18" t="s">
        <v>103</v>
      </c>
      <c r="E18" s="21"/>
      <c r="F18" s="4">
        <v>5000</v>
      </c>
      <c r="G18" s="4">
        <v>21277</v>
      </c>
      <c r="I18" s="4">
        <v>20000</v>
      </c>
      <c r="J18" s="4">
        <v>27762</v>
      </c>
      <c r="K18" s="32"/>
      <c r="L18" s="4">
        <v>5000</v>
      </c>
      <c r="M18" s="4">
        <v>13500</v>
      </c>
      <c r="N18" s="4"/>
      <c r="O18" s="4">
        <v>5000</v>
      </c>
    </row>
    <row r="19" spans="1:16" x14ac:dyDescent="0.25">
      <c r="B19" t="s">
        <v>128</v>
      </c>
      <c r="E19" s="21"/>
      <c r="F19" s="4">
        <v>20000</v>
      </c>
      <c r="G19" s="4">
        <v>80264</v>
      </c>
      <c r="I19" s="4">
        <v>150000</v>
      </c>
      <c r="J19" s="4">
        <v>0</v>
      </c>
      <c r="K19" s="66"/>
      <c r="L19" s="4">
        <v>0</v>
      </c>
      <c r="M19" s="4">
        <v>0</v>
      </c>
      <c r="N19" s="4"/>
      <c r="O19" s="4">
        <v>10000000</v>
      </c>
      <c r="P19" s="64" t="s">
        <v>120</v>
      </c>
    </row>
    <row r="20" spans="1:16" x14ac:dyDescent="0.25">
      <c r="B20" s="9" t="s">
        <v>63</v>
      </c>
      <c r="D20" s="23"/>
      <c r="E20" s="26"/>
      <c r="F20" s="184">
        <f>SUM(F8:F19)</f>
        <v>4520000</v>
      </c>
      <c r="G20" s="184">
        <f t="shared" ref="G20:O20" si="0">SUM(G8:G19)</f>
        <v>4927070.99</v>
      </c>
      <c r="H20" s="184">
        <f t="shared" si="0"/>
        <v>0</v>
      </c>
      <c r="I20" s="184">
        <f t="shared" si="0"/>
        <v>4825000</v>
      </c>
      <c r="J20" s="184">
        <f t="shared" si="0"/>
        <v>5094758</v>
      </c>
      <c r="K20" s="184">
        <f t="shared" si="0"/>
        <v>0</v>
      </c>
      <c r="L20" s="184">
        <f t="shared" si="0"/>
        <v>4750000</v>
      </c>
      <c r="M20" s="184">
        <f t="shared" si="0"/>
        <v>5073000</v>
      </c>
      <c r="N20" s="184">
        <f t="shared" si="0"/>
        <v>0</v>
      </c>
      <c r="O20" s="184">
        <f t="shared" si="0"/>
        <v>14950000</v>
      </c>
    </row>
    <row r="21" spans="1:16" x14ac:dyDescent="0.25">
      <c r="B21" s="74" t="s">
        <v>129</v>
      </c>
      <c r="C21" s="70"/>
      <c r="D21" s="70"/>
      <c r="E21" s="71"/>
      <c r="F21" s="72">
        <v>1600300</v>
      </c>
      <c r="G21" s="72">
        <v>252151</v>
      </c>
      <c r="H21" s="71"/>
      <c r="I21" s="72">
        <v>1686700</v>
      </c>
      <c r="J21" s="72"/>
      <c r="K21" s="73"/>
      <c r="L21" s="72">
        <v>1653300</v>
      </c>
      <c r="M21" s="72"/>
      <c r="N21" s="72"/>
      <c r="O21" s="72"/>
      <c r="P21" s="64"/>
    </row>
    <row r="22" spans="1:16" x14ac:dyDescent="0.25">
      <c r="B22" s="9" t="s">
        <v>107</v>
      </c>
      <c r="C22" s="64"/>
      <c r="D22" s="64"/>
      <c r="E22" s="67"/>
      <c r="F22" s="68">
        <f>SUM(F20:F21)</f>
        <v>6120300</v>
      </c>
      <c r="G22" s="68">
        <f>SUM(G20:G21)</f>
        <v>5179221.99</v>
      </c>
      <c r="H22" s="67"/>
      <c r="I22" s="68">
        <f>SUM(I20:I21)</f>
        <v>6511700</v>
      </c>
      <c r="J22" s="68">
        <f>SUM(J20:J21)</f>
        <v>5094758</v>
      </c>
      <c r="K22" s="69"/>
      <c r="L22" s="68">
        <f>SUM(L20:L21)</f>
        <v>6403300</v>
      </c>
      <c r="M22" s="68">
        <f>SUM(M20:M21)</f>
        <v>5073000</v>
      </c>
      <c r="N22" s="67"/>
      <c r="O22" s="68">
        <f>SUM(O20:O21)</f>
        <v>14950000</v>
      </c>
      <c r="P22" s="31"/>
    </row>
    <row r="24" spans="1:16" x14ac:dyDescent="0.25">
      <c r="E24" s="5"/>
      <c r="F24" s="5">
        <v>2020</v>
      </c>
      <c r="G24" s="5"/>
      <c r="H24" s="5"/>
      <c r="I24" s="5">
        <v>2021</v>
      </c>
      <c r="J24" s="5"/>
      <c r="L24" s="5">
        <v>2022</v>
      </c>
      <c r="M24" s="5"/>
      <c r="N24" s="5"/>
      <c r="O24" s="5">
        <v>2023</v>
      </c>
    </row>
    <row r="25" spans="1:16" x14ac:dyDescent="0.25">
      <c r="A25" s="62" t="s">
        <v>38</v>
      </c>
      <c r="E25" s="5"/>
      <c r="F25" s="5"/>
      <c r="G25" s="5"/>
      <c r="H25" s="5"/>
      <c r="I25" s="5"/>
      <c r="J25" s="5"/>
      <c r="L25" s="5"/>
      <c r="M25" s="5"/>
      <c r="N25" s="5"/>
      <c r="O25" s="5"/>
    </row>
    <row r="26" spans="1:16" x14ac:dyDescent="0.25">
      <c r="B26" t="s">
        <v>39</v>
      </c>
      <c r="E26" s="25"/>
      <c r="F26" s="37">
        <v>453800</v>
      </c>
      <c r="G26" s="37">
        <v>410056</v>
      </c>
      <c r="H26" s="38"/>
      <c r="I26" s="37">
        <v>475900</v>
      </c>
      <c r="J26" s="4">
        <v>414936</v>
      </c>
      <c r="L26" s="145">
        <v>507600</v>
      </c>
      <c r="M26" s="4">
        <v>460450</v>
      </c>
      <c r="N26" s="37"/>
      <c r="O26" s="4">
        <v>655700</v>
      </c>
    </row>
    <row r="27" spans="1:16" x14ac:dyDescent="0.25">
      <c r="B27" t="s">
        <v>40</v>
      </c>
      <c r="E27" s="21"/>
      <c r="F27" s="4">
        <v>232500</v>
      </c>
      <c r="G27" s="4">
        <v>212921</v>
      </c>
      <c r="H27" s="21"/>
      <c r="I27" s="4">
        <v>261500</v>
      </c>
      <c r="J27" s="4">
        <v>225285</v>
      </c>
      <c r="L27" s="4">
        <v>268000</v>
      </c>
      <c r="M27" s="4">
        <v>268000</v>
      </c>
      <c r="N27" s="4"/>
      <c r="O27" s="4">
        <v>1169000</v>
      </c>
    </row>
    <row r="28" spans="1:16" x14ac:dyDescent="0.25">
      <c r="B28" t="s">
        <v>41</v>
      </c>
      <c r="E28" s="21"/>
      <c r="F28" s="4">
        <v>119500</v>
      </c>
      <c r="G28" s="4">
        <v>113542</v>
      </c>
      <c r="H28" s="21"/>
      <c r="I28" s="4">
        <v>122500</v>
      </c>
      <c r="J28" s="4">
        <v>112043</v>
      </c>
      <c r="L28" s="4">
        <v>134100</v>
      </c>
      <c r="M28" s="4">
        <v>129800</v>
      </c>
      <c r="N28" s="4"/>
      <c r="O28" s="4">
        <v>195400</v>
      </c>
    </row>
    <row r="29" spans="1:16" x14ac:dyDescent="0.25">
      <c r="B29" t="s">
        <v>64</v>
      </c>
      <c r="E29" s="21"/>
      <c r="F29" s="4">
        <v>976000</v>
      </c>
      <c r="G29" s="4">
        <v>974698</v>
      </c>
      <c r="H29" s="21"/>
      <c r="I29" s="4">
        <v>1033500</v>
      </c>
      <c r="J29" s="4">
        <v>1000182</v>
      </c>
      <c r="L29" s="4">
        <v>1071000</v>
      </c>
      <c r="M29" s="4">
        <v>1060000</v>
      </c>
      <c r="N29" s="4"/>
      <c r="O29" s="4">
        <v>1242600</v>
      </c>
    </row>
    <row r="30" spans="1:16" x14ac:dyDescent="0.25">
      <c r="B30" t="s">
        <v>42</v>
      </c>
      <c r="E30" s="21"/>
      <c r="F30" s="4">
        <v>342500</v>
      </c>
      <c r="G30" s="4">
        <v>304494</v>
      </c>
      <c r="H30" s="21"/>
      <c r="I30" s="4">
        <v>345600</v>
      </c>
      <c r="J30" s="4">
        <v>307719</v>
      </c>
      <c r="K30" s="147"/>
      <c r="L30" s="4">
        <v>355000</v>
      </c>
      <c r="M30" s="4">
        <v>318705</v>
      </c>
      <c r="N30" s="4"/>
      <c r="O30" s="4">
        <v>770000</v>
      </c>
    </row>
    <row r="31" spans="1:16" x14ac:dyDescent="0.25">
      <c r="B31" t="s">
        <v>69</v>
      </c>
      <c r="E31" s="21"/>
      <c r="F31" s="4">
        <v>210000</v>
      </c>
      <c r="G31" s="4">
        <v>116321</v>
      </c>
      <c r="H31" s="21"/>
      <c r="I31" s="4">
        <v>211100</v>
      </c>
      <c r="J31" s="4">
        <v>148433</v>
      </c>
      <c r="K31" s="147"/>
      <c r="L31" s="4">
        <v>212500</v>
      </c>
      <c r="M31" s="4">
        <v>178000</v>
      </c>
      <c r="N31" s="4"/>
      <c r="O31" s="4">
        <v>227000</v>
      </c>
    </row>
    <row r="32" spans="1:16" x14ac:dyDescent="0.25">
      <c r="B32" t="s">
        <v>70</v>
      </c>
      <c r="E32" s="21"/>
      <c r="F32" s="4">
        <v>186000</v>
      </c>
      <c r="G32" s="4">
        <v>168382</v>
      </c>
      <c r="H32" s="21"/>
      <c r="I32" s="4">
        <v>186500</v>
      </c>
      <c r="J32" s="4">
        <v>156356</v>
      </c>
      <c r="K32" s="147"/>
      <c r="L32" s="4">
        <v>204500</v>
      </c>
      <c r="M32" s="4">
        <v>157000</v>
      </c>
      <c r="N32" s="4"/>
      <c r="O32" s="4">
        <v>211500</v>
      </c>
    </row>
    <row r="33" spans="1:15" x14ac:dyDescent="0.25">
      <c r="B33" t="s">
        <v>71</v>
      </c>
      <c r="E33" s="21"/>
      <c r="F33" s="4">
        <v>348200</v>
      </c>
      <c r="G33" s="4">
        <v>266387</v>
      </c>
      <c r="H33" s="21"/>
      <c r="I33" s="4">
        <v>348200</v>
      </c>
      <c r="J33" s="4">
        <v>246386</v>
      </c>
      <c r="K33" s="147"/>
      <c r="L33" s="4">
        <v>358500</v>
      </c>
      <c r="M33" s="4">
        <v>302225</v>
      </c>
      <c r="N33" s="4"/>
      <c r="O33" s="4">
        <v>383000</v>
      </c>
    </row>
    <row r="34" spans="1:15" x14ac:dyDescent="0.25">
      <c r="B34" t="s">
        <v>72</v>
      </c>
      <c r="E34" s="21"/>
      <c r="F34" s="4">
        <v>115000</v>
      </c>
      <c r="G34" s="4">
        <v>81280</v>
      </c>
      <c r="H34" s="21"/>
      <c r="I34" s="4">
        <v>147500</v>
      </c>
      <c r="J34" s="4">
        <v>70580</v>
      </c>
      <c r="L34" s="4">
        <v>159500</v>
      </c>
      <c r="M34" s="4">
        <v>80200</v>
      </c>
      <c r="N34" s="4"/>
      <c r="O34" s="4">
        <v>186000</v>
      </c>
    </row>
    <row r="35" spans="1:15" x14ac:dyDescent="0.25">
      <c r="B35" t="s">
        <v>73</v>
      </c>
      <c r="E35" s="21"/>
      <c r="F35" s="4">
        <v>259500</v>
      </c>
      <c r="G35" s="4">
        <v>166002</v>
      </c>
      <c r="H35" s="21"/>
      <c r="I35" s="4">
        <v>255000</v>
      </c>
      <c r="J35" s="4">
        <v>128776</v>
      </c>
      <c r="L35" s="4">
        <v>257500</v>
      </c>
      <c r="M35" s="4">
        <v>144700</v>
      </c>
      <c r="N35" s="4"/>
      <c r="O35" s="4">
        <v>259000</v>
      </c>
    </row>
    <row r="36" spans="1:15" x14ac:dyDescent="0.25">
      <c r="B36" t="s">
        <v>74</v>
      </c>
      <c r="E36" s="21"/>
      <c r="F36" s="4">
        <v>390700</v>
      </c>
      <c r="G36" s="4">
        <v>270151</v>
      </c>
      <c r="H36" s="21"/>
      <c r="I36" s="4">
        <v>538500</v>
      </c>
      <c r="J36" s="4">
        <v>252034</v>
      </c>
      <c r="L36" s="4">
        <v>660500</v>
      </c>
      <c r="M36" s="4">
        <v>269200</v>
      </c>
      <c r="N36" s="4"/>
      <c r="O36" s="4">
        <v>620000</v>
      </c>
    </row>
    <row r="37" spans="1:15" x14ac:dyDescent="0.25">
      <c r="B37" t="s">
        <v>75</v>
      </c>
      <c r="E37" s="21"/>
      <c r="F37" s="4">
        <v>125100</v>
      </c>
      <c r="G37" s="4">
        <v>89181</v>
      </c>
      <c r="H37" s="21"/>
      <c r="I37" s="4">
        <v>141600</v>
      </c>
      <c r="J37" s="4">
        <v>99457</v>
      </c>
      <c r="L37" s="4">
        <v>156000</v>
      </c>
      <c r="M37" s="4">
        <v>98000</v>
      </c>
      <c r="N37" s="4"/>
      <c r="O37" s="4">
        <v>165000</v>
      </c>
    </row>
    <row r="38" spans="1:15" x14ac:dyDescent="0.25">
      <c r="A38" s="64" t="s">
        <v>120</v>
      </c>
      <c r="B38" t="s">
        <v>76</v>
      </c>
      <c r="E38" s="21"/>
      <c r="F38" s="4">
        <v>1732000</v>
      </c>
      <c r="G38" s="4">
        <v>1485857</v>
      </c>
      <c r="H38" s="21"/>
      <c r="I38" s="4">
        <v>1797000</v>
      </c>
      <c r="J38" s="4">
        <v>1200016</v>
      </c>
      <c r="L38" s="4">
        <v>1347000</v>
      </c>
      <c r="M38" s="4">
        <v>755500</v>
      </c>
      <c r="N38" s="4"/>
      <c r="O38" s="4">
        <v>1092000</v>
      </c>
    </row>
    <row r="39" spans="1:15" x14ac:dyDescent="0.25">
      <c r="B39" t="s">
        <v>77</v>
      </c>
      <c r="E39" s="21"/>
      <c r="F39" s="4">
        <v>139000</v>
      </c>
      <c r="G39" s="4">
        <v>125725</v>
      </c>
      <c r="H39" s="21"/>
      <c r="I39" s="4">
        <v>147000</v>
      </c>
      <c r="J39" s="4">
        <v>90163</v>
      </c>
      <c r="L39" s="4">
        <v>181500</v>
      </c>
      <c r="M39" s="4">
        <v>107558</v>
      </c>
      <c r="N39" s="4"/>
      <c r="O39" s="4">
        <v>189000</v>
      </c>
    </row>
    <row r="40" spans="1:15" x14ac:dyDescent="0.25">
      <c r="B40" t="s">
        <v>78</v>
      </c>
      <c r="E40" s="5"/>
      <c r="F40" s="4">
        <v>321700</v>
      </c>
      <c r="G40" s="4">
        <v>288890</v>
      </c>
      <c r="H40" s="5"/>
      <c r="I40" s="4">
        <v>327200</v>
      </c>
      <c r="J40" s="4">
        <v>260480</v>
      </c>
      <c r="L40" s="4">
        <v>346500</v>
      </c>
      <c r="M40" s="4">
        <v>248016.36</v>
      </c>
      <c r="N40" s="4"/>
      <c r="O40" s="4">
        <v>303600</v>
      </c>
    </row>
    <row r="41" spans="1:15" x14ac:dyDescent="0.25">
      <c r="B41" t="s">
        <v>112</v>
      </c>
      <c r="E41" s="5"/>
      <c r="F41" s="4">
        <v>168800</v>
      </c>
      <c r="G41" s="4">
        <v>105335</v>
      </c>
      <c r="H41" s="5"/>
      <c r="I41" s="4">
        <v>173100</v>
      </c>
      <c r="J41" s="4">
        <v>89806</v>
      </c>
      <c r="L41" s="4">
        <v>183600</v>
      </c>
      <c r="M41" s="4">
        <v>99188</v>
      </c>
      <c r="N41" s="4"/>
      <c r="O41" s="4">
        <v>198600</v>
      </c>
    </row>
    <row r="42" spans="1:15" x14ac:dyDescent="0.25">
      <c r="A42" s="64"/>
      <c r="B42" s="64"/>
      <c r="C42" s="9" t="s">
        <v>37</v>
      </c>
      <c r="D42" s="9"/>
      <c r="E42" s="26"/>
      <c r="F42" s="184">
        <f>SUM(F26:F41)</f>
        <v>6120300</v>
      </c>
      <c r="G42" s="184">
        <f>SUM(G26:G41)</f>
        <v>5179222</v>
      </c>
      <c r="H42" s="185"/>
      <c r="I42" s="184">
        <f>SUM(I26:I41)</f>
        <v>6511700</v>
      </c>
      <c r="J42" s="184">
        <f>SUM(J26:J41)</f>
        <v>4802652</v>
      </c>
      <c r="K42" s="62"/>
      <c r="L42" s="184">
        <f>SUM(L26:L41)</f>
        <v>6403300</v>
      </c>
      <c r="M42" s="184">
        <f>SUM(M26:M41)</f>
        <v>4676542.3600000003</v>
      </c>
      <c r="N42" s="184"/>
      <c r="O42" s="184">
        <f>SUM(O26:O41)</f>
        <v>7867400</v>
      </c>
    </row>
    <row r="43" spans="1:15" x14ac:dyDescent="0.25">
      <c r="A43" s="64" t="s">
        <v>65</v>
      </c>
      <c r="B43" s="9"/>
      <c r="C43" s="9"/>
      <c r="D43" s="9"/>
      <c r="E43" s="26"/>
      <c r="F43" s="184">
        <f>F20-F42+F21</f>
        <v>0</v>
      </c>
      <c r="G43" s="184">
        <f t="shared" ref="G43:O43" si="1">G20-G42+G21</f>
        <v>-9.9999997764825821E-3</v>
      </c>
      <c r="H43" s="184">
        <f t="shared" si="1"/>
        <v>0</v>
      </c>
      <c r="I43" s="184">
        <f t="shared" si="1"/>
        <v>0</v>
      </c>
      <c r="J43" s="184">
        <f t="shared" si="1"/>
        <v>292106</v>
      </c>
      <c r="K43" s="184">
        <f t="shared" si="1"/>
        <v>0</v>
      </c>
      <c r="L43" s="184">
        <f t="shared" si="1"/>
        <v>0</v>
      </c>
      <c r="M43" s="184">
        <f t="shared" si="1"/>
        <v>396457.63999999966</v>
      </c>
      <c r="N43" s="184">
        <f t="shared" si="1"/>
        <v>0</v>
      </c>
      <c r="O43" s="184">
        <f t="shared" si="1"/>
        <v>7082600</v>
      </c>
    </row>
    <row r="44" spans="1:15" x14ac:dyDescent="0.25">
      <c r="E44" s="5"/>
      <c r="F44" s="5"/>
      <c r="G44" s="5"/>
      <c r="H44" s="5"/>
      <c r="I44" s="5"/>
    </row>
    <row r="45" spans="1:15" x14ac:dyDescent="0.25">
      <c r="B45" s="5" t="s">
        <v>127</v>
      </c>
    </row>
    <row r="49" spans="1:12" x14ac:dyDescent="0.25">
      <c r="B49" t="s">
        <v>121</v>
      </c>
      <c r="D49" s="5"/>
      <c r="E49" s="5"/>
      <c r="F49" s="110"/>
    </row>
    <row r="53" spans="1:12" x14ac:dyDescent="0.25">
      <c r="A53" s="207" t="s">
        <v>165</v>
      </c>
      <c r="B53" s="208"/>
      <c r="C53" s="208"/>
      <c r="D53" s="208"/>
      <c r="E53" s="208"/>
      <c r="F53" s="208"/>
      <c r="G53" s="208"/>
      <c r="H53" s="209"/>
      <c r="I53" s="209"/>
      <c r="J53" s="209"/>
      <c r="K53" s="209"/>
      <c r="L53" s="209"/>
    </row>
    <row r="54" spans="1:12" x14ac:dyDescent="0.25">
      <c r="A54" s="140"/>
      <c r="B54" s="141"/>
      <c r="C54" s="141"/>
      <c r="D54" s="141"/>
      <c r="E54" s="141"/>
      <c r="F54" s="141"/>
      <c r="G54" s="141"/>
      <c r="H54" s="142"/>
      <c r="I54" s="142"/>
      <c r="J54" s="142"/>
      <c r="K54" s="142"/>
      <c r="L54" s="142"/>
    </row>
    <row r="55" spans="1:12" ht="15.6" x14ac:dyDescent="0.3">
      <c r="C55" s="186" t="s">
        <v>66</v>
      </c>
      <c r="D55" s="143"/>
      <c r="E55" s="143"/>
      <c r="F55" s="143"/>
      <c r="G55" s="143"/>
      <c r="H55" s="144"/>
      <c r="I55" s="20"/>
      <c r="J55" s="51"/>
      <c r="K55" s="52"/>
      <c r="L55" s="55"/>
    </row>
    <row r="56" spans="1:12" ht="15.6" x14ac:dyDescent="0.3">
      <c r="F56" s="122"/>
      <c r="H56" s="123"/>
      <c r="I56" s="20"/>
      <c r="J56" s="51"/>
      <c r="K56" s="52"/>
      <c r="L56" s="55"/>
    </row>
    <row r="57" spans="1:12" x14ac:dyDescent="0.25">
      <c r="C57" s="19" t="s">
        <v>220</v>
      </c>
      <c r="D57" s="50"/>
      <c r="E57" s="20"/>
      <c r="F57" s="9"/>
      <c r="J57" s="187">
        <v>3643000</v>
      </c>
      <c r="K57" s="62"/>
      <c r="L57" s="188">
        <v>0.255</v>
      </c>
    </row>
    <row r="58" spans="1:12" x14ac:dyDescent="0.25">
      <c r="B58" s="64" t="s">
        <v>120</v>
      </c>
      <c r="C58" s="19" t="s">
        <v>164</v>
      </c>
      <c r="D58" s="50"/>
      <c r="E58" s="20"/>
      <c r="F58" s="9"/>
      <c r="J58" s="187">
        <v>10000000</v>
      </c>
      <c r="K58" s="62"/>
      <c r="L58" s="189">
        <v>0.7</v>
      </c>
    </row>
    <row r="59" spans="1:12" x14ac:dyDescent="0.25">
      <c r="C59" s="19" t="s">
        <v>222</v>
      </c>
      <c r="D59" s="50"/>
      <c r="E59" s="20"/>
      <c r="F59" s="9"/>
      <c r="J59" s="190">
        <v>643000</v>
      </c>
      <c r="K59" s="191"/>
      <c r="L59" s="191">
        <v>4.5</v>
      </c>
    </row>
    <row r="60" spans="1:12" ht="13.8" thickBot="1" x14ac:dyDescent="0.3">
      <c r="F60" s="9"/>
      <c r="G60" s="19"/>
      <c r="H60" s="50"/>
      <c r="I60" s="20" t="s">
        <v>15</v>
      </c>
      <c r="J60" s="192">
        <v>14286000</v>
      </c>
      <c r="K60" s="62"/>
      <c r="L60" s="193">
        <v>1</v>
      </c>
    </row>
    <row r="61" spans="1:12" ht="13.8" thickTop="1" x14ac:dyDescent="0.25"/>
  </sheetData>
  <mergeCells count="7">
    <mergeCell ref="A53:L53"/>
    <mergeCell ref="F5:G5"/>
    <mergeCell ref="I5:J5"/>
    <mergeCell ref="A1:O1"/>
    <mergeCell ref="A2:O2"/>
    <mergeCell ref="A3:O3"/>
    <mergeCell ref="L5:M5"/>
  </mergeCells>
  <phoneticPr fontId="0" type="noConversion"/>
  <printOptions horizontalCentered="1"/>
  <pageMargins left="0" right="0" top="0.5" bottom="0.5" header="0.5" footer="0.5"/>
  <pageSetup scale="90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253"/>
  <sheetViews>
    <sheetView topLeftCell="A172" zoomScaleNormal="108" zoomScalePageLayoutView="108" workbookViewId="0">
      <selection activeCell="Q240" sqref="Q240"/>
    </sheetView>
  </sheetViews>
  <sheetFormatPr defaultRowHeight="13.2" x14ac:dyDescent="0.25"/>
  <cols>
    <col min="1" max="1" width="2.88671875" customWidth="1"/>
    <col min="3" max="3" width="5.109375" bestFit="1" customWidth="1"/>
    <col min="4" max="4" width="14.77734375" customWidth="1"/>
    <col min="5" max="6" width="11.88671875" customWidth="1"/>
    <col min="7" max="7" width="0.88671875" customWidth="1"/>
    <col min="8" max="8" width="12.109375" customWidth="1"/>
    <col min="9" max="9" width="12.33203125" customWidth="1"/>
    <col min="10" max="10" width="0.6640625" customWidth="1"/>
    <col min="11" max="11" width="11.88671875" customWidth="1"/>
    <col min="12" max="12" width="12.109375" customWidth="1"/>
    <col min="13" max="13" width="0.6640625" customWidth="1"/>
    <col min="14" max="14" width="12.33203125" customWidth="1"/>
  </cols>
  <sheetData>
    <row r="1" spans="1:14" ht="15.6" x14ac:dyDescent="0.3">
      <c r="A1" s="213" t="s">
        <v>66</v>
      </c>
      <c r="B1" s="213"/>
      <c r="C1" s="213"/>
      <c r="D1" s="213"/>
      <c r="E1" s="213"/>
      <c r="F1" s="214"/>
      <c r="G1" s="214"/>
      <c r="H1" s="214"/>
      <c r="I1" s="214"/>
      <c r="J1" s="214"/>
      <c r="K1" s="214"/>
      <c r="L1" s="214"/>
      <c r="M1" s="214"/>
      <c r="N1" s="214"/>
    </row>
    <row r="2" spans="1:14" ht="15.6" x14ac:dyDescent="0.3">
      <c r="A2" s="213" t="s">
        <v>155</v>
      </c>
      <c r="B2" s="213"/>
      <c r="C2" s="213"/>
      <c r="D2" s="213"/>
      <c r="E2" s="213"/>
      <c r="F2" s="214"/>
      <c r="G2" s="214"/>
      <c r="H2" s="214"/>
      <c r="I2" s="214"/>
      <c r="J2" s="214"/>
      <c r="K2" s="214"/>
      <c r="L2" s="214"/>
      <c r="M2" s="214"/>
      <c r="N2" s="214"/>
    </row>
    <row r="3" spans="1:14" ht="15.6" x14ac:dyDescent="0.3">
      <c r="A3" s="215">
        <v>44880</v>
      </c>
      <c r="B3" s="215"/>
      <c r="C3" s="215"/>
      <c r="D3" s="215"/>
      <c r="E3" s="215"/>
      <c r="F3" s="214"/>
      <c r="G3" s="214"/>
      <c r="H3" s="214"/>
      <c r="I3" s="214"/>
      <c r="J3" s="214"/>
      <c r="K3" s="214"/>
      <c r="L3" s="214"/>
      <c r="M3" s="214"/>
      <c r="N3" s="214"/>
    </row>
    <row r="4" spans="1:14" x14ac:dyDescent="0.25">
      <c r="A4" t="s">
        <v>101</v>
      </c>
    </row>
    <row r="5" spans="1:14" x14ac:dyDescent="0.25">
      <c r="E5" s="116">
        <v>2020</v>
      </c>
      <c r="F5" s="115">
        <v>2020</v>
      </c>
      <c r="G5" s="40"/>
      <c r="H5" s="116">
        <v>2021</v>
      </c>
      <c r="I5" s="115">
        <v>2021</v>
      </c>
      <c r="J5" s="40"/>
      <c r="K5" s="1">
        <v>2022</v>
      </c>
      <c r="L5" s="46">
        <v>2022</v>
      </c>
      <c r="M5" s="47"/>
      <c r="N5" s="48">
        <v>2023</v>
      </c>
    </row>
    <row r="6" spans="1:14" x14ac:dyDescent="0.25">
      <c r="D6" s="7"/>
      <c r="E6" s="1" t="s">
        <v>0</v>
      </c>
      <c r="F6" s="1" t="s">
        <v>1</v>
      </c>
      <c r="G6" s="1"/>
      <c r="H6" s="1" t="s">
        <v>0</v>
      </c>
      <c r="I6" s="1" t="s">
        <v>1</v>
      </c>
      <c r="J6" s="1"/>
      <c r="K6" s="1" t="s">
        <v>0</v>
      </c>
      <c r="L6" s="48" t="s">
        <v>2</v>
      </c>
      <c r="M6" s="48"/>
      <c r="N6" s="48" t="s">
        <v>0</v>
      </c>
    </row>
    <row r="7" spans="1:14" x14ac:dyDescent="0.25">
      <c r="A7" s="62" t="s">
        <v>3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x14ac:dyDescent="0.25">
      <c r="B8" t="s">
        <v>4</v>
      </c>
      <c r="D8" s="22"/>
      <c r="E8" s="3">
        <v>35000</v>
      </c>
      <c r="F8" s="4">
        <v>34929</v>
      </c>
      <c r="G8" s="3"/>
      <c r="H8" s="3">
        <v>35000</v>
      </c>
      <c r="I8" s="4">
        <v>37184</v>
      </c>
      <c r="J8" s="3"/>
      <c r="K8" s="3">
        <v>41000</v>
      </c>
      <c r="L8" s="3">
        <v>41000</v>
      </c>
      <c r="M8" s="3"/>
      <c r="N8" s="3">
        <v>46000</v>
      </c>
    </row>
    <row r="9" spans="1:14" x14ac:dyDescent="0.25">
      <c r="B9" t="s">
        <v>5</v>
      </c>
      <c r="D9" s="2"/>
      <c r="E9" s="4">
        <v>8000</v>
      </c>
      <c r="F9" s="4">
        <v>1168</v>
      </c>
      <c r="G9" s="4"/>
      <c r="H9" s="4">
        <v>8000</v>
      </c>
      <c r="I9" s="4">
        <v>2284</v>
      </c>
      <c r="J9" s="4"/>
      <c r="K9" s="4">
        <v>8000</v>
      </c>
      <c r="L9" s="4">
        <v>6000</v>
      </c>
      <c r="M9" s="4"/>
      <c r="N9" s="4">
        <v>8000</v>
      </c>
    </row>
    <row r="10" spans="1:14" x14ac:dyDescent="0.25">
      <c r="B10" t="s">
        <v>6</v>
      </c>
      <c r="D10" s="2"/>
      <c r="E10" s="4">
        <v>16500</v>
      </c>
      <c r="F10" s="4">
        <v>15594</v>
      </c>
      <c r="G10" s="4"/>
      <c r="H10" s="4">
        <v>16500</v>
      </c>
      <c r="I10" s="4">
        <v>15744</v>
      </c>
      <c r="J10" s="4"/>
      <c r="K10" s="4">
        <v>16500</v>
      </c>
      <c r="L10" s="4">
        <v>16500</v>
      </c>
      <c r="M10" s="4"/>
      <c r="N10" s="4">
        <v>20000</v>
      </c>
    </row>
    <row r="11" spans="1:14" x14ac:dyDescent="0.25">
      <c r="B11" t="s">
        <v>7</v>
      </c>
      <c r="D11" s="2"/>
      <c r="E11" s="4">
        <v>5000</v>
      </c>
      <c r="F11" s="4">
        <v>3831</v>
      </c>
      <c r="G11" s="4"/>
      <c r="H11" s="4">
        <v>5000</v>
      </c>
      <c r="I11" s="4">
        <v>2633</v>
      </c>
      <c r="J11" s="4"/>
      <c r="K11" s="4">
        <v>5000</v>
      </c>
      <c r="L11" s="4">
        <v>3000</v>
      </c>
      <c r="M11" s="4"/>
      <c r="N11" s="4">
        <v>5000</v>
      </c>
    </row>
    <row r="12" spans="1:14" x14ac:dyDescent="0.25">
      <c r="B12" t="s">
        <v>8</v>
      </c>
      <c r="D12" s="2"/>
      <c r="E12" s="4">
        <v>6000</v>
      </c>
      <c r="F12" s="4">
        <v>5688</v>
      </c>
      <c r="G12" s="4"/>
      <c r="H12" s="4">
        <v>6000</v>
      </c>
      <c r="I12" s="4">
        <v>6344</v>
      </c>
      <c r="J12" s="4"/>
      <c r="K12" s="4">
        <v>7000</v>
      </c>
      <c r="L12" s="4">
        <v>7000</v>
      </c>
      <c r="M12" s="4"/>
      <c r="N12" s="4">
        <v>10000</v>
      </c>
    </row>
    <row r="13" spans="1:14" x14ac:dyDescent="0.25">
      <c r="B13" t="s">
        <v>9</v>
      </c>
      <c r="D13" s="2"/>
      <c r="E13" s="4">
        <v>500</v>
      </c>
      <c r="F13" s="4">
        <v>294</v>
      </c>
      <c r="G13" s="4"/>
      <c r="H13" s="4">
        <v>500</v>
      </c>
      <c r="I13" s="4">
        <v>596</v>
      </c>
      <c r="J13" s="4"/>
      <c r="K13" s="4">
        <v>500</v>
      </c>
      <c r="L13" s="4">
        <v>500</v>
      </c>
      <c r="M13" s="4"/>
      <c r="N13" s="4">
        <v>600</v>
      </c>
    </row>
    <row r="14" spans="1:14" x14ac:dyDescent="0.25">
      <c r="B14" t="s">
        <v>10</v>
      </c>
      <c r="D14" s="2"/>
      <c r="E14" s="4">
        <v>11000</v>
      </c>
      <c r="F14" s="4">
        <v>3396</v>
      </c>
      <c r="G14" s="4"/>
      <c r="H14" s="4">
        <v>11000</v>
      </c>
      <c r="I14" s="4">
        <v>5264</v>
      </c>
      <c r="J14" s="4">
        <v>11000</v>
      </c>
      <c r="K14" s="4">
        <v>11000</v>
      </c>
      <c r="L14" s="4">
        <v>6000</v>
      </c>
      <c r="M14" s="4"/>
      <c r="N14" s="4">
        <v>11000</v>
      </c>
    </row>
    <row r="15" spans="1:14" x14ac:dyDescent="0.25">
      <c r="B15" t="s">
        <v>11</v>
      </c>
      <c r="D15" s="2"/>
      <c r="E15" s="4">
        <v>5800</v>
      </c>
      <c r="F15" s="4">
        <v>5895</v>
      </c>
      <c r="G15" s="4"/>
      <c r="H15" s="4">
        <v>5900</v>
      </c>
      <c r="I15" s="4">
        <v>6024</v>
      </c>
      <c r="J15" s="4"/>
      <c r="K15" s="4">
        <v>6100</v>
      </c>
      <c r="L15" s="4">
        <v>5900</v>
      </c>
      <c r="M15" s="4">
        <v>5400</v>
      </c>
      <c r="N15" s="4">
        <v>6600</v>
      </c>
    </row>
    <row r="16" spans="1:14" x14ac:dyDescent="0.25">
      <c r="B16" t="s">
        <v>12</v>
      </c>
      <c r="D16" s="2"/>
      <c r="E16" s="28">
        <v>215000</v>
      </c>
      <c r="F16" s="4">
        <v>225890.97</v>
      </c>
      <c r="G16" s="28"/>
      <c r="H16" s="28">
        <v>230000</v>
      </c>
      <c r="I16" s="4">
        <v>230945</v>
      </c>
      <c r="J16" s="28"/>
      <c r="K16" s="146">
        <v>240000</v>
      </c>
      <c r="L16" s="28">
        <v>240000</v>
      </c>
      <c r="M16" s="28">
        <v>188000</v>
      </c>
      <c r="N16" s="28">
        <v>300000</v>
      </c>
    </row>
    <row r="17" spans="1:14" x14ac:dyDescent="0.25">
      <c r="B17" t="s">
        <v>13</v>
      </c>
      <c r="D17" s="2"/>
      <c r="E17" s="4">
        <v>35000</v>
      </c>
      <c r="F17" s="4">
        <v>25451</v>
      </c>
      <c r="G17" s="4"/>
      <c r="H17" s="4">
        <v>35000</v>
      </c>
      <c r="I17" s="4">
        <v>26629</v>
      </c>
      <c r="J17" s="4"/>
      <c r="K17" s="4">
        <v>35000</v>
      </c>
      <c r="L17" s="4">
        <v>29550</v>
      </c>
      <c r="M17" s="4"/>
      <c r="N17" s="4">
        <v>36000</v>
      </c>
    </row>
    <row r="18" spans="1:14" x14ac:dyDescent="0.25">
      <c r="B18" t="s">
        <v>14</v>
      </c>
      <c r="D18" s="2"/>
      <c r="E18" s="4">
        <v>76000</v>
      </c>
      <c r="F18" s="4">
        <v>70769</v>
      </c>
      <c r="G18" s="4"/>
      <c r="H18" s="4">
        <v>78000</v>
      </c>
      <c r="I18" s="4">
        <v>77247</v>
      </c>
      <c r="J18" s="4"/>
      <c r="K18" s="4">
        <v>85000</v>
      </c>
      <c r="L18" s="4">
        <v>85000</v>
      </c>
      <c r="M18" s="4"/>
      <c r="N18" s="4">
        <v>130000</v>
      </c>
    </row>
    <row r="19" spans="1:14" x14ac:dyDescent="0.25">
      <c r="B19" t="s">
        <v>51</v>
      </c>
      <c r="D19" s="2"/>
      <c r="E19" s="4">
        <v>20000</v>
      </c>
      <c r="F19" s="4">
        <v>17150</v>
      </c>
      <c r="G19" s="4"/>
      <c r="H19" s="4">
        <v>20000</v>
      </c>
      <c r="I19" s="4">
        <v>4042</v>
      </c>
      <c r="J19" s="4"/>
      <c r="K19" s="4">
        <v>20000</v>
      </c>
      <c r="L19" s="4">
        <v>20000</v>
      </c>
      <c r="M19" s="4">
        <v>0</v>
      </c>
      <c r="N19" s="4">
        <v>30000</v>
      </c>
    </row>
    <row r="20" spans="1:14" x14ac:dyDescent="0.25">
      <c r="B20" t="s">
        <v>102</v>
      </c>
      <c r="D20" s="2"/>
      <c r="E20" s="4">
        <v>0</v>
      </c>
      <c r="F20" s="4">
        <v>0</v>
      </c>
      <c r="G20" s="4"/>
      <c r="H20" s="4">
        <v>0</v>
      </c>
      <c r="I20" s="4">
        <v>0</v>
      </c>
      <c r="J20" s="4"/>
      <c r="K20" s="4">
        <v>2500</v>
      </c>
      <c r="L20" s="4">
        <v>0</v>
      </c>
      <c r="M20" s="4"/>
      <c r="N20" s="4">
        <v>2500</v>
      </c>
    </row>
    <row r="21" spans="1:14" x14ac:dyDescent="0.25">
      <c r="B21" t="s">
        <v>105</v>
      </c>
      <c r="D21" s="2"/>
      <c r="E21" s="4">
        <v>20000</v>
      </c>
      <c r="F21" s="4">
        <v>0</v>
      </c>
      <c r="G21" s="4"/>
      <c r="H21" s="4">
        <v>25000</v>
      </c>
      <c r="I21" s="4"/>
      <c r="J21" s="4"/>
      <c r="K21" s="4">
        <v>30000</v>
      </c>
      <c r="L21" s="4">
        <v>0</v>
      </c>
      <c r="M21" s="4"/>
      <c r="N21" s="4">
        <v>50000</v>
      </c>
    </row>
    <row r="22" spans="1:14" x14ac:dyDescent="0.25">
      <c r="A22" s="62"/>
      <c r="B22" s="62"/>
      <c r="C22" s="62" t="s">
        <v>15</v>
      </c>
      <c r="D22" s="167"/>
      <c r="E22" s="194">
        <f>SUM(E8:E21)</f>
        <v>453800</v>
      </c>
      <c r="F22" s="194">
        <f>SUM(F8:F21)</f>
        <v>410055.97</v>
      </c>
      <c r="G22" s="194"/>
      <c r="H22" s="194">
        <f>SUM(H8:H21)</f>
        <v>475900</v>
      </c>
      <c r="I22" s="194">
        <f>SUM(I8:I21)</f>
        <v>414936</v>
      </c>
      <c r="J22" s="194"/>
      <c r="K22" s="194">
        <f>SUM(K8:K21)</f>
        <v>507600</v>
      </c>
      <c r="L22" s="194">
        <f>SUM(L8:L21)</f>
        <v>460450</v>
      </c>
      <c r="M22" s="194"/>
      <c r="N22" s="194">
        <f>SUM(N8:N21)</f>
        <v>655700</v>
      </c>
    </row>
    <row r="23" spans="1:14" x14ac:dyDescent="0.25">
      <c r="A23" s="62"/>
      <c r="B23" s="62"/>
      <c r="C23" s="62"/>
      <c r="D23" s="167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 x14ac:dyDescent="0.25">
      <c r="A24" s="62" t="s">
        <v>212</v>
      </c>
      <c r="B24" s="62"/>
      <c r="C24" s="62"/>
      <c r="D24" s="167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 x14ac:dyDescent="0.25">
      <c r="B25" t="s">
        <v>17</v>
      </c>
      <c r="D25" s="22"/>
      <c r="E25" s="3">
        <v>50000</v>
      </c>
      <c r="F25" s="4">
        <v>44466</v>
      </c>
      <c r="G25" s="3"/>
      <c r="H25" s="3">
        <v>50000</v>
      </c>
      <c r="I25" s="4">
        <v>45696</v>
      </c>
      <c r="J25" s="3"/>
      <c r="K25" s="3">
        <v>55000</v>
      </c>
      <c r="L25" s="3">
        <v>52000</v>
      </c>
      <c r="M25" s="3"/>
      <c r="N25" s="3">
        <v>56000</v>
      </c>
    </row>
    <row r="26" spans="1:14" x14ac:dyDescent="0.25">
      <c r="B26" t="s">
        <v>18</v>
      </c>
      <c r="D26" s="2"/>
      <c r="E26" s="4">
        <v>71000</v>
      </c>
      <c r="F26" s="4">
        <v>52044</v>
      </c>
      <c r="G26" s="4"/>
      <c r="H26" s="4">
        <v>71000</v>
      </c>
      <c r="I26" s="4">
        <v>51564</v>
      </c>
      <c r="J26" s="4"/>
      <c r="K26" s="4">
        <v>72000</v>
      </c>
      <c r="L26" s="4">
        <v>73000</v>
      </c>
      <c r="M26" s="4"/>
      <c r="N26" s="4">
        <v>80000</v>
      </c>
    </row>
    <row r="27" spans="1:14" x14ac:dyDescent="0.25">
      <c r="B27" t="s">
        <v>225</v>
      </c>
      <c r="D27" s="2"/>
      <c r="E27" s="4">
        <v>71000</v>
      </c>
      <c r="F27" s="4">
        <v>90485</v>
      </c>
      <c r="G27" s="4"/>
      <c r="H27" s="4">
        <v>100000</v>
      </c>
      <c r="I27" s="4">
        <v>107810</v>
      </c>
      <c r="J27" s="4"/>
      <c r="K27" s="4">
        <v>100000</v>
      </c>
      <c r="L27" s="4">
        <v>105000</v>
      </c>
      <c r="M27" s="4">
        <v>6</v>
      </c>
      <c r="N27" s="4">
        <v>110000</v>
      </c>
    </row>
    <row r="28" spans="1:14" x14ac:dyDescent="0.25">
      <c r="B28" s="64" t="s">
        <v>205</v>
      </c>
      <c r="D28" s="2"/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/>
      <c r="K28" s="4">
        <v>0</v>
      </c>
      <c r="L28" s="4">
        <v>0</v>
      </c>
      <c r="M28" s="4"/>
      <c r="N28" s="146">
        <v>500000</v>
      </c>
    </row>
    <row r="29" spans="1:14" x14ac:dyDescent="0.25">
      <c r="B29" s="64" t="s">
        <v>213</v>
      </c>
      <c r="D29" s="2"/>
      <c r="E29" s="4">
        <v>13000</v>
      </c>
      <c r="F29" s="4">
        <v>5910</v>
      </c>
      <c r="G29" s="4"/>
      <c r="H29" s="4">
        <v>13000</v>
      </c>
      <c r="I29" s="4">
        <v>4472</v>
      </c>
      <c r="J29" s="4"/>
      <c r="K29" s="4">
        <v>13000</v>
      </c>
      <c r="L29" s="4">
        <v>10000</v>
      </c>
      <c r="M29" s="4"/>
      <c r="N29" s="4">
        <v>15000</v>
      </c>
    </row>
    <row r="30" spans="1:14" x14ac:dyDescent="0.25">
      <c r="B30" s="64" t="s">
        <v>216</v>
      </c>
      <c r="D30" s="2"/>
      <c r="E30" s="4">
        <v>0</v>
      </c>
      <c r="F30" s="4">
        <v>0</v>
      </c>
      <c r="G30" s="4"/>
      <c r="H30" s="4">
        <v>0</v>
      </c>
      <c r="I30" s="4">
        <v>0</v>
      </c>
      <c r="J30" s="4"/>
      <c r="K30" s="4">
        <v>0</v>
      </c>
      <c r="L30" s="4">
        <v>0</v>
      </c>
      <c r="M30" s="4"/>
      <c r="N30" s="146">
        <v>400000</v>
      </c>
    </row>
    <row r="31" spans="1:14" x14ac:dyDescent="0.25">
      <c r="B31" t="s">
        <v>156</v>
      </c>
      <c r="D31" s="2"/>
      <c r="E31" s="4">
        <v>22000</v>
      </c>
      <c r="F31" s="4">
        <v>14789</v>
      </c>
      <c r="G31" s="4">
        <v>0</v>
      </c>
      <c r="H31" s="4">
        <v>22000</v>
      </c>
      <c r="I31" s="4">
        <v>8694</v>
      </c>
      <c r="J31" s="4"/>
      <c r="K31" s="4">
        <v>22000</v>
      </c>
      <c r="L31" s="4">
        <v>22000</v>
      </c>
      <c r="M31" s="4"/>
      <c r="N31" s="4">
        <v>0</v>
      </c>
    </row>
    <row r="32" spans="1:14" x14ac:dyDescent="0.25">
      <c r="B32" t="s">
        <v>52</v>
      </c>
      <c r="D32" s="2"/>
      <c r="E32" s="4">
        <v>5500</v>
      </c>
      <c r="F32" s="4">
        <v>5227</v>
      </c>
      <c r="G32" s="4"/>
      <c r="H32" s="4">
        <v>5500</v>
      </c>
      <c r="I32" s="4">
        <v>7049</v>
      </c>
      <c r="J32" s="4"/>
      <c r="K32" s="4">
        <v>6000</v>
      </c>
      <c r="L32" s="4">
        <v>6000</v>
      </c>
      <c r="M32" s="4"/>
      <c r="N32" s="4">
        <v>8000</v>
      </c>
    </row>
    <row r="33" spans="1:14" x14ac:dyDescent="0.25">
      <c r="C33" s="62" t="s">
        <v>15</v>
      </c>
      <c r="D33" s="167"/>
      <c r="E33" s="194">
        <f>SUM(E25:E32)</f>
        <v>232500</v>
      </c>
      <c r="F33" s="194">
        <f>SUM(F25:F32)</f>
        <v>212921</v>
      </c>
      <c r="G33" s="194"/>
      <c r="H33" s="194">
        <f>SUM(H25:H32)</f>
        <v>261500</v>
      </c>
      <c r="I33" s="194">
        <f>SUM(I25:I32)</f>
        <v>225285</v>
      </c>
      <c r="J33" s="194"/>
      <c r="K33" s="194">
        <f>SUM(K25:K32)</f>
        <v>268000</v>
      </c>
      <c r="L33" s="194">
        <f>SUM(L25:L32)</f>
        <v>268000</v>
      </c>
      <c r="M33" s="194"/>
      <c r="N33" s="194">
        <f>SUM(N25:N32)</f>
        <v>1169000</v>
      </c>
    </row>
    <row r="35" spans="1:14" x14ac:dyDescent="0.25">
      <c r="A35" s="62" t="s">
        <v>19</v>
      </c>
      <c r="B35" s="62"/>
      <c r="C35" s="62"/>
    </row>
    <row r="36" spans="1:14" x14ac:dyDescent="0.25">
      <c r="B36" t="s">
        <v>20</v>
      </c>
      <c r="D36" s="22"/>
      <c r="E36" s="3">
        <v>29000</v>
      </c>
      <c r="F36" s="4">
        <v>30402</v>
      </c>
      <c r="G36" s="3"/>
      <c r="H36" s="3">
        <v>30000</v>
      </c>
      <c r="I36" s="4">
        <v>31213</v>
      </c>
      <c r="J36" s="3">
        <v>18100</v>
      </c>
      <c r="K36" s="3">
        <v>33500</v>
      </c>
      <c r="L36" s="3">
        <v>33000</v>
      </c>
      <c r="M36" s="3"/>
      <c r="N36" s="3">
        <v>37000</v>
      </c>
    </row>
    <row r="37" spans="1:14" x14ac:dyDescent="0.25">
      <c r="B37" s="64" t="s">
        <v>226</v>
      </c>
      <c r="D37" s="22"/>
      <c r="E37" s="4">
        <v>0</v>
      </c>
      <c r="F37" s="4">
        <v>0</v>
      </c>
      <c r="G37" s="3"/>
      <c r="H37" s="4">
        <v>0</v>
      </c>
      <c r="I37" s="147">
        <v>0</v>
      </c>
      <c r="J37" s="3"/>
      <c r="K37" s="4">
        <v>0</v>
      </c>
      <c r="L37" s="4">
        <v>0</v>
      </c>
      <c r="M37" s="3"/>
      <c r="N37" s="4">
        <v>40000</v>
      </c>
    </row>
    <row r="38" spans="1:14" x14ac:dyDescent="0.25">
      <c r="B38" t="s">
        <v>21</v>
      </c>
      <c r="D38" s="2"/>
      <c r="E38" s="4">
        <v>36000</v>
      </c>
      <c r="F38" s="4">
        <v>41134</v>
      </c>
      <c r="G38" s="4"/>
      <c r="H38" s="4">
        <v>38000</v>
      </c>
      <c r="I38" s="4">
        <v>43864</v>
      </c>
      <c r="J38" s="4"/>
      <c r="K38" s="4">
        <v>45000</v>
      </c>
      <c r="L38" s="4">
        <v>45000</v>
      </c>
      <c r="M38" s="4"/>
      <c r="N38" s="4">
        <v>48000</v>
      </c>
    </row>
    <row r="39" spans="1:14" x14ac:dyDescent="0.25">
      <c r="B39" s="64" t="s">
        <v>166</v>
      </c>
      <c r="D39" s="2"/>
      <c r="E39" s="4"/>
      <c r="F39" s="4"/>
      <c r="G39" s="4"/>
      <c r="H39" s="4"/>
      <c r="I39" s="4"/>
      <c r="J39" s="4"/>
      <c r="K39" s="4"/>
      <c r="L39" s="4"/>
      <c r="M39" s="4"/>
      <c r="N39" s="146">
        <v>10000</v>
      </c>
    </row>
    <row r="40" spans="1:14" x14ac:dyDescent="0.25">
      <c r="B40" t="s">
        <v>22</v>
      </c>
      <c r="D40" s="2"/>
      <c r="E40" s="4">
        <v>3200</v>
      </c>
      <c r="F40" s="4">
        <v>2628</v>
      </c>
      <c r="G40" s="4"/>
      <c r="H40" s="4">
        <v>3200</v>
      </c>
      <c r="I40" s="4">
        <v>2357</v>
      </c>
      <c r="J40" s="4"/>
      <c r="K40" s="4">
        <v>3200</v>
      </c>
      <c r="L40" s="4">
        <v>2000</v>
      </c>
      <c r="M40" s="4"/>
      <c r="N40" s="4">
        <v>3200</v>
      </c>
    </row>
    <row r="41" spans="1:14" x14ac:dyDescent="0.25">
      <c r="B41" t="s">
        <v>23</v>
      </c>
      <c r="D41" s="2"/>
      <c r="E41" s="4">
        <v>200</v>
      </c>
      <c r="F41" s="4">
        <v>0</v>
      </c>
      <c r="G41" s="4"/>
      <c r="H41" s="4">
        <v>200</v>
      </c>
      <c r="I41" s="4">
        <v>0</v>
      </c>
      <c r="J41" s="4"/>
      <c r="K41" s="4">
        <v>200</v>
      </c>
      <c r="L41" s="4">
        <v>100</v>
      </c>
      <c r="M41" s="4"/>
      <c r="N41" s="4">
        <v>200</v>
      </c>
    </row>
    <row r="42" spans="1:14" x14ac:dyDescent="0.25">
      <c r="B42" t="s">
        <v>24</v>
      </c>
      <c r="D42" s="2"/>
      <c r="E42" s="4">
        <v>10000</v>
      </c>
      <c r="F42" s="4">
        <v>9258</v>
      </c>
      <c r="G42" s="4"/>
      <c r="H42" s="4">
        <v>10000</v>
      </c>
      <c r="I42" s="4">
        <v>10765</v>
      </c>
      <c r="J42" s="4"/>
      <c r="K42" s="4">
        <v>11000</v>
      </c>
      <c r="L42" s="4">
        <v>11000</v>
      </c>
      <c r="M42" s="4"/>
      <c r="N42" s="4">
        <v>12000</v>
      </c>
    </row>
    <row r="43" spans="1:14" x14ac:dyDescent="0.25">
      <c r="B43" t="s">
        <v>25</v>
      </c>
      <c r="D43" s="2"/>
      <c r="E43" s="4">
        <v>5000</v>
      </c>
      <c r="F43" s="4">
        <v>3512</v>
      </c>
      <c r="G43" s="4"/>
      <c r="H43" s="4">
        <v>5000</v>
      </c>
      <c r="I43" s="4">
        <v>3851</v>
      </c>
      <c r="J43" s="4"/>
      <c r="K43" s="4">
        <v>5000</v>
      </c>
      <c r="L43" s="4">
        <v>5000</v>
      </c>
      <c r="M43" s="4"/>
      <c r="N43" s="4">
        <v>6000</v>
      </c>
    </row>
    <row r="44" spans="1:14" x14ac:dyDescent="0.25">
      <c r="B44" t="s">
        <v>26</v>
      </c>
      <c r="D44" s="2"/>
      <c r="E44" s="4">
        <v>2400</v>
      </c>
      <c r="F44" s="4">
        <v>1522</v>
      </c>
      <c r="G44" s="4"/>
      <c r="H44" s="4">
        <v>2400</v>
      </c>
      <c r="I44" s="4">
        <v>1527</v>
      </c>
      <c r="J44" s="4"/>
      <c r="K44" s="4">
        <v>2500</v>
      </c>
      <c r="L44" s="4">
        <v>3000</v>
      </c>
      <c r="M44" s="4"/>
      <c r="N44" s="4">
        <v>5000</v>
      </c>
    </row>
    <row r="45" spans="1:14" x14ac:dyDescent="0.25">
      <c r="B45" t="s">
        <v>27</v>
      </c>
      <c r="D45" s="2"/>
      <c r="E45" s="4">
        <v>700</v>
      </c>
      <c r="F45" s="4">
        <v>432</v>
      </c>
      <c r="G45" s="4"/>
      <c r="H45" s="4">
        <v>700</v>
      </c>
      <c r="I45" s="4">
        <v>281</v>
      </c>
      <c r="J45" s="4"/>
      <c r="K45" s="4">
        <v>700</v>
      </c>
      <c r="L45" s="4">
        <v>700</v>
      </c>
      <c r="M45" s="4"/>
      <c r="N45" s="4">
        <v>1000</v>
      </c>
    </row>
    <row r="46" spans="1:14" x14ac:dyDescent="0.25">
      <c r="B46" t="s">
        <v>28</v>
      </c>
      <c r="D46" s="2"/>
      <c r="E46" s="4">
        <v>33000</v>
      </c>
      <c r="F46" s="4">
        <v>24654</v>
      </c>
      <c r="G46" s="4"/>
      <c r="H46" s="4">
        <v>33000</v>
      </c>
      <c r="I46" s="4">
        <v>18185</v>
      </c>
      <c r="J46" s="4"/>
      <c r="K46" s="4">
        <v>33000</v>
      </c>
      <c r="L46" s="4">
        <v>30000</v>
      </c>
      <c r="M46" s="4"/>
      <c r="N46" s="4">
        <v>33000</v>
      </c>
    </row>
    <row r="47" spans="1:14" x14ac:dyDescent="0.25">
      <c r="A47" s="62"/>
      <c r="B47" s="62"/>
      <c r="C47" s="62" t="s">
        <v>15</v>
      </c>
      <c r="D47" s="167"/>
      <c r="E47" s="194">
        <f>SUM(E36:E46)</f>
        <v>119500</v>
      </c>
      <c r="F47" s="194">
        <f>SUM(F36:F46)</f>
        <v>113542</v>
      </c>
      <c r="G47" s="194"/>
      <c r="H47" s="194">
        <f>SUM(H36:H46)</f>
        <v>122500</v>
      </c>
      <c r="I47" s="194">
        <f>SUM(I36:I46)</f>
        <v>112043</v>
      </c>
      <c r="J47" s="194"/>
      <c r="K47" s="194">
        <f>SUM(K36:K46)</f>
        <v>134100</v>
      </c>
      <c r="L47" s="194">
        <f>SUM(L36:L46)</f>
        <v>129800</v>
      </c>
      <c r="M47" s="194"/>
      <c r="N47" s="194">
        <f>SUM(N36:N46)</f>
        <v>195400</v>
      </c>
    </row>
    <row r="48" spans="1:14" x14ac:dyDescent="0.25"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 spans="1:14" x14ac:dyDescent="0.25">
      <c r="A49" s="62" t="s">
        <v>53</v>
      </c>
      <c r="B49" s="62"/>
      <c r="C49" s="62"/>
      <c r="D49" s="167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spans="1:14" x14ac:dyDescent="0.25">
      <c r="B50" t="s">
        <v>115</v>
      </c>
      <c r="D50" s="22"/>
      <c r="E50" s="3">
        <v>30000</v>
      </c>
      <c r="F50" s="4">
        <v>30845</v>
      </c>
      <c r="G50" s="3"/>
      <c r="H50" s="3">
        <v>31000</v>
      </c>
      <c r="I50" s="4">
        <v>30289</v>
      </c>
      <c r="J50" s="3"/>
      <c r="K50" s="3">
        <v>32000</v>
      </c>
      <c r="L50" s="3">
        <v>32000</v>
      </c>
      <c r="M50" s="3"/>
      <c r="N50" s="3">
        <v>35000</v>
      </c>
    </row>
    <row r="51" spans="1:14" x14ac:dyDescent="0.25">
      <c r="B51" t="s">
        <v>29</v>
      </c>
      <c r="D51" s="2"/>
      <c r="E51" s="4">
        <v>55000</v>
      </c>
      <c r="F51" s="4">
        <v>63105</v>
      </c>
      <c r="G51" s="4"/>
      <c r="H51" s="4">
        <v>60000</v>
      </c>
      <c r="I51" s="4">
        <v>72450</v>
      </c>
      <c r="J51" s="4"/>
      <c r="K51" s="4">
        <v>75000</v>
      </c>
      <c r="L51" s="4">
        <v>75000</v>
      </c>
      <c r="M51" s="4"/>
      <c r="N51" s="4">
        <v>80000</v>
      </c>
    </row>
    <row r="52" spans="1:14" x14ac:dyDescent="0.25">
      <c r="B52" t="s">
        <v>30</v>
      </c>
      <c r="D52" s="2"/>
      <c r="E52" s="4">
        <v>8000</v>
      </c>
      <c r="F52" s="4">
        <v>4187</v>
      </c>
      <c r="G52" s="4"/>
      <c r="H52" s="4">
        <v>8000</v>
      </c>
      <c r="I52" s="4">
        <v>5924</v>
      </c>
      <c r="J52" s="4"/>
      <c r="K52" s="4">
        <v>8000</v>
      </c>
      <c r="L52" s="4">
        <v>12000</v>
      </c>
      <c r="M52" s="4"/>
      <c r="N52" s="4">
        <v>12000</v>
      </c>
    </row>
    <row r="53" spans="1:14" x14ac:dyDescent="0.25">
      <c r="B53" t="s">
        <v>31</v>
      </c>
      <c r="D53" s="2"/>
      <c r="E53" s="4">
        <v>28000</v>
      </c>
      <c r="F53" s="4">
        <v>15131</v>
      </c>
      <c r="G53" s="4"/>
      <c r="H53" s="4">
        <v>35000</v>
      </c>
      <c r="I53" s="4">
        <v>22990</v>
      </c>
      <c r="J53" s="4"/>
      <c r="K53" s="4">
        <v>35000</v>
      </c>
      <c r="L53" s="4">
        <v>30000</v>
      </c>
      <c r="M53" s="4"/>
      <c r="N53" s="4">
        <v>35000</v>
      </c>
    </row>
    <row r="54" spans="1:14" x14ac:dyDescent="0.25">
      <c r="B54" t="s">
        <v>123</v>
      </c>
      <c r="D54" s="2"/>
      <c r="E54" s="4">
        <v>40000</v>
      </c>
      <c r="F54" s="4">
        <v>36837</v>
      </c>
      <c r="G54" s="4"/>
      <c r="H54" s="4">
        <v>45000</v>
      </c>
      <c r="I54" s="4">
        <v>39495</v>
      </c>
      <c r="J54" s="4"/>
      <c r="K54" s="4">
        <v>46000</v>
      </c>
      <c r="L54" s="4">
        <v>46000</v>
      </c>
      <c r="M54" s="4"/>
      <c r="N54" s="4">
        <v>48000</v>
      </c>
    </row>
    <row r="55" spans="1:14" x14ac:dyDescent="0.25">
      <c r="B55" t="s">
        <v>32</v>
      </c>
      <c r="D55" s="2"/>
      <c r="E55" s="4">
        <v>500</v>
      </c>
      <c r="F55" s="4">
        <v>184</v>
      </c>
      <c r="G55" s="4"/>
      <c r="H55" s="4">
        <v>500</v>
      </c>
      <c r="I55" s="4">
        <v>11</v>
      </c>
      <c r="J55" s="4"/>
      <c r="K55" s="4">
        <v>500</v>
      </c>
      <c r="L55" s="4">
        <v>500</v>
      </c>
      <c r="M55" s="4"/>
      <c r="N55" s="4">
        <v>600</v>
      </c>
    </row>
    <row r="56" spans="1:14" x14ac:dyDescent="0.25">
      <c r="B56" t="s">
        <v>125</v>
      </c>
      <c r="D56" s="2"/>
      <c r="E56" s="4">
        <v>3000</v>
      </c>
      <c r="F56" s="4">
        <v>3066</v>
      </c>
      <c r="G56" s="4"/>
      <c r="H56" s="4">
        <v>3000</v>
      </c>
      <c r="I56" s="4">
        <v>3232</v>
      </c>
      <c r="J56" s="4"/>
      <c r="K56" s="4">
        <v>3500</v>
      </c>
      <c r="L56" s="4">
        <v>3500</v>
      </c>
      <c r="M56" s="4"/>
      <c r="N56" s="4">
        <v>4000</v>
      </c>
    </row>
    <row r="57" spans="1:14" x14ac:dyDescent="0.25">
      <c r="B57" s="64" t="s">
        <v>134</v>
      </c>
      <c r="D57" s="2"/>
      <c r="E57" s="4">
        <v>22000</v>
      </c>
      <c r="F57" s="4">
        <v>25870</v>
      </c>
      <c r="G57" s="4"/>
      <c r="H57" s="4">
        <v>23000</v>
      </c>
      <c r="I57" s="4">
        <v>20530</v>
      </c>
      <c r="J57" s="4"/>
      <c r="K57" s="4">
        <v>25000</v>
      </c>
      <c r="L57" s="4">
        <v>25000</v>
      </c>
      <c r="M57" s="4"/>
      <c r="N57" s="4">
        <v>30000</v>
      </c>
    </row>
    <row r="58" spans="1:14" x14ac:dyDescent="0.25">
      <c r="B58" s="64" t="s">
        <v>135</v>
      </c>
      <c r="D58" s="2"/>
      <c r="E58" s="4">
        <v>26000</v>
      </c>
      <c r="F58" s="4">
        <v>19107</v>
      </c>
      <c r="G58" s="4"/>
      <c r="H58" s="4">
        <v>26000</v>
      </c>
      <c r="I58" s="4">
        <v>22505</v>
      </c>
      <c r="J58" s="4"/>
      <c r="K58" s="4">
        <v>27000</v>
      </c>
      <c r="L58" s="4">
        <v>27000</v>
      </c>
      <c r="M58" s="4"/>
      <c r="N58" s="4">
        <v>28000</v>
      </c>
    </row>
    <row r="59" spans="1:14" x14ac:dyDescent="0.25">
      <c r="A59" s="64" t="s">
        <v>120</v>
      </c>
      <c r="B59" t="s">
        <v>104</v>
      </c>
      <c r="D59" s="2"/>
      <c r="E59" s="4">
        <v>750000</v>
      </c>
      <c r="F59" s="4">
        <v>759440</v>
      </c>
      <c r="G59" s="4"/>
      <c r="H59" s="4">
        <v>785000</v>
      </c>
      <c r="I59" s="4">
        <v>772580</v>
      </c>
      <c r="J59" s="4"/>
      <c r="K59" s="4">
        <v>800000</v>
      </c>
      <c r="L59" s="4">
        <v>793000</v>
      </c>
      <c r="M59" s="4">
        <v>0</v>
      </c>
      <c r="N59" s="4">
        <v>950000</v>
      </c>
    </row>
    <row r="60" spans="1:14" x14ac:dyDescent="0.25">
      <c r="B60" t="s">
        <v>33</v>
      </c>
      <c r="D60" s="2"/>
      <c r="E60" s="4">
        <v>5000</v>
      </c>
      <c r="F60" s="4">
        <v>3613</v>
      </c>
      <c r="G60" s="4"/>
      <c r="H60" s="4">
        <v>6000</v>
      </c>
      <c r="I60" s="4">
        <v>3963</v>
      </c>
      <c r="J60" s="4"/>
      <c r="K60" s="4">
        <v>6000</v>
      </c>
      <c r="L60" s="4">
        <v>6000</v>
      </c>
      <c r="M60" s="4">
        <v>500</v>
      </c>
      <c r="N60" s="4">
        <v>7000</v>
      </c>
    </row>
    <row r="61" spans="1:14" x14ac:dyDescent="0.25">
      <c r="B61" t="s">
        <v>79</v>
      </c>
      <c r="D61" s="2"/>
      <c r="E61" s="4">
        <v>8500</v>
      </c>
      <c r="F61" s="4">
        <v>13313</v>
      </c>
      <c r="G61" s="4"/>
      <c r="H61" s="4">
        <v>11000</v>
      </c>
      <c r="I61" s="4">
        <v>6213</v>
      </c>
      <c r="J61" s="4"/>
      <c r="K61" s="4">
        <v>13000</v>
      </c>
      <c r="L61" s="4">
        <v>10000</v>
      </c>
      <c r="M61" s="4"/>
      <c r="N61" s="4">
        <v>13000</v>
      </c>
    </row>
    <row r="62" spans="1:14" x14ac:dyDescent="0.25">
      <c r="A62" s="62"/>
      <c r="B62" s="62"/>
      <c r="C62" s="62" t="s">
        <v>15</v>
      </c>
      <c r="D62" s="167"/>
      <c r="E62" s="194">
        <f>SUM(E50:E61)</f>
        <v>976000</v>
      </c>
      <c r="F62" s="194">
        <f>SUM(F50:F61)</f>
        <v>974698</v>
      </c>
      <c r="G62" s="194"/>
      <c r="H62" s="194">
        <f>SUM(H50:H61)</f>
        <v>1033500</v>
      </c>
      <c r="I62" s="194">
        <f>SUM(I50:I61)</f>
        <v>1000182</v>
      </c>
      <c r="J62" s="194"/>
      <c r="K62" s="194">
        <f>SUM(K50:K61)</f>
        <v>1071000</v>
      </c>
      <c r="L62" s="194">
        <f>SUM(L50:L61)</f>
        <v>1060000</v>
      </c>
      <c r="M62" s="194"/>
      <c r="N62" s="194">
        <f>SUM(N50:N61)</f>
        <v>1242600</v>
      </c>
    </row>
    <row r="63" spans="1:14" s="5" customFormat="1" x14ac:dyDescent="0.25">
      <c r="C63" s="182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</row>
    <row r="64" spans="1:14" s="5" customFormat="1" x14ac:dyDescent="0.25">
      <c r="C64" s="182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1:14" s="5" customFormat="1" x14ac:dyDescent="0.25">
      <c r="C65" s="182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</row>
    <row r="66" spans="1:14" s="5" customFormat="1" x14ac:dyDescent="0.25">
      <c r="C66" s="182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</row>
    <row r="67" spans="1:14" x14ac:dyDescent="0.25">
      <c r="E67" s="180">
        <v>2020</v>
      </c>
      <c r="F67" s="179">
        <v>2020</v>
      </c>
      <c r="G67" s="183"/>
      <c r="H67" s="180">
        <v>2021</v>
      </c>
      <c r="I67" s="179">
        <v>2021</v>
      </c>
      <c r="J67" s="183"/>
      <c r="K67" s="180">
        <v>2022</v>
      </c>
      <c r="L67" s="179">
        <v>2022</v>
      </c>
      <c r="M67" s="183"/>
      <c r="N67" s="180">
        <v>2023</v>
      </c>
    </row>
    <row r="68" spans="1:14" x14ac:dyDescent="0.25">
      <c r="D68" s="7"/>
      <c r="E68" s="8" t="s">
        <v>0</v>
      </c>
      <c r="F68" s="1" t="s">
        <v>1</v>
      </c>
      <c r="H68" s="1" t="s">
        <v>0</v>
      </c>
      <c r="I68" s="1" t="s">
        <v>1</v>
      </c>
      <c r="K68" s="39" t="s">
        <v>0</v>
      </c>
      <c r="L68" s="48" t="s">
        <v>2</v>
      </c>
      <c r="N68" s="39" t="s">
        <v>0</v>
      </c>
    </row>
    <row r="69" spans="1:14" x14ac:dyDescent="0.25">
      <c r="A69" s="62" t="s">
        <v>34</v>
      </c>
      <c r="B69" s="62"/>
      <c r="C69" s="62"/>
      <c r="D69" s="62"/>
    </row>
    <row r="70" spans="1:14" x14ac:dyDescent="0.25">
      <c r="B70" t="s">
        <v>80</v>
      </c>
      <c r="D70" s="22"/>
      <c r="E70" s="3">
        <v>302500</v>
      </c>
      <c r="F70" s="4">
        <v>302512</v>
      </c>
      <c r="H70" s="3">
        <v>305600</v>
      </c>
      <c r="I70" s="4">
        <v>305553</v>
      </c>
      <c r="K70" s="3">
        <v>315000</v>
      </c>
      <c r="L70" s="3">
        <v>311705</v>
      </c>
      <c r="N70" s="3">
        <v>330000</v>
      </c>
    </row>
    <row r="71" spans="1:14" x14ac:dyDescent="0.25">
      <c r="B71" s="64" t="s">
        <v>126</v>
      </c>
      <c r="D71" s="2"/>
      <c r="E71" s="4">
        <v>30000</v>
      </c>
      <c r="F71" s="4">
        <v>1216</v>
      </c>
      <c r="H71" s="4">
        <v>30000</v>
      </c>
      <c r="I71" s="4">
        <v>1411</v>
      </c>
      <c r="K71" s="4">
        <v>30000</v>
      </c>
      <c r="L71" s="4">
        <v>2000</v>
      </c>
      <c r="N71" s="4">
        <v>30000</v>
      </c>
    </row>
    <row r="72" spans="1:14" x14ac:dyDescent="0.25">
      <c r="B72" s="31" t="s">
        <v>108</v>
      </c>
      <c r="D72" s="2"/>
      <c r="E72" s="4">
        <v>10000</v>
      </c>
      <c r="F72" s="4">
        <v>766</v>
      </c>
      <c r="H72" s="4">
        <v>10000</v>
      </c>
      <c r="I72" s="4">
        <v>755</v>
      </c>
      <c r="K72" s="4">
        <v>10000</v>
      </c>
      <c r="L72" s="4">
        <v>5000</v>
      </c>
      <c r="N72" s="4">
        <v>10000</v>
      </c>
    </row>
    <row r="73" spans="1:14" x14ac:dyDescent="0.25">
      <c r="B73" s="64" t="s">
        <v>206</v>
      </c>
      <c r="D73" s="2"/>
      <c r="E73" s="4">
        <v>0</v>
      </c>
      <c r="F73" s="4">
        <v>0</v>
      </c>
      <c r="H73" s="4">
        <v>0</v>
      </c>
      <c r="I73" s="4">
        <v>0</v>
      </c>
      <c r="K73" s="4">
        <v>0</v>
      </c>
      <c r="L73" s="4">
        <v>0</v>
      </c>
      <c r="N73" s="4">
        <v>400000</v>
      </c>
    </row>
    <row r="74" spans="1:14" x14ac:dyDescent="0.25">
      <c r="C74" s="62" t="s">
        <v>15</v>
      </c>
      <c r="D74" s="167"/>
      <c r="E74" s="194">
        <f>SUM(E70:E72)</f>
        <v>342500</v>
      </c>
      <c r="F74" s="194">
        <f>SUM(F70:F73)</f>
        <v>304494</v>
      </c>
      <c r="G74" s="62"/>
      <c r="H74" s="194">
        <f>SUM(H70:H72)</f>
        <v>345600</v>
      </c>
      <c r="I74" s="194">
        <f>SUM(I70:I73)</f>
        <v>307719</v>
      </c>
      <c r="J74" s="62"/>
      <c r="K74" s="194">
        <f>SUM(K70:K72)</f>
        <v>355000</v>
      </c>
      <c r="L74" s="194">
        <f>SUM(L70:L72)</f>
        <v>318705</v>
      </c>
      <c r="M74" s="62"/>
      <c r="N74" s="194">
        <f>SUM(N70:N73)</f>
        <v>770000</v>
      </c>
    </row>
    <row r="75" spans="1:14" x14ac:dyDescent="0.25">
      <c r="C75" s="23"/>
      <c r="D75" s="24"/>
      <c r="E75" s="24"/>
      <c r="F75" s="24"/>
      <c r="H75" s="24"/>
      <c r="I75" s="24"/>
      <c r="K75" s="24"/>
      <c r="L75" s="24"/>
      <c r="N75" s="24"/>
    </row>
    <row r="76" spans="1:14" x14ac:dyDescent="0.25">
      <c r="A76" s="62" t="s">
        <v>83</v>
      </c>
      <c r="B76" s="62"/>
      <c r="C76" s="62"/>
      <c r="D76" s="167"/>
      <c r="E76" s="22"/>
      <c r="F76" s="22"/>
      <c r="H76" s="22"/>
      <c r="I76" s="22"/>
      <c r="K76" s="22"/>
      <c r="L76" s="22"/>
      <c r="N76" s="22"/>
    </row>
    <row r="77" spans="1:14" x14ac:dyDescent="0.25">
      <c r="B77" t="s">
        <v>35</v>
      </c>
      <c r="D77" s="22"/>
      <c r="E77" s="3">
        <v>5500</v>
      </c>
      <c r="F77" s="4">
        <v>2816</v>
      </c>
      <c r="H77" s="3">
        <v>5600</v>
      </c>
      <c r="I77" s="4">
        <v>2114</v>
      </c>
      <c r="J77" s="41"/>
      <c r="K77" s="3">
        <v>6000</v>
      </c>
      <c r="L77" s="3">
        <v>3000</v>
      </c>
      <c r="M77" s="41"/>
      <c r="N77" s="3">
        <v>6000</v>
      </c>
    </row>
    <row r="78" spans="1:14" x14ac:dyDescent="0.25">
      <c r="B78" t="s">
        <v>122</v>
      </c>
      <c r="D78" s="2"/>
      <c r="E78" s="4">
        <v>46000</v>
      </c>
      <c r="F78" s="4">
        <v>29795</v>
      </c>
      <c r="H78" s="4">
        <v>46000</v>
      </c>
      <c r="I78" s="4">
        <v>21159</v>
      </c>
      <c r="K78" s="4">
        <v>46000</v>
      </c>
      <c r="L78" s="4">
        <v>25000</v>
      </c>
      <c r="N78" s="4">
        <v>46000</v>
      </c>
    </row>
    <row r="79" spans="1:14" x14ac:dyDescent="0.25">
      <c r="B79" t="s">
        <v>218</v>
      </c>
      <c r="D79" s="2"/>
      <c r="E79" s="4">
        <v>30000</v>
      </c>
      <c r="F79" s="4">
        <v>10449</v>
      </c>
      <c r="H79" s="4">
        <v>30000</v>
      </c>
      <c r="I79" s="4">
        <v>13883</v>
      </c>
      <c r="K79" s="4">
        <v>30000</v>
      </c>
      <c r="L79" s="4">
        <v>30000</v>
      </c>
      <c r="N79" s="4">
        <v>30000</v>
      </c>
    </row>
    <row r="80" spans="1:14" x14ac:dyDescent="0.25">
      <c r="B80" t="s">
        <v>93</v>
      </c>
      <c r="D80" s="2"/>
      <c r="E80" s="4">
        <v>76000</v>
      </c>
      <c r="F80" s="4">
        <v>72646</v>
      </c>
      <c r="H80" s="4">
        <v>77000</v>
      </c>
      <c r="I80" s="4">
        <v>73392</v>
      </c>
      <c r="K80" s="4">
        <v>78000</v>
      </c>
      <c r="L80" s="4">
        <v>80000</v>
      </c>
      <c r="N80" s="4">
        <v>90000</v>
      </c>
    </row>
    <row r="81" spans="1:14" x14ac:dyDescent="0.25">
      <c r="B81" t="s">
        <v>54</v>
      </c>
      <c r="D81" s="2"/>
      <c r="E81" s="4">
        <v>2500</v>
      </c>
      <c r="F81" s="4">
        <v>233</v>
      </c>
      <c r="H81" s="4">
        <v>2500</v>
      </c>
      <c r="I81" s="4">
        <v>1099</v>
      </c>
      <c r="K81" s="4">
        <v>2500</v>
      </c>
      <c r="L81" s="4">
        <v>5000</v>
      </c>
      <c r="N81" s="4">
        <v>5000</v>
      </c>
    </row>
    <row r="82" spans="1:14" x14ac:dyDescent="0.25">
      <c r="B82" t="s">
        <v>86</v>
      </c>
      <c r="D82" s="2"/>
      <c r="E82" s="4">
        <v>0</v>
      </c>
      <c r="F82" s="4">
        <v>0</v>
      </c>
      <c r="H82" s="4">
        <v>0</v>
      </c>
      <c r="I82" s="4">
        <v>0</v>
      </c>
      <c r="K82" s="4">
        <v>0</v>
      </c>
      <c r="L82" s="4">
        <v>0</v>
      </c>
      <c r="N82" s="4">
        <v>0</v>
      </c>
    </row>
    <row r="83" spans="1:14" x14ac:dyDescent="0.25">
      <c r="B83" t="s">
        <v>36</v>
      </c>
      <c r="D83" s="2"/>
      <c r="E83" s="4">
        <v>50000</v>
      </c>
      <c r="F83" s="4">
        <v>382</v>
      </c>
      <c r="H83" s="4">
        <v>50000</v>
      </c>
      <c r="I83" s="4">
        <v>36786</v>
      </c>
      <c r="K83" s="4">
        <v>50000</v>
      </c>
      <c r="L83" s="4">
        <v>35000</v>
      </c>
      <c r="N83" s="4">
        <v>50000</v>
      </c>
    </row>
    <row r="84" spans="1:14" x14ac:dyDescent="0.25">
      <c r="B84" t="s">
        <v>82</v>
      </c>
      <c r="D84" s="2"/>
      <c r="E84" s="4">
        <v>0</v>
      </c>
      <c r="F84" s="4">
        <v>0</v>
      </c>
      <c r="H84" s="4">
        <v>0</v>
      </c>
      <c r="I84" s="4">
        <v>0</v>
      </c>
      <c r="K84" s="4">
        <v>0</v>
      </c>
      <c r="L84" s="4">
        <v>0</v>
      </c>
      <c r="N84" s="4">
        <v>0</v>
      </c>
    </row>
    <row r="85" spans="1:14" x14ac:dyDescent="0.25">
      <c r="D85" s="24"/>
      <c r="E85" s="194">
        <f>SUM(E77:E84)</f>
        <v>210000</v>
      </c>
      <c r="F85" s="194">
        <f>SUM(F77:F84)</f>
        <v>116321</v>
      </c>
      <c r="G85" s="62"/>
      <c r="H85" s="194">
        <f>SUM(H77:H84)</f>
        <v>211100</v>
      </c>
      <c r="I85" s="194">
        <f>SUM(I77:I84)</f>
        <v>148433</v>
      </c>
      <c r="J85" s="62"/>
      <c r="K85" s="194">
        <f>SUM(K77:K84)</f>
        <v>212500</v>
      </c>
      <c r="L85" s="194">
        <f>SUM(L77:L84)</f>
        <v>178000</v>
      </c>
      <c r="M85" s="62"/>
      <c r="N85" s="194">
        <f>SUM(N77:N84)</f>
        <v>227000</v>
      </c>
    </row>
    <row r="87" spans="1:14" x14ac:dyDescent="0.25">
      <c r="A87" s="62" t="s">
        <v>85</v>
      </c>
      <c r="B87" s="62"/>
      <c r="C87" s="62"/>
      <c r="D87" s="62"/>
    </row>
    <row r="88" spans="1:14" x14ac:dyDescent="0.25">
      <c r="B88" t="s">
        <v>35</v>
      </c>
      <c r="D88" s="22"/>
      <c r="E88" s="3">
        <v>5500</v>
      </c>
      <c r="F88" s="4">
        <v>2726</v>
      </c>
      <c r="H88" s="3">
        <v>5500</v>
      </c>
      <c r="I88" s="4">
        <v>2114</v>
      </c>
      <c r="K88" s="3">
        <v>5500</v>
      </c>
      <c r="L88" s="3">
        <v>3000</v>
      </c>
      <c r="N88" s="3">
        <v>5500</v>
      </c>
    </row>
    <row r="89" spans="1:14" x14ac:dyDescent="0.25">
      <c r="B89" t="s">
        <v>122</v>
      </c>
      <c r="D89" s="2"/>
      <c r="E89" s="4">
        <v>25000</v>
      </c>
      <c r="F89" s="4">
        <v>38606</v>
      </c>
      <c r="H89" s="4">
        <v>25500</v>
      </c>
      <c r="I89" s="4">
        <v>26348</v>
      </c>
      <c r="K89" s="4">
        <v>30000</v>
      </c>
      <c r="L89" s="4">
        <v>30000</v>
      </c>
      <c r="N89" s="4">
        <v>32000</v>
      </c>
    </row>
    <row r="90" spans="1:14" x14ac:dyDescent="0.25">
      <c r="B90" t="s">
        <v>218</v>
      </c>
      <c r="D90" s="2"/>
      <c r="E90" s="4">
        <v>30000</v>
      </c>
      <c r="F90" s="4">
        <v>43887</v>
      </c>
      <c r="H90" s="4">
        <v>30000</v>
      </c>
      <c r="I90" s="4">
        <v>25435</v>
      </c>
      <c r="K90" s="4">
        <v>30000</v>
      </c>
      <c r="L90" s="4">
        <v>30000</v>
      </c>
      <c r="N90" s="4">
        <v>30000</v>
      </c>
    </row>
    <row r="91" spans="1:14" x14ac:dyDescent="0.25">
      <c r="B91" t="s">
        <v>93</v>
      </c>
      <c r="D91" s="2"/>
      <c r="E91" s="4">
        <v>78000</v>
      </c>
      <c r="F91" s="4">
        <v>76093</v>
      </c>
      <c r="H91" s="4">
        <v>78000</v>
      </c>
      <c r="I91" s="4">
        <v>76877</v>
      </c>
      <c r="J91" s="42"/>
      <c r="K91" s="4">
        <v>80000</v>
      </c>
      <c r="L91" s="4">
        <v>80000</v>
      </c>
      <c r="M91" s="42"/>
      <c r="N91" s="4">
        <v>83000</v>
      </c>
    </row>
    <row r="92" spans="1:14" x14ac:dyDescent="0.25">
      <c r="B92" t="s">
        <v>54</v>
      </c>
      <c r="D92" s="2"/>
      <c r="E92" s="4">
        <v>2500</v>
      </c>
      <c r="F92" s="4">
        <v>704</v>
      </c>
      <c r="H92" s="4">
        <v>2500</v>
      </c>
      <c r="I92" s="4">
        <v>2591</v>
      </c>
      <c r="K92" s="4">
        <v>3000</v>
      </c>
      <c r="L92" s="4">
        <v>3000</v>
      </c>
      <c r="N92" s="4">
        <v>5000</v>
      </c>
    </row>
    <row r="93" spans="1:14" x14ac:dyDescent="0.25">
      <c r="B93" t="s">
        <v>86</v>
      </c>
      <c r="D93" s="2"/>
      <c r="E93" s="4">
        <v>5000</v>
      </c>
      <c r="F93" s="4">
        <v>5441</v>
      </c>
      <c r="H93" s="4">
        <v>5000</v>
      </c>
      <c r="I93" s="4">
        <v>350</v>
      </c>
      <c r="J93" s="42"/>
      <c r="K93" s="4">
        <v>6000</v>
      </c>
      <c r="L93" s="4">
        <v>1000</v>
      </c>
      <c r="M93" s="42"/>
      <c r="N93" s="4">
        <v>6000</v>
      </c>
    </row>
    <row r="94" spans="1:14" x14ac:dyDescent="0.25">
      <c r="B94" t="s">
        <v>36</v>
      </c>
      <c r="D94" s="2"/>
      <c r="E94" s="4">
        <v>40000</v>
      </c>
      <c r="F94" s="4">
        <v>925</v>
      </c>
      <c r="H94" s="4">
        <v>40000</v>
      </c>
      <c r="I94" s="4">
        <v>22641</v>
      </c>
      <c r="K94" s="4">
        <v>50000</v>
      </c>
      <c r="L94" s="4">
        <v>10000</v>
      </c>
      <c r="M94" s="42">
        <v>40000</v>
      </c>
      <c r="N94" s="4">
        <v>50000</v>
      </c>
    </row>
    <row r="95" spans="1:14" x14ac:dyDescent="0.25">
      <c r="B95" t="s">
        <v>82</v>
      </c>
      <c r="D95" s="2"/>
      <c r="E95" s="4">
        <v>0</v>
      </c>
      <c r="F95" s="4">
        <v>0</v>
      </c>
      <c r="H95" s="4">
        <v>0</v>
      </c>
      <c r="I95" s="4">
        <v>0</v>
      </c>
      <c r="K95" s="4">
        <v>0</v>
      </c>
      <c r="L95" s="4">
        <v>0</v>
      </c>
      <c r="N95" s="4">
        <v>0</v>
      </c>
    </row>
    <row r="96" spans="1:14" x14ac:dyDescent="0.25">
      <c r="B96" t="s">
        <v>87</v>
      </c>
      <c r="D96" s="24"/>
      <c r="E96" s="194">
        <f>SUM(E88:E95)</f>
        <v>186000</v>
      </c>
      <c r="F96" s="194">
        <f>SUM(F88:F95)</f>
        <v>168382</v>
      </c>
      <c r="G96" s="62"/>
      <c r="H96" s="194">
        <f>SUM(H88:H95)</f>
        <v>186500</v>
      </c>
      <c r="I96" s="194">
        <f>SUM(I88:I95)</f>
        <v>156356</v>
      </c>
      <c r="J96" s="62"/>
      <c r="K96" s="194">
        <f>SUM(K88:K95)</f>
        <v>204500</v>
      </c>
      <c r="L96" s="194">
        <f>SUM(L88:L95)</f>
        <v>157000</v>
      </c>
      <c r="M96" s="62"/>
      <c r="N96" s="194">
        <f>SUM(N88:N95)</f>
        <v>211500</v>
      </c>
    </row>
    <row r="97" spans="1:14" x14ac:dyDescent="0.25">
      <c r="D97" s="22"/>
      <c r="E97" s="22"/>
      <c r="F97" s="22"/>
      <c r="K97" s="22"/>
      <c r="N97" s="22"/>
    </row>
    <row r="98" spans="1:14" x14ac:dyDescent="0.25">
      <c r="A98" s="62" t="s">
        <v>88</v>
      </c>
      <c r="B98" s="62"/>
      <c r="C98" s="62"/>
      <c r="D98" s="167"/>
      <c r="E98" s="22"/>
      <c r="F98" s="22"/>
      <c r="K98" s="22"/>
      <c r="N98" s="22"/>
    </row>
    <row r="99" spans="1:14" x14ac:dyDescent="0.25">
      <c r="A99" s="23"/>
      <c r="B99" t="s">
        <v>35</v>
      </c>
      <c r="D99" s="22"/>
      <c r="E99" s="3">
        <v>7200</v>
      </c>
      <c r="F99" s="4">
        <v>4434</v>
      </c>
      <c r="G99" s="165"/>
      <c r="H99" s="3">
        <v>7200</v>
      </c>
      <c r="I99" s="4">
        <v>3383</v>
      </c>
      <c r="J99" s="165"/>
      <c r="K99" s="3">
        <v>7500</v>
      </c>
      <c r="L99" s="3">
        <v>7000</v>
      </c>
      <c r="M99" s="165"/>
      <c r="N99" s="3">
        <v>8000</v>
      </c>
    </row>
    <row r="100" spans="1:14" x14ac:dyDescent="0.25">
      <c r="B100" t="s">
        <v>122</v>
      </c>
      <c r="D100" s="2"/>
      <c r="E100" s="4">
        <v>25000</v>
      </c>
      <c r="F100" s="4">
        <v>37463</v>
      </c>
      <c r="G100" s="165"/>
      <c r="H100" s="4">
        <v>35000</v>
      </c>
      <c r="I100" s="4">
        <v>35945</v>
      </c>
      <c r="J100" s="165"/>
      <c r="K100" s="4">
        <v>40000</v>
      </c>
      <c r="L100" s="4">
        <v>40000</v>
      </c>
      <c r="M100" s="165"/>
      <c r="N100" s="4">
        <v>44000</v>
      </c>
    </row>
    <row r="101" spans="1:14" x14ac:dyDescent="0.25">
      <c r="B101" t="s">
        <v>218</v>
      </c>
      <c r="D101" s="2"/>
      <c r="E101" s="4">
        <v>70000</v>
      </c>
      <c r="F101" s="4">
        <v>39013</v>
      </c>
      <c r="G101" s="165"/>
      <c r="H101" s="4">
        <v>60000</v>
      </c>
      <c r="I101" s="4">
        <v>32042</v>
      </c>
      <c r="J101" s="165"/>
      <c r="K101" s="4">
        <v>60000</v>
      </c>
      <c r="L101" s="4">
        <v>50000</v>
      </c>
      <c r="M101" s="165"/>
      <c r="N101" s="4">
        <v>60000</v>
      </c>
    </row>
    <row r="102" spans="1:14" x14ac:dyDescent="0.25">
      <c r="B102" t="s">
        <v>93</v>
      </c>
      <c r="D102" s="2"/>
      <c r="E102" s="4">
        <v>127000</v>
      </c>
      <c r="F102" s="4">
        <v>123664</v>
      </c>
      <c r="G102" s="165"/>
      <c r="H102" s="4">
        <v>127000</v>
      </c>
      <c r="I102" s="4">
        <v>124931</v>
      </c>
      <c r="J102" s="165"/>
      <c r="K102" s="4">
        <v>128000</v>
      </c>
      <c r="L102" s="4">
        <v>127500</v>
      </c>
      <c r="M102" s="165"/>
      <c r="N102" s="4">
        <v>138000</v>
      </c>
    </row>
    <row r="103" spans="1:14" x14ac:dyDescent="0.25">
      <c r="B103" t="s">
        <v>54</v>
      </c>
      <c r="D103" s="2"/>
      <c r="E103" s="4">
        <v>3000</v>
      </c>
      <c r="F103" s="4">
        <v>5295</v>
      </c>
      <c r="G103" s="165"/>
      <c r="H103" s="4">
        <v>3000</v>
      </c>
      <c r="I103" s="4">
        <v>3870</v>
      </c>
      <c r="J103" s="165"/>
      <c r="K103" s="4">
        <v>6000</v>
      </c>
      <c r="L103" s="4">
        <v>6000</v>
      </c>
      <c r="M103" s="165"/>
      <c r="N103" s="4">
        <v>8000</v>
      </c>
    </row>
    <row r="104" spans="1:14" x14ac:dyDescent="0.25">
      <c r="B104" t="s">
        <v>86</v>
      </c>
      <c r="D104" s="2"/>
      <c r="E104" s="4">
        <v>0</v>
      </c>
      <c r="F104" s="4">
        <v>0</v>
      </c>
      <c r="G104" s="165"/>
      <c r="H104" s="4">
        <v>0</v>
      </c>
      <c r="I104" s="4">
        <v>0</v>
      </c>
      <c r="J104" s="165"/>
      <c r="K104" s="4">
        <v>0</v>
      </c>
      <c r="L104" s="4">
        <v>0</v>
      </c>
      <c r="M104" s="165"/>
      <c r="N104" s="4">
        <v>0</v>
      </c>
    </row>
    <row r="105" spans="1:14" x14ac:dyDescent="0.25">
      <c r="B105" t="s">
        <v>81</v>
      </c>
      <c r="D105" s="2"/>
      <c r="E105" s="4">
        <v>32000</v>
      </c>
      <c r="F105" s="4">
        <v>26230</v>
      </c>
      <c r="G105" s="165"/>
      <c r="H105" s="4">
        <v>32000</v>
      </c>
      <c r="I105" s="4">
        <v>26281</v>
      </c>
      <c r="J105" s="61"/>
      <c r="K105" s="4">
        <v>32000</v>
      </c>
      <c r="L105" s="4">
        <v>36725</v>
      </c>
      <c r="M105" s="61"/>
      <c r="N105" s="4">
        <v>40000</v>
      </c>
    </row>
    <row r="106" spans="1:14" x14ac:dyDescent="0.25">
      <c r="B106" t="s">
        <v>55</v>
      </c>
      <c r="D106" s="2"/>
      <c r="E106" s="4">
        <v>34000</v>
      </c>
      <c r="F106" s="4">
        <v>28360</v>
      </c>
      <c r="G106" s="165"/>
      <c r="H106" s="4">
        <v>34000</v>
      </c>
      <c r="I106" s="4">
        <v>19558</v>
      </c>
      <c r="J106" s="61">
        <v>28000</v>
      </c>
      <c r="K106" s="4">
        <v>35000</v>
      </c>
      <c r="L106" s="4">
        <v>25000</v>
      </c>
      <c r="M106" s="61"/>
      <c r="N106" s="4">
        <v>35000</v>
      </c>
    </row>
    <row r="107" spans="1:14" x14ac:dyDescent="0.25">
      <c r="B107" t="s">
        <v>36</v>
      </c>
      <c r="D107" s="2"/>
      <c r="E107" s="4">
        <v>50000</v>
      </c>
      <c r="F107" s="4">
        <v>1928</v>
      </c>
      <c r="G107" s="165"/>
      <c r="H107" s="4">
        <v>50000</v>
      </c>
      <c r="I107" s="4">
        <v>376</v>
      </c>
      <c r="J107" s="61"/>
      <c r="K107" s="4">
        <v>50000</v>
      </c>
      <c r="L107" s="4">
        <v>10000</v>
      </c>
      <c r="M107" s="61">
        <v>0</v>
      </c>
      <c r="N107" s="4">
        <v>50000</v>
      </c>
    </row>
    <row r="108" spans="1:14" x14ac:dyDescent="0.25">
      <c r="B108" t="s">
        <v>102</v>
      </c>
      <c r="D108" s="2"/>
      <c r="E108" s="4">
        <v>0</v>
      </c>
      <c r="F108" s="4">
        <v>0</v>
      </c>
      <c r="G108" s="165"/>
      <c r="H108" s="4">
        <v>0</v>
      </c>
      <c r="I108" s="4">
        <v>0</v>
      </c>
      <c r="J108" s="165"/>
      <c r="K108" s="4">
        <v>0</v>
      </c>
      <c r="L108" s="4">
        <v>0</v>
      </c>
      <c r="M108" s="165"/>
      <c r="N108" s="4">
        <v>0</v>
      </c>
    </row>
    <row r="109" spans="1:14" x14ac:dyDescent="0.25">
      <c r="D109" s="24"/>
      <c r="E109" s="202">
        <f>SUM(E99:E108)</f>
        <v>348200</v>
      </c>
      <c r="F109" s="202">
        <f>SUM(F99:F108)</f>
        <v>266387</v>
      </c>
      <c r="G109" s="62"/>
      <c r="H109" s="202">
        <f>SUM(H99:H108)</f>
        <v>348200</v>
      </c>
      <c r="I109" s="202">
        <f>SUM(I99:I108)</f>
        <v>246386</v>
      </c>
      <c r="J109" s="62"/>
      <c r="K109" s="202">
        <f>SUM(K99:K108)</f>
        <v>358500</v>
      </c>
      <c r="L109" s="202">
        <f>SUM(L99:L108)</f>
        <v>302225</v>
      </c>
      <c r="M109" s="62"/>
      <c r="N109" s="202">
        <f>SUM(N99:N108)</f>
        <v>383000</v>
      </c>
    </row>
    <row r="111" spans="1:14" x14ac:dyDescent="0.25">
      <c r="A111" s="62" t="s">
        <v>89</v>
      </c>
      <c r="B111" s="62"/>
      <c r="C111" s="62"/>
      <c r="D111" s="62"/>
    </row>
    <row r="112" spans="1:14" x14ac:dyDescent="0.25">
      <c r="B112" t="s">
        <v>35</v>
      </c>
      <c r="D112" s="22"/>
      <c r="E112" s="3">
        <v>3000</v>
      </c>
      <c r="F112" s="4">
        <v>1663</v>
      </c>
      <c r="H112" s="3">
        <v>3000</v>
      </c>
      <c r="I112" s="4">
        <v>1268</v>
      </c>
      <c r="K112" s="3">
        <v>3000</v>
      </c>
      <c r="L112" s="3">
        <v>2000</v>
      </c>
      <c r="N112" s="3">
        <v>3000</v>
      </c>
    </row>
    <row r="113" spans="2:14" x14ac:dyDescent="0.25">
      <c r="B113" t="s">
        <v>122</v>
      </c>
      <c r="D113" s="2"/>
      <c r="E113" s="4">
        <v>17500</v>
      </c>
      <c r="F113" s="4">
        <v>23128</v>
      </c>
      <c r="H113" s="4">
        <v>30000</v>
      </c>
      <c r="I113" s="4">
        <v>11083</v>
      </c>
      <c r="K113" s="4">
        <v>30000</v>
      </c>
      <c r="L113" s="4">
        <v>20000</v>
      </c>
      <c r="N113" s="4">
        <v>30000</v>
      </c>
    </row>
    <row r="114" spans="2:14" x14ac:dyDescent="0.25">
      <c r="B114" t="s">
        <v>218</v>
      </c>
      <c r="D114" s="2"/>
      <c r="E114" s="4">
        <v>10000</v>
      </c>
      <c r="F114" s="4">
        <v>9886</v>
      </c>
      <c r="H114" s="4">
        <v>30000</v>
      </c>
      <c r="I114" s="4">
        <v>8523</v>
      </c>
      <c r="K114" s="4">
        <v>30000</v>
      </c>
      <c r="L114" s="4">
        <v>10000</v>
      </c>
      <c r="N114" s="4">
        <v>30000</v>
      </c>
    </row>
    <row r="115" spans="2:14" x14ac:dyDescent="0.25">
      <c r="B115" t="s">
        <v>106</v>
      </c>
      <c r="D115" s="2"/>
      <c r="E115" s="4">
        <v>42000</v>
      </c>
      <c r="F115" s="4">
        <v>39563</v>
      </c>
      <c r="H115" s="4">
        <v>42000</v>
      </c>
      <c r="I115" s="4">
        <v>39957</v>
      </c>
      <c r="J115" s="42"/>
      <c r="K115" s="4">
        <v>43000</v>
      </c>
      <c r="L115" s="4">
        <v>41200</v>
      </c>
      <c r="M115" s="42"/>
      <c r="N115" s="4">
        <v>44000</v>
      </c>
    </row>
    <row r="116" spans="2:14" x14ac:dyDescent="0.25">
      <c r="B116" t="s">
        <v>54</v>
      </c>
      <c r="D116" s="2"/>
      <c r="E116" s="4">
        <v>2500</v>
      </c>
      <c r="F116" s="4">
        <v>5375</v>
      </c>
      <c r="H116" s="4">
        <v>2500</v>
      </c>
      <c r="I116" s="4">
        <v>258</v>
      </c>
      <c r="K116" s="4">
        <v>3500</v>
      </c>
      <c r="L116" s="4">
        <v>2000</v>
      </c>
      <c r="N116" s="4">
        <v>4000</v>
      </c>
    </row>
    <row r="117" spans="2:14" x14ac:dyDescent="0.25">
      <c r="B117" t="s">
        <v>86</v>
      </c>
      <c r="D117" s="2"/>
      <c r="E117" s="4">
        <v>0</v>
      </c>
      <c r="F117" s="4">
        <v>0</v>
      </c>
      <c r="H117" s="4">
        <v>0</v>
      </c>
      <c r="I117" s="4">
        <v>0</v>
      </c>
      <c r="K117" s="4">
        <v>0</v>
      </c>
      <c r="L117" s="4">
        <v>0</v>
      </c>
      <c r="M117" s="42"/>
      <c r="N117" s="4">
        <v>0</v>
      </c>
    </row>
    <row r="118" spans="2:14" x14ac:dyDescent="0.25">
      <c r="B118" t="s">
        <v>36</v>
      </c>
      <c r="D118" s="2"/>
      <c r="E118" s="4">
        <v>40000</v>
      </c>
      <c r="F118" s="4">
        <v>1665</v>
      </c>
      <c r="H118" s="4">
        <v>40000</v>
      </c>
      <c r="I118" s="4">
        <v>9491</v>
      </c>
      <c r="K118" s="4">
        <v>50000</v>
      </c>
      <c r="L118" s="4">
        <v>5000</v>
      </c>
      <c r="N118" s="4">
        <v>75000</v>
      </c>
    </row>
    <row r="119" spans="2:14" x14ac:dyDescent="0.25">
      <c r="B119" t="s">
        <v>82</v>
      </c>
      <c r="D119" s="2"/>
      <c r="E119" s="4">
        <v>0</v>
      </c>
      <c r="F119" s="4">
        <v>0</v>
      </c>
      <c r="H119" s="4">
        <v>0</v>
      </c>
      <c r="I119" s="4">
        <v>0</v>
      </c>
      <c r="K119" s="4">
        <v>0</v>
      </c>
      <c r="L119" s="4">
        <v>0</v>
      </c>
      <c r="M119" s="42"/>
      <c r="N119" s="4">
        <v>0</v>
      </c>
    </row>
    <row r="120" spans="2:14" x14ac:dyDescent="0.25">
      <c r="D120" s="24"/>
      <c r="E120" s="202">
        <f>SUM(E110:E119)</f>
        <v>115000</v>
      </c>
      <c r="F120" s="202">
        <f>SUM(F110:F119)</f>
        <v>81280</v>
      </c>
      <c r="G120" s="62"/>
      <c r="H120" s="202">
        <f>SUM(H110:H119)</f>
        <v>147500</v>
      </c>
      <c r="I120" s="202">
        <f>SUM(I110:I119)</f>
        <v>70580</v>
      </c>
      <c r="J120" s="62"/>
      <c r="K120" s="202">
        <f>SUM(K110:K119)</f>
        <v>159500</v>
      </c>
      <c r="L120" s="202">
        <f>SUM(L110:L119)</f>
        <v>80200</v>
      </c>
      <c r="M120" s="62"/>
      <c r="N120" s="202">
        <f>SUM(N110:N119)</f>
        <v>186000</v>
      </c>
    </row>
    <row r="121" spans="2:14" x14ac:dyDescent="0.25">
      <c r="D121" s="24"/>
      <c r="E121" s="27"/>
    </row>
    <row r="122" spans="2:14" x14ac:dyDescent="0.25">
      <c r="D122" s="24"/>
      <c r="E122" s="27"/>
    </row>
    <row r="123" spans="2:14" x14ac:dyDescent="0.25">
      <c r="D123" s="24"/>
      <c r="E123" s="27"/>
    </row>
    <row r="124" spans="2:14" x14ac:dyDescent="0.25">
      <c r="D124" s="24"/>
      <c r="E124" s="27"/>
    </row>
    <row r="125" spans="2:14" x14ac:dyDescent="0.25">
      <c r="D125" s="24"/>
      <c r="E125" s="27"/>
    </row>
    <row r="126" spans="2:14" x14ac:dyDescent="0.25">
      <c r="D126" s="24"/>
      <c r="E126" s="27"/>
    </row>
    <row r="127" spans="2:14" x14ac:dyDescent="0.25">
      <c r="D127" s="24"/>
      <c r="E127" s="27"/>
    </row>
    <row r="128" spans="2:14" x14ac:dyDescent="0.25">
      <c r="D128" s="24"/>
      <c r="E128" s="27"/>
    </row>
    <row r="129" spans="1:14" x14ac:dyDescent="0.25">
      <c r="D129" s="24"/>
      <c r="E129" s="27"/>
    </row>
    <row r="130" spans="1:14" x14ac:dyDescent="0.25">
      <c r="D130" s="24"/>
      <c r="E130" s="27"/>
    </row>
    <row r="131" spans="1:14" x14ac:dyDescent="0.25">
      <c r="D131" s="24"/>
      <c r="E131" s="27"/>
    </row>
    <row r="132" spans="1:14" x14ac:dyDescent="0.25">
      <c r="D132" s="24"/>
      <c r="E132" s="27"/>
    </row>
    <row r="133" spans="1:14" x14ac:dyDescent="0.25">
      <c r="D133" s="24"/>
      <c r="E133" s="27"/>
    </row>
    <row r="134" spans="1:14" x14ac:dyDescent="0.25">
      <c r="E134" s="116">
        <v>2020</v>
      </c>
      <c r="F134" s="115">
        <v>2020</v>
      </c>
      <c r="H134" s="116">
        <v>2021</v>
      </c>
      <c r="I134" s="115">
        <v>2021</v>
      </c>
      <c r="K134" s="1">
        <v>2022</v>
      </c>
      <c r="L134" s="46">
        <v>2022</v>
      </c>
      <c r="N134" s="48">
        <v>2023</v>
      </c>
    </row>
    <row r="135" spans="1:14" x14ac:dyDescent="0.25">
      <c r="D135" s="7"/>
      <c r="E135" s="1" t="s">
        <v>0</v>
      </c>
      <c r="F135" s="39" t="s">
        <v>1</v>
      </c>
      <c r="H135" s="1" t="s">
        <v>0</v>
      </c>
      <c r="I135" s="1" t="s">
        <v>1</v>
      </c>
      <c r="K135" s="39" t="s">
        <v>0</v>
      </c>
      <c r="L135" s="48" t="s">
        <v>2</v>
      </c>
      <c r="N135" s="39" t="s">
        <v>0</v>
      </c>
    </row>
    <row r="136" spans="1:14" x14ac:dyDescent="0.25">
      <c r="A136" s="62" t="s">
        <v>90</v>
      </c>
    </row>
    <row r="137" spans="1:14" x14ac:dyDescent="0.25">
      <c r="B137" t="s">
        <v>35</v>
      </c>
      <c r="D137" s="22"/>
      <c r="E137" s="3">
        <v>9000</v>
      </c>
      <c r="F137" s="4">
        <v>3325</v>
      </c>
      <c r="G137" s="165"/>
      <c r="H137" s="3">
        <v>9000</v>
      </c>
      <c r="I137" s="4">
        <v>2537</v>
      </c>
      <c r="J137" s="165"/>
      <c r="K137" s="3">
        <v>9000</v>
      </c>
      <c r="L137" s="3">
        <v>5000</v>
      </c>
      <c r="M137" s="165"/>
      <c r="N137" s="3">
        <v>9000</v>
      </c>
    </row>
    <row r="138" spans="1:14" x14ac:dyDescent="0.25">
      <c r="B138" t="s">
        <v>122</v>
      </c>
      <c r="D138" s="2"/>
      <c r="E138" s="4">
        <v>19000</v>
      </c>
      <c r="F138" s="4">
        <v>12781</v>
      </c>
      <c r="G138" s="165"/>
      <c r="H138" s="4">
        <v>19000</v>
      </c>
      <c r="I138" s="4">
        <v>18943</v>
      </c>
      <c r="J138" s="165"/>
      <c r="K138" s="4">
        <v>20000</v>
      </c>
      <c r="L138" s="4">
        <v>20000</v>
      </c>
      <c r="M138" s="165"/>
      <c r="N138" s="4">
        <v>20000</v>
      </c>
    </row>
    <row r="139" spans="1:14" x14ac:dyDescent="0.25">
      <c r="B139" t="s">
        <v>218</v>
      </c>
      <c r="D139" s="2"/>
      <c r="E139" s="4">
        <v>60000</v>
      </c>
      <c r="F139" s="4">
        <v>21405</v>
      </c>
      <c r="G139" s="165"/>
      <c r="H139" s="4">
        <v>60000</v>
      </c>
      <c r="I139" s="4">
        <v>17584</v>
      </c>
      <c r="J139" s="165"/>
      <c r="K139" s="4">
        <v>60000</v>
      </c>
      <c r="L139" s="4">
        <v>10000</v>
      </c>
      <c r="M139" s="165"/>
      <c r="N139" s="4">
        <v>60000</v>
      </c>
    </row>
    <row r="140" spans="1:14" x14ac:dyDescent="0.25">
      <c r="B140" t="s">
        <v>84</v>
      </c>
      <c r="D140" s="2"/>
      <c r="E140" s="4">
        <v>26000</v>
      </c>
      <c r="F140" s="4">
        <v>25426</v>
      </c>
      <c r="G140" s="165"/>
      <c r="H140" s="4">
        <v>26500</v>
      </c>
      <c r="I140" s="4">
        <v>25683</v>
      </c>
      <c r="J140" s="165"/>
      <c r="K140" s="4">
        <v>27000</v>
      </c>
      <c r="L140" s="4">
        <v>26200</v>
      </c>
      <c r="M140" s="165"/>
      <c r="N140" s="4">
        <v>28000</v>
      </c>
    </row>
    <row r="141" spans="1:14" x14ac:dyDescent="0.25">
      <c r="A141">
        <v>0</v>
      </c>
      <c r="B141" t="s">
        <v>54</v>
      </c>
      <c r="D141" s="2"/>
      <c r="E141" s="4">
        <v>3500</v>
      </c>
      <c r="F141" s="4">
        <v>1102</v>
      </c>
      <c r="G141" s="165"/>
      <c r="H141" s="4">
        <v>3500</v>
      </c>
      <c r="I141" s="4">
        <v>2076</v>
      </c>
      <c r="J141" s="165"/>
      <c r="K141" s="4">
        <v>3500</v>
      </c>
      <c r="L141" s="4">
        <v>3500</v>
      </c>
      <c r="M141" s="165"/>
      <c r="N141" s="4">
        <v>4000</v>
      </c>
    </row>
    <row r="142" spans="1:14" x14ac:dyDescent="0.25">
      <c r="B142" t="s">
        <v>55</v>
      </c>
      <c r="D142" s="2"/>
      <c r="E142" s="4">
        <v>67000</v>
      </c>
      <c r="F142" s="4">
        <v>71197</v>
      </c>
      <c r="G142" s="165"/>
      <c r="H142" s="4">
        <v>67000</v>
      </c>
      <c r="I142" s="4">
        <v>52904</v>
      </c>
      <c r="J142" s="165"/>
      <c r="K142" s="4">
        <v>68000</v>
      </c>
      <c r="L142" s="4">
        <v>55000</v>
      </c>
      <c r="M142" s="165"/>
      <c r="N142" s="4">
        <v>68000</v>
      </c>
    </row>
    <row r="143" spans="1:14" x14ac:dyDescent="0.25">
      <c r="B143" t="s">
        <v>86</v>
      </c>
      <c r="D143" s="2"/>
      <c r="E143" s="4">
        <v>45000</v>
      </c>
      <c r="F143" s="4">
        <v>20404.36</v>
      </c>
      <c r="G143" s="165"/>
      <c r="H143" s="4">
        <v>40000</v>
      </c>
      <c r="I143" s="4">
        <v>1312</v>
      </c>
      <c r="J143" s="165"/>
      <c r="K143" s="4">
        <v>30000</v>
      </c>
      <c r="L143" s="4">
        <v>5000</v>
      </c>
      <c r="M143" s="165"/>
      <c r="N143" s="4">
        <v>30000</v>
      </c>
    </row>
    <row r="144" spans="1:14" x14ac:dyDescent="0.25">
      <c r="B144" t="s">
        <v>36</v>
      </c>
      <c r="D144" s="2"/>
      <c r="E144" s="4">
        <v>30000</v>
      </c>
      <c r="F144" s="4">
        <v>10362</v>
      </c>
      <c r="G144" s="165"/>
      <c r="H144" s="4">
        <v>30000</v>
      </c>
      <c r="I144" s="4">
        <v>7737</v>
      </c>
      <c r="J144" s="165"/>
      <c r="K144" s="4">
        <v>40000</v>
      </c>
      <c r="L144" s="4">
        <v>20000</v>
      </c>
      <c r="M144" s="165"/>
      <c r="N144" s="4">
        <v>40000</v>
      </c>
    </row>
    <row r="145" spans="1:14" x14ac:dyDescent="0.25">
      <c r="B145" t="s">
        <v>91</v>
      </c>
      <c r="D145" s="2"/>
      <c r="E145" s="4">
        <v>0</v>
      </c>
      <c r="F145" s="4">
        <v>0</v>
      </c>
      <c r="G145" s="165"/>
      <c r="H145" s="4">
        <v>0</v>
      </c>
      <c r="I145" s="4">
        <v>0</v>
      </c>
      <c r="J145" s="165"/>
      <c r="K145" s="4">
        <v>0</v>
      </c>
      <c r="L145" s="4">
        <v>0</v>
      </c>
      <c r="M145" s="165"/>
      <c r="N145" s="4">
        <v>0</v>
      </c>
    </row>
    <row r="146" spans="1:14" x14ac:dyDescent="0.25">
      <c r="D146" s="24"/>
      <c r="E146" s="202">
        <f>SUM(E137:E145)</f>
        <v>259500</v>
      </c>
      <c r="F146" s="202">
        <f>SUM(F137:F145)</f>
        <v>166002.35999999999</v>
      </c>
      <c r="G146" s="62"/>
      <c r="H146" s="202">
        <f>SUM(H137:H145)</f>
        <v>255000</v>
      </c>
      <c r="I146" s="202">
        <f>SUM(I137:I145)</f>
        <v>128776</v>
      </c>
      <c r="J146" s="62"/>
      <c r="K146" s="202">
        <f>SUM(K137:K145)</f>
        <v>257500</v>
      </c>
      <c r="L146" s="202">
        <f>SUM(L137:L145)</f>
        <v>144700</v>
      </c>
      <c r="M146" s="62"/>
      <c r="N146" s="202">
        <f>SUM(N137:N145)</f>
        <v>259000</v>
      </c>
    </row>
    <row r="148" spans="1:14" x14ac:dyDescent="0.25">
      <c r="A148" s="62" t="s">
        <v>92</v>
      </c>
    </row>
    <row r="149" spans="1:14" x14ac:dyDescent="0.25">
      <c r="B149" t="s">
        <v>35</v>
      </c>
      <c r="D149" s="25"/>
      <c r="E149" s="3">
        <v>3200</v>
      </c>
      <c r="F149" s="4">
        <v>1663</v>
      </c>
      <c r="G149" s="165"/>
      <c r="H149" s="3">
        <v>3500</v>
      </c>
      <c r="I149" s="4">
        <v>1268</v>
      </c>
      <c r="J149" s="165"/>
      <c r="K149" s="3">
        <v>3500</v>
      </c>
      <c r="L149" s="3">
        <v>3000</v>
      </c>
      <c r="M149" s="165"/>
      <c r="N149" s="3">
        <v>5000</v>
      </c>
    </row>
    <row r="150" spans="1:14" x14ac:dyDescent="0.25">
      <c r="B150" t="s">
        <v>122</v>
      </c>
      <c r="D150" s="21"/>
      <c r="E150" s="4">
        <v>30500</v>
      </c>
      <c r="F150" s="4">
        <v>24050</v>
      </c>
      <c r="G150" s="165"/>
      <c r="H150" s="4">
        <v>35000</v>
      </c>
      <c r="I150" s="4">
        <v>22613</v>
      </c>
      <c r="J150" s="165"/>
      <c r="K150" s="4">
        <v>35000</v>
      </c>
      <c r="L150" s="4">
        <v>25000</v>
      </c>
      <c r="M150" s="165"/>
      <c r="N150" s="4">
        <v>35000</v>
      </c>
    </row>
    <row r="151" spans="1:14" x14ac:dyDescent="0.25">
      <c r="B151" t="s">
        <v>218</v>
      </c>
      <c r="D151" s="21"/>
      <c r="E151" s="4">
        <v>70000</v>
      </c>
      <c r="F151" s="4">
        <v>95982</v>
      </c>
      <c r="G151" s="165"/>
      <c r="H151" s="4">
        <v>200000</v>
      </c>
      <c r="I151" s="4">
        <v>50245</v>
      </c>
      <c r="J151" s="165"/>
      <c r="K151" s="4">
        <v>200000</v>
      </c>
      <c r="L151" s="4">
        <v>25000</v>
      </c>
      <c r="M151" s="165"/>
      <c r="N151" s="4">
        <v>200000</v>
      </c>
    </row>
    <row r="152" spans="1:14" x14ac:dyDescent="0.25">
      <c r="B152" t="s">
        <v>93</v>
      </c>
      <c r="D152" s="21"/>
      <c r="E152" s="4">
        <v>66000</v>
      </c>
      <c r="F152" s="4">
        <v>71650</v>
      </c>
      <c r="G152" s="165"/>
      <c r="H152" s="4">
        <v>78000</v>
      </c>
      <c r="I152" s="4">
        <v>63696</v>
      </c>
      <c r="J152" s="165"/>
      <c r="K152" s="4">
        <v>82000</v>
      </c>
      <c r="L152" s="4">
        <v>87200</v>
      </c>
      <c r="M152" s="165"/>
      <c r="N152" s="4">
        <v>100000</v>
      </c>
    </row>
    <row r="153" spans="1:14" x14ac:dyDescent="0.25">
      <c r="B153" t="s">
        <v>54</v>
      </c>
      <c r="D153" s="21"/>
      <c r="E153" s="4">
        <v>10000</v>
      </c>
      <c r="F153" s="4">
        <v>2606</v>
      </c>
      <c r="G153" s="165"/>
      <c r="H153" s="4">
        <v>10000</v>
      </c>
      <c r="I153" s="4">
        <v>10596</v>
      </c>
      <c r="J153" s="165"/>
      <c r="K153" s="4">
        <v>10000</v>
      </c>
      <c r="L153" s="4">
        <v>8000</v>
      </c>
      <c r="M153" s="165"/>
      <c r="N153" s="4">
        <v>10000</v>
      </c>
    </row>
    <row r="154" spans="1:14" x14ac:dyDescent="0.25">
      <c r="B154" t="s">
        <v>55</v>
      </c>
      <c r="D154" s="21"/>
      <c r="E154" s="4">
        <v>36000</v>
      </c>
      <c r="F154" s="4">
        <v>25731</v>
      </c>
      <c r="G154" s="165"/>
      <c r="H154" s="4">
        <v>32000</v>
      </c>
      <c r="I154" s="4">
        <v>37807</v>
      </c>
      <c r="J154" s="165"/>
      <c r="K154" s="4">
        <v>50000</v>
      </c>
      <c r="L154" s="4">
        <v>40000</v>
      </c>
      <c r="M154" s="61"/>
      <c r="N154" s="4">
        <v>50000</v>
      </c>
    </row>
    <row r="155" spans="1:14" x14ac:dyDescent="0.25">
      <c r="B155" t="s">
        <v>86</v>
      </c>
      <c r="D155" s="21"/>
      <c r="E155" s="4">
        <v>100000</v>
      </c>
      <c r="F155" s="4">
        <v>47610</v>
      </c>
      <c r="G155" s="165"/>
      <c r="H155" s="4">
        <v>100000</v>
      </c>
      <c r="I155" s="4">
        <v>47511</v>
      </c>
      <c r="J155" s="165"/>
      <c r="K155" s="4">
        <v>200000</v>
      </c>
      <c r="L155" s="4">
        <v>60000</v>
      </c>
      <c r="M155" s="61"/>
      <c r="N155" s="4">
        <v>150000</v>
      </c>
    </row>
    <row r="156" spans="1:14" x14ac:dyDescent="0.25">
      <c r="B156" t="s">
        <v>36</v>
      </c>
      <c r="D156" s="21"/>
      <c r="E156" s="4">
        <v>50000</v>
      </c>
      <c r="F156" s="4">
        <v>859</v>
      </c>
      <c r="G156" s="165"/>
      <c r="H156" s="4">
        <v>50000</v>
      </c>
      <c r="I156" s="4">
        <v>642</v>
      </c>
      <c r="J156" s="165"/>
      <c r="K156" s="4">
        <v>50000</v>
      </c>
      <c r="L156" s="4">
        <v>1000</v>
      </c>
      <c r="M156" s="165"/>
      <c r="N156" s="4">
        <v>50000</v>
      </c>
    </row>
    <row r="157" spans="1:14" x14ac:dyDescent="0.25">
      <c r="B157" t="s">
        <v>82</v>
      </c>
      <c r="D157" s="21"/>
      <c r="E157" s="4">
        <v>25000</v>
      </c>
      <c r="F157" s="4">
        <v>0</v>
      </c>
      <c r="G157" s="165"/>
      <c r="H157" s="4">
        <v>30000</v>
      </c>
      <c r="I157" s="4">
        <v>17656</v>
      </c>
      <c r="J157" s="165"/>
      <c r="K157" s="4">
        <v>30000</v>
      </c>
      <c r="L157" s="4">
        <v>20000</v>
      </c>
      <c r="M157" s="165"/>
      <c r="N157" s="4">
        <v>20000</v>
      </c>
    </row>
    <row r="158" spans="1:14" x14ac:dyDescent="0.25">
      <c r="D158" s="27"/>
      <c r="E158" s="202">
        <f>SUM(E149:E157)</f>
        <v>390700</v>
      </c>
      <c r="F158" s="202">
        <f>SUM(F149:F157)</f>
        <v>270151</v>
      </c>
      <c r="G158" s="62"/>
      <c r="H158" s="202">
        <f>SUM(H149:H157)</f>
        <v>538500</v>
      </c>
      <c r="I158" s="202">
        <f>SUM(I149:I157)</f>
        <v>252034</v>
      </c>
      <c r="J158" s="62"/>
      <c r="K158" s="202">
        <f>SUM(K149:K157)</f>
        <v>660500</v>
      </c>
      <c r="L158" s="202">
        <f>SUM(L149:L157)</f>
        <v>269200</v>
      </c>
      <c r="M158" s="62"/>
      <c r="N158" s="202">
        <f>SUM(N149:N157)</f>
        <v>620000</v>
      </c>
    </row>
    <row r="159" spans="1:14" x14ac:dyDescent="0.25">
      <c r="D159" s="5"/>
      <c r="E159" s="5"/>
      <c r="F159" s="5"/>
      <c r="K159" s="5"/>
      <c r="N159" s="5"/>
    </row>
    <row r="160" spans="1:14" x14ac:dyDescent="0.25">
      <c r="A160" s="62" t="s">
        <v>94</v>
      </c>
      <c r="B160" s="62"/>
      <c r="D160" s="5"/>
      <c r="E160" s="5"/>
      <c r="F160" s="5"/>
      <c r="K160" s="5"/>
      <c r="N160" s="5"/>
    </row>
    <row r="161" spans="1:14" x14ac:dyDescent="0.25">
      <c r="A161" s="23"/>
      <c r="B161" t="s">
        <v>35</v>
      </c>
      <c r="D161" s="25"/>
      <c r="E161" s="3">
        <v>3600</v>
      </c>
      <c r="F161" s="4">
        <v>1733</v>
      </c>
      <c r="G161" s="165"/>
      <c r="H161" s="3">
        <v>3600</v>
      </c>
      <c r="I161" s="4">
        <v>1268</v>
      </c>
      <c r="J161" s="165"/>
      <c r="K161" s="3">
        <v>4000</v>
      </c>
      <c r="L161" s="3">
        <v>3000</v>
      </c>
      <c r="M161" s="165"/>
      <c r="N161" s="3">
        <v>5000</v>
      </c>
    </row>
    <row r="162" spans="1:14" x14ac:dyDescent="0.25">
      <c r="B162" t="s">
        <v>122</v>
      </c>
      <c r="D162" s="21"/>
      <c r="E162" s="4">
        <v>12000</v>
      </c>
      <c r="F162" s="4">
        <v>12688</v>
      </c>
      <c r="G162" s="165"/>
      <c r="H162" s="4">
        <v>20000</v>
      </c>
      <c r="I162" s="4">
        <v>14583</v>
      </c>
      <c r="J162" s="165"/>
      <c r="K162" s="4">
        <v>20000</v>
      </c>
      <c r="L162" s="4">
        <v>20000</v>
      </c>
      <c r="M162" s="165"/>
      <c r="N162" s="4">
        <v>25000</v>
      </c>
    </row>
    <row r="163" spans="1:14" x14ac:dyDescent="0.25">
      <c r="B163" t="s">
        <v>218</v>
      </c>
      <c r="D163" s="21"/>
      <c r="E163" s="4">
        <v>25000</v>
      </c>
      <c r="F163" s="4">
        <v>15602</v>
      </c>
      <c r="G163" s="165"/>
      <c r="H163" s="4">
        <v>30000</v>
      </c>
      <c r="I163" s="4">
        <v>30983</v>
      </c>
      <c r="J163" s="165"/>
      <c r="K163" s="4">
        <v>30000</v>
      </c>
      <c r="L163" s="4">
        <v>15000</v>
      </c>
      <c r="M163" s="61">
        <v>15000</v>
      </c>
      <c r="N163" s="4">
        <v>30000</v>
      </c>
    </row>
    <row r="164" spans="1:14" x14ac:dyDescent="0.25">
      <c r="B164" t="s">
        <v>93</v>
      </c>
      <c r="D164" s="21"/>
      <c r="E164" s="4">
        <v>26500</v>
      </c>
      <c r="F164" s="4">
        <v>29833</v>
      </c>
      <c r="G164" s="165"/>
      <c r="H164" s="4">
        <v>30000</v>
      </c>
      <c r="I164" s="4">
        <v>32054</v>
      </c>
      <c r="J164" s="165"/>
      <c r="K164" s="4">
        <v>33000</v>
      </c>
      <c r="L164" s="4">
        <v>33000</v>
      </c>
      <c r="M164" s="165"/>
      <c r="N164" s="4">
        <v>36000</v>
      </c>
    </row>
    <row r="165" spans="1:14" x14ac:dyDescent="0.25">
      <c r="B165" t="s">
        <v>54</v>
      </c>
      <c r="D165" s="21"/>
      <c r="E165" s="4">
        <v>1000</v>
      </c>
      <c r="F165" s="4">
        <v>458</v>
      </c>
      <c r="G165" s="165"/>
      <c r="H165" s="4">
        <v>1000</v>
      </c>
      <c r="I165" s="4">
        <v>763</v>
      </c>
      <c r="J165" s="61"/>
      <c r="K165" s="4">
        <v>1000</v>
      </c>
      <c r="L165" s="4">
        <v>1000</v>
      </c>
      <c r="M165" s="61"/>
      <c r="N165" s="4">
        <v>1000</v>
      </c>
    </row>
    <row r="166" spans="1:14" x14ac:dyDescent="0.25">
      <c r="B166" t="s">
        <v>55</v>
      </c>
      <c r="D166" s="21"/>
      <c r="E166" s="4">
        <v>37000</v>
      </c>
      <c r="F166" s="4">
        <v>28505</v>
      </c>
      <c r="G166" s="165"/>
      <c r="H166" s="4">
        <v>37000</v>
      </c>
      <c r="I166" s="4">
        <v>19785</v>
      </c>
      <c r="J166" s="165"/>
      <c r="K166" s="4">
        <v>38000</v>
      </c>
      <c r="L166" s="4">
        <v>25000</v>
      </c>
      <c r="M166" s="165"/>
      <c r="N166" s="4">
        <v>38000</v>
      </c>
    </row>
    <row r="167" spans="1:14" x14ac:dyDescent="0.25">
      <c r="B167" t="s">
        <v>86</v>
      </c>
      <c r="D167" s="21"/>
      <c r="E167" s="4">
        <v>0</v>
      </c>
      <c r="F167" s="4">
        <v>0</v>
      </c>
      <c r="G167" s="165"/>
      <c r="H167" s="4">
        <v>0</v>
      </c>
      <c r="I167" s="4">
        <v>0</v>
      </c>
      <c r="J167" s="165"/>
      <c r="K167" s="4">
        <v>0</v>
      </c>
      <c r="L167" s="4">
        <v>0</v>
      </c>
      <c r="M167" s="165"/>
      <c r="N167" s="4">
        <v>0</v>
      </c>
    </row>
    <row r="168" spans="1:14" x14ac:dyDescent="0.25">
      <c r="B168" t="s">
        <v>36</v>
      </c>
      <c r="D168" s="21"/>
      <c r="E168" s="4">
        <v>20000</v>
      </c>
      <c r="F168" s="4">
        <v>362</v>
      </c>
      <c r="G168" s="165"/>
      <c r="H168" s="4">
        <v>20000</v>
      </c>
      <c r="I168" s="4">
        <v>21</v>
      </c>
      <c r="J168" s="165"/>
      <c r="K168" s="4">
        <v>30000</v>
      </c>
      <c r="L168" s="4">
        <v>1000</v>
      </c>
      <c r="M168" s="61">
        <v>1</v>
      </c>
      <c r="N168" s="4">
        <v>30000</v>
      </c>
    </row>
    <row r="169" spans="1:14" x14ac:dyDescent="0.25">
      <c r="B169" t="s">
        <v>82</v>
      </c>
      <c r="D169" s="21"/>
      <c r="E169" s="4">
        <v>0</v>
      </c>
      <c r="F169" s="4">
        <v>0</v>
      </c>
      <c r="G169" s="165"/>
      <c r="H169" s="4">
        <v>0</v>
      </c>
      <c r="I169" s="4">
        <v>0</v>
      </c>
      <c r="J169" s="165"/>
      <c r="K169" s="4">
        <v>0</v>
      </c>
      <c r="L169" s="4">
        <v>0</v>
      </c>
      <c r="M169" s="165"/>
      <c r="N169" s="4">
        <v>0</v>
      </c>
    </row>
    <row r="170" spans="1:14" x14ac:dyDescent="0.25">
      <c r="D170" s="27"/>
      <c r="E170" s="202">
        <f>SUM(E161:E169)</f>
        <v>125100</v>
      </c>
      <c r="F170" s="202">
        <f>SUM(F161:F169)</f>
        <v>89181</v>
      </c>
      <c r="G170" s="62"/>
      <c r="H170" s="202">
        <f>SUM(H161:H169)</f>
        <v>141600</v>
      </c>
      <c r="I170" s="202">
        <f>SUM(I161:I169)</f>
        <v>99457</v>
      </c>
      <c r="J170" s="62"/>
      <c r="K170" s="202">
        <f>SUM(K161:K169)</f>
        <v>156000</v>
      </c>
      <c r="L170" s="202">
        <f>SUM(L161:L169)</f>
        <v>98000</v>
      </c>
      <c r="M170" s="62"/>
      <c r="N170" s="202">
        <f>SUM(N161:N169)</f>
        <v>165000</v>
      </c>
    </row>
    <row r="171" spans="1:14" x14ac:dyDescent="0.25">
      <c r="D171" s="5"/>
      <c r="E171" s="5"/>
      <c r="F171" s="5"/>
      <c r="K171" s="5"/>
      <c r="N171" s="5"/>
    </row>
    <row r="172" spans="1:14" x14ac:dyDescent="0.25">
      <c r="A172" s="62" t="s">
        <v>95</v>
      </c>
      <c r="D172" s="5"/>
      <c r="E172" s="5"/>
      <c r="F172" s="5"/>
      <c r="K172" s="5"/>
      <c r="N172" s="5"/>
    </row>
    <row r="173" spans="1:14" x14ac:dyDescent="0.25">
      <c r="B173" t="s">
        <v>35</v>
      </c>
      <c r="D173" s="25"/>
      <c r="E173" s="3">
        <v>10000</v>
      </c>
      <c r="F173" s="4">
        <v>4434</v>
      </c>
      <c r="H173" s="3">
        <v>10000</v>
      </c>
      <c r="I173" s="4">
        <v>3383</v>
      </c>
      <c r="K173" s="3">
        <v>10000</v>
      </c>
      <c r="L173" s="3">
        <v>5000</v>
      </c>
      <c r="N173" s="3">
        <v>10000</v>
      </c>
    </row>
    <row r="174" spans="1:14" x14ac:dyDescent="0.25">
      <c r="B174" t="s">
        <v>122</v>
      </c>
      <c r="D174" s="21"/>
      <c r="E174" s="4">
        <v>55000</v>
      </c>
      <c r="F174" s="4">
        <v>62056</v>
      </c>
      <c r="H174" s="4">
        <v>55000</v>
      </c>
      <c r="I174" s="4">
        <v>57623</v>
      </c>
      <c r="K174" s="4">
        <v>58000</v>
      </c>
      <c r="L174" s="4">
        <v>40000</v>
      </c>
      <c r="N174" s="4">
        <v>58000</v>
      </c>
    </row>
    <row r="175" spans="1:14" x14ac:dyDescent="0.25">
      <c r="B175" t="s">
        <v>218</v>
      </c>
      <c r="D175" s="21"/>
      <c r="E175" s="4">
        <v>150000</v>
      </c>
      <c r="F175" s="4">
        <v>33258</v>
      </c>
      <c r="H175" s="4">
        <v>150000</v>
      </c>
      <c r="I175" s="4">
        <v>46566</v>
      </c>
      <c r="K175" s="4">
        <v>150000</v>
      </c>
      <c r="L175" s="4">
        <v>50000</v>
      </c>
      <c r="N175" s="4">
        <v>150000</v>
      </c>
    </row>
    <row r="176" spans="1:14" x14ac:dyDescent="0.25">
      <c r="B176" t="s">
        <v>93</v>
      </c>
      <c r="D176" s="21"/>
      <c r="E176" s="4">
        <v>385000</v>
      </c>
      <c r="F176" s="4">
        <v>410769</v>
      </c>
      <c r="H176" s="4">
        <v>450000</v>
      </c>
      <c r="I176" s="4">
        <v>459862</v>
      </c>
      <c r="K176" s="4">
        <v>460000</v>
      </c>
      <c r="L176" s="4">
        <v>475500</v>
      </c>
      <c r="M176" s="42"/>
      <c r="N176" s="4">
        <v>500000</v>
      </c>
    </row>
    <row r="177" spans="1:14" x14ac:dyDescent="0.25">
      <c r="B177" t="s">
        <v>54</v>
      </c>
      <c r="D177" s="21"/>
      <c r="E177" s="4">
        <v>10000</v>
      </c>
      <c r="F177" s="4">
        <v>9262</v>
      </c>
      <c r="H177" s="4">
        <v>10000</v>
      </c>
      <c r="I177" s="4">
        <v>9419</v>
      </c>
      <c r="K177" s="4">
        <v>15000</v>
      </c>
      <c r="L177" s="4">
        <v>15000</v>
      </c>
      <c r="N177" s="4">
        <v>20000</v>
      </c>
    </row>
    <row r="178" spans="1:14" x14ac:dyDescent="0.25">
      <c r="B178" t="s">
        <v>55</v>
      </c>
      <c r="D178" s="21"/>
      <c r="E178" s="4">
        <v>102000</v>
      </c>
      <c r="F178" s="4">
        <v>104011</v>
      </c>
      <c r="H178" s="4">
        <v>102000</v>
      </c>
      <c r="I178" s="4">
        <v>76240</v>
      </c>
      <c r="K178" s="4">
        <v>104000</v>
      </c>
      <c r="L178" s="4">
        <v>80000</v>
      </c>
      <c r="N178" s="4">
        <v>104000</v>
      </c>
    </row>
    <row r="179" spans="1:14" x14ac:dyDescent="0.25">
      <c r="B179" t="s">
        <v>86</v>
      </c>
      <c r="D179" s="21"/>
      <c r="E179" s="4">
        <v>980000</v>
      </c>
      <c r="F179" s="4">
        <v>851000</v>
      </c>
      <c r="H179" s="4">
        <v>980000</v>
      </c>
      <c r="I179" s="4">
        <v>537500</v>
      </c>
      <c r="K179" s="4">
        <v>500000</v>
      </c>
      <c r="L179" s="4">
        <v>80000</v>
      </c>
      <c r="N179" s="4">
        <v>200000</v>
      </c>
    </row>
    <row r="180" spans="1:14" x14ac:dyDescent="0.25">
      <c r="B180" t="s">
        <v>36</v>
      </c>
      <c r="D180" s="21"/>
      <c r="E180" s="4">
        <v>40000</v>
      </c>
      <c r="F180" s="4">
        <v>11067</v>
      </c>
      <c r="H180" s="4">
        <v>40000</v>
      </c>
      <c r="I180" s="4">
        <v>9423</v>
      </c>
      <c r="K180" s="4">
        <v>50000</v>
      </c>
      <c r="L180" s="4">
        <v>10000</v>
      </c>
      <c r="N180" s="4">
        <v>50000</v>
      </c>
    </row>
    <row r="181" spans="1:14" x14ac:dyDescent="0.25">
      <c r="B181" t="s">
        <v>82</v>
      </c>
      <c r="D181" s="21"/>
      <c r="E181" s="4">
        <v>0</v>
      </c>
      <c r="F181" s="4">
        <v>0</v>
      </c>
      <c r="H181" s="4">
        <v>0</v>
      </c>
      <c r="I181" s="4">
        <v>0</v>
      </c>
      <c r="K181" s="4">
        <v>0</v>
      </c>
      <c r="L181" s="4">
        <v>0</v>
      </c>
      <c r="M181" s="42"/>
      <c r="N181" s="4">
        <v>0</v>
      </c>
    </row>
    <row r="182" spans="1:14" x14ac:dyDescent="0.25">
      <c r="D182" s="27"/>
      <c r="E182" s="194">
        <f>SUM(E173:E181)</f>
        <v>1732000</v>
      </c>
      <c r="F182" s="194">
        <f>SUM(F173:F181)</f>
        <v>1485857</v>
      </c>
      <c r="G182" s="62"/>
      <c r="H182" s="194">
        <f>SUM(H173:H181)</f>
        <v>1797000</v>
      </c>
      <c r="I182" s="194">
        <f>SUM(I173:I181)</f>
        <v>1200016</v>
      </c>
      <c r="J182" s="62"/>
      <c r="K182" s="194">
        <f>SUM(K173:K181)</f>
        <v>1347000</v>
      </c>
      <c r="L182" s="194">
        <f>SUM(L173:L181)</f>
        <v>755500</v>
      </c>
      <c r="M182" s="62"/>
      <c r="N182" s="194">
        <f>SUM(N173:N181)</f>
        <v>1092000</v>
      </c>
    </row>
    <row r="183" spans="1:14" x14ac:dyDescent="0.25">
      <c r="D183" s="5"/>
      <c r="E183" s="5"/>
    </row>
    <row r="184" spans="1:14" x14ac:dyDescent="0.25">
      <c r="A184" s="62" t="s">
        <v>96</v>
      </c>
      <c r="D184" s="5"/>
      <c r="E184" s="5"/>
      <c r="K184" s="31"/>
      <c r="N184" s="31"/>
    </row>
    <row r="185" spans="1:14" x14ac:dyDescent="0.25">
      <c r="B185" t="s">
        <v>35</v>
      </c>
      <c r="D185" s="25"/>
      <c r="E185" s="3">
        <v>10000</v>
      </c>
      <c r="F185" s="4">
        <v>1394</v>
      </c>
      <c r="H185" s="3">
        <v>10000</v>
      </c>
      <c r="I185" s="4">
        <v>2114</v>
      </c>
      <c r="K185" s="3">
        <v>10000</v>
      </c>
      <c r="L185" s="3">
        <v>3000</v>
      </c>
      <c r="N185" s="3">
        <v>10000</v>
      </c>
    </row>
    <row r="186" spans="1:14" x14ac:dyDescent="0.25">
      <c r="B186" t="s">
        <v>122</v>
      </c>
      <c r="D186" s="21"/>
      <c r="E186" s="4">
        <v>18000</v>
      </c>
      <c r="F186" s="4">
        <v>21644</v>
      </c>
      <c r="H186" s="4">
        <v>18000</v>
      </c>
      <c r="I186" s="4">
        <v>26339</v>
      </c>
      <c r="K186" s="4">
        <v>25000</v>
      </c>
      <c r="L186" s="4">
        <v>25000</v>
      </c>
      <c r="N186" s="4">
        <v>25000</v>
      </c>
    </row>
    <row r="187" spans="1:14" x14ac:dyDescent="0.25">
      <c r="B187" t="s">
        <v>218</v>
      </c>
      <c r="D187" s="21"/>
      <c r="E187" s="4">
        <v>18000</v>
      </c>
      <c r="F187" s="4">
        <v>35502</v>
      </c>
      <c r="H187" s="4">
        <v>25000</v>
      </c>
      <c r="I187" s="4">
        <v>4743</v>
      </c>
      <c r="K187" s="4">
        <v>25000</v>
      </c>
      <c r="L187" s="4">
        <v>10000</v>
      </c>
      <c r="N187" s="4">
        <v>25000</v>
      </c>
    </row>
    <row r="188" spans="1:14" x14ac:dyDescent="0.25">
      <c r="B188" t="s">
        <v>93</v>
      </c>
      <c r="D188" s="21"/>
      <c r="E188" s="4">
        <v>29000</v>
      </c>
      <c r="F188" s="4">
        <v>26294</v>
      </c>
      <c r="H188" s="4">
        <v>30000</v>
      </c>
      <c r="I188" s="4">
        <v>27284</v>
      </c>
      <c r="K188" s="4">
        <v>31000</v>
      </c>
      <c r="L188" s="4">
        <v>33700</v>
      </c>
      <c r="N188" s="4">
        <v>38000</v>
      </c>
    </row>
    <row r="189" spans="1:14" x14ac:dyDescent="0.25">
      <c r="B189" t="s">
        <v>54</v>
      </c>
      <c r="D189" s="21"/>
      <c r="E189" s="4">
        <v>2000</v>
      </c>
      <c r="F189" s="4">
        <v>711</v>
      </c>
      <c r="G189" s="172"/>
      <c r="H189" s="4">
        <v>2000</v>
      </c>
      <c r="I189" s="4">
        <v>2523</v>
      </c>
      <c r="J189" s="172"/>
      <c r="K189" s="4">
        <v>2500</v>
      </c>
      <c r="L189" s="4">
        <v>2500</v>
      </c>
      <c r="M189" s="172"/>
      <c r="N189" s="4">
        <v>3000</v>
      </c>
    </row>
    <row r="190" spans="1:14" x14ac:dyDescent="0.25">
      <c r="B190" t="s">
        <v>55</v>
      </c>
      <c r="D190" s="21"/>
      <c r="E190" s="4">
        <v>42000</v>
      </c>
      <c r="F190" s="4">
        <v>38438</v>
      </c>
      <c r="G190" s="165"/>
      <c r="H190" s="4">
        <v>42000</v>
      </c>
      <c r="I190" s="4">
        <v>25782</v>
      </c>
      <c r="J190" s="165"/>
      <c r="K190" s="4">
        <v>43000</v>
      </c>
      <c r="L190" s="4">
        <v>30000</v>
      </c>
      <c r="M190" s="165"/>
      <c r="N190" s="4">
        <v>43000</v>
      </c>
    </row>
    <row r="191" spans="1:14" x14ac:dyDescent="0.25">
      <c r="B191" t="s">
        <v>86</v>
      </c>
      <c r="D191" s="21"/>
      <c r="E191" s="171">
        <v>5000</v>
      </c>
      <c r="F191" s="171">
        <v>1360</v>
      </c>
      <c r="H191" s="171">
        <v>5000</v>
      </c>
      <c r="I191" s="171">
        <v>1357</v>
      </c>
      <c r="K191" s="171">
        <v>5000</v>
      </c>
      <c r="L191" s="171">
        <v>1358</v>
      </c>
      <c r="M191" s="42"/>
      <c r="N191" s="171">
        <v>5000</v>
      </c>
    </row>
    <row r="192" spans="1:14" x14ac:dyDescent="0.25">
      <c r="B192" t="s">
        <v>36</v>
      </c>
      <c r="D192" s="21"/>
      <c r="E192" s="4">
        <v>15000</v>
      </c>
      <c r="F192" s="4">
        <v>382</v>
      </c>
      <c r="H192" s="4">
        <v>15000</v>
      </c>
      <c r="I192" s="4">
        <v>21</v>
      </c>
      <c r="K192" s="4">
        <v>40000</v>
      </c>
      <c r="L192" s="4">
        <v>2000</v>
      </c>
      <c r="N192" s="4">
        <v>40000</v>
      </c>
    </row>
    <row r="193" spans="1:14" x14ac:dyDescent="0.25">
      <c r="B193" t="s">
        <v>82</v>
      </c>
      <c r="D193" s="21"/>
      <c r="E193" s="195">
        <v>0</v>
      </c>
      <c r="F193" s="195">
        <v>0</v>
      </c>
      <c r="G193" s="62"/>
      <c r="H193" s="195">
        <v>0</v>
      </c>
      <c r="I193" s="195">
        <v>0</v>
      </c>
      <c r="J193" s="62"/>
      <c r="K193" s="195">
        <v>0</v>
      </c>
      <c r="L193" s="195">
        <v>0</v>
      </c>
      <c r="M193" s="196"/>
      <c r="N193" s="195">
        <v>0</v>
      </c>
    </row>
    <row r="194" spans="1:14" x14ac:dyDescent="0.25">
      <c r="D194" s="27"/>
      <c r="E194" s="194">
        <f>SUM(E185:E193)</f>
        <v>139000</v>
      </c>
      <c r="F194" s="194">
        <f>SUM(F185:F193)</f>
        <v>125725</v>
      </c>
      <c r="G194" s="62"/>
      <c r="H194" s="194">
        <f>SUM(H185:H193)</f>
        <v>147000</v>
      </c>
      <c r="I194" s="194">
        <f>SUM(I185:I193)</f>
        <v>90163</v>
      </c>
      <c r="J194" s="62"/>
      <c r="K194" s="194">
        <f>SUM(K185:K193)</f>
        <v>181500</v>
      </c>
      <c r="L194" s="194">
        <f>SUM(L185:L193)</f>
        <v>107558</v>
      </c>
      <c r="M194" s="62"/>
      <c r="N194" s="194">
        <f>SUM(N185:N193)</f>
        <v>189000</v>
      </c>
    </row>
    <row r="195" spans="1:14" x14ac:dyDescent="0.25">
      <c r="D195" s="27"/>
      <c r="E195" s="27"/>
      <c r="F195" s="27"/>
      <c r="H195" s="27"/>
      <c r="I195" s="27"/>
      <c r="K195" s="27"/>
      <c r="L195" s="27"/>
      <c r="N195" s="27"/>
    </row>
    <row r="196" spans="1:14" x14ac:dyDescent="0.25">
      <c r="D196" s="27"/>
      <c r="E196" s="27"/>
      <c r="F196" s="27"/>
      <c r="H196" s="27"/>
      <c r="I196" s="27"/>
      <c r="K196" s="27"/>
      <c r="L196" s="27"/>
      <c r="N196" s="27"/>
    </row>
    <row r="197" spans="1:14" x14ac:dyDescent="0.25">
      <c r="D197" s="27"/>
      <c r="E197" s="27"/>
      <c r="F197" s="27"/>
      <c r="H197" s="27"/>
      <c r="I197" s="27"/>
      <c r="K197" s="27"/>
      <c r="L197" s="27"/>
      <c r="N197" s="27"/>
    </row>
    <row r="198" spans="1:14" x14ac:dyDescent="0.25">
      <c r="D198" s="27"/>
      <c r="E198" s="27"/>
      <c r="F198" s="27"/>
      <c r="H198" s="27"/>
      <c r="I198" s="27"/>
      <c r="K198" s="27"/>
      <c r="L198" s="27"/>
      <c r="N198" s="27"/>
    </row>
    <row r="199" spans="1:14" x14ac:dyDescent="0.25">
      <c r="D199" s="27"/>
      <c r="E199" s="27"/>
      <c r="F199" s="27"/>
      <c r="H199" s="27"/>
      <c r="I199" s="27"/>
      <c r="K199" s="27"/>
      <c r="L199" s="27"/>
      <c r="N199" s="27"/>
    </row>
    <row r="200" spans="1:14" x14ac:dyDescent="0.25">
      <c r="A200" s="62" t="s">
        <v>97</v>
      </c>
      <c r="D200" s="5"/>
      <c r="E200" s="5"/>
      <c r="F200" s="5"/>
      <c r="H200" s="5"/>
      <c r="I200" s="5"/>
      <c r="K200" s="5"/>
      <c r="L200" s="5"/>
      <c r="N200" s="5"/>
    </row>
    <row r="201" spans="1:14" x14ac:dyDescent="0.25">
      <c r="B201" t="s">
        <v>35</v>
      </c>
      <c r="D201" s="25"/>
      <c r="E201" s="3">
        <v>2200</v>
      </c>
      <c r="F201" s="4">
        <v>1109</v>
      </c>
      <c r="H201" s="3">
        <v>2200</v>
      </c>
      <c r="I201" s="4">
        <v>846</v>
      </c>
      <c r="K201" s="3">
        <v>2500</v>
      </c>
      <c r="L201" s="3">
        <v>2000</v>
      </c>
      <c r="N201" s="3">
        <v>2600</v>
      </c>
    </row>
    <row r="202" spans="1:14" x14ac:dyDescent="0.25">
      <c r="B202" t="s">
        <v>122</v>
      </c>
      <c r="D202" s="21"/>
      <c r="E202" s="4">
        <v>16000</v>
      </c>
      <c r="F202" s="4">
        <v>13441</v>
      </c>
      <c r="H202" s="4">
        <v>16000</v>
      </c>
      <c r="I202" s="4">
        <v>9747</v>
      </c>
      <c r="K202" s="4">
        <v>18000</v>
      </c>
      <c r="L202" s="4">
        <v>15000</v>
      </c>
      <c r="N202" s="4">
        <v>18000</v>
      </c>
    </row>
    <row r="203" spans="1:14" x14ac:dyDescent="0.25">
      <c r="B203" t="s">
        <v>218</v>
      </c>
      <c r="D203" s="21"/>
      <c r="E203" s="4">
        <v>30000</v>
      </c>
      <c r="F203" s="4">
        <v>5892</v>
      </c>
      <c r="H203" s="4">
        <v>30000</v>
      </c>
      <c r="I203" s="4">
        <v>3363</v>
      </c>
      <c r="K203" s="4">
        <v>30000</v>
      </c>
      <c r="L203" s="4">
        <v>20000</v>
      </c>
      <c r="N203" s="4">
        <v>30000</v>
      </c>
    </row>
    <row r="204" spans="1:14" x14ac:dyDescent="0.25">
      <c r="B204" t="s">
        <v>93</v>
      </c>
      <c r="D204" s="21"/>
      <c r="E204" s="4">
        <v>50000</v>
      </c>
      <c r="F204" s="4">
        <v>43824</v>
      </c>
      <c r="H204" s="4">
        <v>50000</v>
      </c>
      <c r="I204" s="4">
        <v>44361</v>
      </c>
      <c r="K204" s="4">
        <v>50000</v>
      </c>
      <c r="L204" s="4">
        <v>45382</v>
      </c>
      <c r="N204" s="4">
        <v>50000</v>
      </c>
    </row>
    <row r="205" spans="1:14" x14ac:dyDescent="0.25">
      <c r="B205" t="s">
        <v>54</v>
      </c>
      <c r="D205" s="21"/>
      <c r="E205" s="4">
        <v>4000</v>
      </c>
      <c r="F205" s="4">
        <v>27951</v>
      </c>
      <c r="H205" s="4">
        <v>4000</v>
      </c>
      <c r="I205" s="4">
        <v>800</v>
      </c>
      <c r="K205" s="4">
        <v>5000</v>
      </c>
      <c r="L205" s="4">
        <v>5000</v>
      </c>
      <c r="N205" s="4">
        <v>7000</v>
      </c>
    </row>
    <row r="206" spans="1:14" x14ac:dyDescent="0.25">
      <c r="B206" t="s">
        <v>55</v>
      </c>
      <c r="D206" s="21"/>
      <c r="E206" s="4">
        <v>14500</v>
      </c>
      <c r="F206" s="4">
        <v>15166</v>
      </c>
      <c r="H206" s="4">
        <v>15000</v>
      </c>
      <c r="I206" s="4">
        <v>12342</v>
      </c>
      <c r="K206" s="4">
        <v>16000</v>
      </c>
      <c r="L206" s="4">
        <v>14000</v>
      </c>
      <c r="N206" s="4">
        <v>16000</v>
      </c>
    </row>
    <row r="207" spans="1:14" x14ac:dyDescent="0.25">
      <c r="B207" t="s">
        <v>86</v>
      </c>
      <c r="D207" s="21"/>
      <c r="E207" s="4">
        <v>185000</v>
      </c>
      <c r="F207" s="4">
        <v>181000</v>
      </c>
      <c r="H207" s="4">
        <v>190000</v>
      </c>
      <c r="I207" s="4">
        <v>189000</v>
      </c>
      <c r="K207" s="4">
        <v>195000</v>
      </c>
      <c r="L207" s="4">
        <v>146634.35999999999</v>
      </c>
      <c r="M207" s="42"/>
      <c r="N207" s="4">
        <v>150000</v>
      </c>
    </row>
    <row r="208" spans="1:14" x14ac:dyDescent="0.25">
      <c r="B208" t="s">
        <v>36</v>
      </c>
      <c r="D208" s="21"/>
      <c r="E208" s="4">
        <v>20000</v>
      </c>
      <c r="F208" s="4">
        <v>507</v>
      </c>
      <c r="H208" s="4">
        <v>20000</v>
      </c>
      <c r="I208" s="4">
        <v>21</v>
      </c>
      <c r="K208" s="4">
        <v>30000</v>
      </c>
      <c r="L208" s="4">
        <v>0</v>
      </c>
      <c r="N208" s="4">
        <v>30000</v>
      </c>
    </row>
    <row r="209" spans="1:14" x14ac:dyDescent="0.25">
      <c r="B209" t="s">
        <v>82</v>
      </c>
      <c r="D209" s="21"/>
      <c r="E209" s="4">
        <v>0</v>
      </c>
      <c r="F209" s="4">
        <v>0</v>
      </c>
      <c r="H209" s="4">
        <v>0</v>
      </c>
      <c r="I209" s="4">
        <v>0</v>
      </c>
      <c r="K209" s="4">
        <v>0</v>
      </c>
      <c r="L209" s="4">
        <v>0</v>
      </c>
      <c r="M209" s="42"/>
      <c r="N209" s="4">
        <v>0</v>
      </c>
    </row>
    <row r="210" spans="1:14" x14ac:dyDescent="0.25">
      <c r="D210" s="27"/>
      <c r="E210" s="194">
        <f>SUM(E201:E209)</f>
        <v>321700</v>
      </c>
      <c r="F210" s="194">
        <f>SUM(F201:F209)</f>
        <v>288890</v>
      </c>
      <c r="G210" s="197"/>
      <c r="H210" s="194">
        <f>SUM(H201:H209)</f>
        <v>327200</v>
      </c>
      <c r="I210" s="194">
        <f>SUM(I201:I209)</f>
        <v>260480</v>
      </c>
      <c r="J210" s="197"/>
      <c r="K210" s="194">
        <f>SUM(K201:K209)</f>
        <v>346500</v>
      </c>
      <c r="L210" s="194">
        <f>SUM(L201:L209)</f>
        <v>248016.36</v>
      </c>
      <c r="M210" s="197"/>
      <c r="N210" s="194">
        <f>SUM(N201:N209)</f>
        <v>303600</v>
      </c>
    </row>
    <row r="211" spans="1:14" x14ac:dyDescent="0.25">
      <c r="D211" s="27"/>
      <c r="E211" s="27"/>
      <c r="F211" s="27"/>
      <c r="H211" s="27"/>
      <c r="I211" s="27"/>
      <c r="K211" s="27"/>
      <c r="L211" s="27"/>
      <c r="N211" s="27"/>
    </row>
    <row r="212" spans="1:14" x14ac:dyDescent="0.25">
      <c r="A212" s="62" t="s">
        <v>111</v>
      </c>
      <c r="D212" s="5"/>
      <c r="E212" s="5"/>
      <c r="F212" s="5"/>
      <c r="H212" s="5"/>
      <c r="I212" s="5"/>
      <c r="K212" s="5"/>
      <c r="L212" s="5"/>
      <c r="N212" s="5"/>
    </row>
    <row r="213" spans="1:14" x14ac:dyDescent="0.25">
      <c r="B213" t="s">
        <v>35</v>
      </c>
      <c r="D213" s="25"/>
      <c r="E213" s="3">
        <v>2600</v>
      </c>
      <c r="F213" s="4">
        <v>1108</v>
      </c>
      <c r="H213" s="3">
        <v>2600</v>
      </c>
      <c r="I213" s="4">
        <v>846</v>
      </c>
      <c r="K213" s="3">
        <v>2600</v>
      </c>
      <c r="L213" s="3">
        <v>2000</v>
      </c>
      <c r="N213" s="3">
        <v>2600</v>
      </c>
    </row>
    <row r="214" spans="1:14" x14ac:dyDescent="0.25">
      <c r="B214" t="s">
        <v>122</v>
      </c>
      <c r="D214" s="21"/>
      <c r="E214" s="4">
        <v>16000</v>
      </c>
      <c r="F214" s="4">
        <v>8582</v>
      </c>
      <c r="H214" s="4">
        <v>15000</v>
      </c>
      <c r="I214" s="4">
        <v>8634</v>
      </c>
      <c r="K214" s="4">
        <v>15000</v>
      </c>
      <c r="L214" s="4">
        <v>10000</v>
      </c>
      <c r="N214" s="4">
        <v>15000</v>
      </c>
    </row>
    <row r="215" spans="1:14" x14ac:dyDescent="0.25">
      <c r="B215" t="s">
        <v>218</v>
      </c>
      <c r="D215" s="21"/>
      <c r="E215" s="4">
        <v>20000</v>
      </c>
      <c r="F215" s="4">
        <v>9067</v>
      </c>
      <c r="H215" s="4">
        <v>20000</v>
      </c>
      <c r="I215" s="4">
        <v>705</v>
      </c>
      <c r="K215" s="4">
        <v>20000</v>
      </c>
      <c r="L215" s="4">
        <v>2000</v>
      </c>
      <c r="N215" s="4">
        <v>20000</v>
      </c>
    </row>
    <row r="216" spans="1:14" x14ac:dyDescent="0.25">
      <c r="B216" t="s">
        <v>93</v>
      </c>
      <c r="D216" s="21"/>
      <c r="E216" s="4">
        <v>5200</v>
      </c>
      <c r="F216" s="4">
        <v>4065</v>
      </c>
      <c r="H216" s="4">
        <v>5500</v>
      </c>
      <c r="I216" s="4">
        <v>4105</v>
      </c>
      <c r="K216" s="4">
        <v>6000</v>
      </c>
      <c r="L216" s="4">
        <v>4188</v>
      </c>
      <c r="N216" s="4">
        <v>6000</v>
      </c>
    </row>
    <row r="217" spans="1:14" x14ac:dyDescent="0.25">
      <c r="B217" t="s">
        <v>54</v>
      </c>
      <c r="D217" s="21"/>
      <c r="E217" s="4">
        <v>5000</v>
      </c>
      <c r="F217" s="4">
        <v>283</v>
      </c>
      <c r="H217" s="4">
        <v>5000</v>
      </c>
      <c r="I217" s="4">
        <v>565</v>
      </c>
      <c r="K217" s="4">
        <v>5000</v>
      </c>
      <c r="L217" s="4">
        <v>1000</v>
      </c>
      <c r="N217" s="4">
        <v>5000</v>
      </c>
    </row>
    <row r="218" spans="1:14" x14ac:dyDescent="0.25">
      <c r="B218" t="s">
        <v>55</v>
      </c>
      <c r="D218" s="21"/>
      <c r="E218" s="4">
        <v>0</v>
      </c>
      <c r="F218" s="4">
        <v>0</v>
      </c>
      <c r="H218" s="4">
        <v>0</v>
      </c>
      <c r="I218" s="148">
        <v>0</v>
      </c>
      <c r="K218" s="4">
        <v>0</v>
      </c>
      <c r="L218" s="4">
        <v>0</v>
      </c>
      <c r="M218" s="42">
        <v>0</v>
      </c>
      <c r="N218" s="4">
        <v>0</v>
      </c>
    </row>
    <row r="219" spans="1:14" x14ac:dyDescent="0.25">
      <c r="B219" t="s">
        <v>86</v>
      </c>
      <c r="D219" s="21"/>
      <c r="E219" s="4">
        <v>100000</v>
      </c>
      <c r="F219" s="4">
        <v>82120</v>
      </c>
      <c r="H219" s="4">
        <v>105000</v>
      </c>
      <c r="I219" s="4">
        <v>74930</v>
      </c>
      <c r="K219" s="4">
        <v>105000</v>
      </c>
      <c r="L219" s="4">
        <v>80000</v>
      </c>
      <c r="N219" s="4">
        <v>120000</v>
      </c>
    </row>
    <row r="220" spans="1:14" x14ac:dyDescent="0.25">
      <c r="B220" t="s">
        <v>36</v>
      </c>
      <c r="D220" s="21"/>
      <c r="E220" s="4">
        <v>20000</v>
      </c>
      <c r="F220" s="4">
        <v>110</v>
      </c>
      <c r="H220" s="4">
        <v>20000</v>
      </c>
      <c r="I220" s="4">
        <v>21</v>
      </c>
      <c r="K220" s="4">
        <v>30000</v>
      </c>
      <c r="L220" s="4">
        <v>0</v>
      </c>
      <c r="N220" s="4">
        <v>30000</v>
      </c>
    </row>
    <row r="221" spans="1:14" x14ac:dyDescent="0.25">
      <c r="B221" t="s">
        <v>82</v>
      </c>
      <c r="D221" s="21"/>
      <c r="E221" s="4">
        <v>0</v>
      </c>
      <c r="F221" s="4">
        <v>0</v>
      </c>
      <c r="H221" s="4">
        <v>0</v>
      </c>
      <c r="I221" s="4">
        <v>0</v>
      </c>
      <c r="K221" s="4">
        <v>0</v>
      </c>
      <c r="L221" s="4">
        <v>0</v>
      </c>
      <c r="N221" s="4">
        <v>0</v>
      </c>
    </row>
    <row r="222" spans="1:14" x14ac:dyDescent="0.25">
      <c r="D222" s="27"/>
      <c r="E222" s="194">
        <f>SUM(E213:E221)</f>
        <v>168800</v>
      </c>
      <c r="F222" s="194">
        <f>SUM(F213:F221)</f>
        <v>105335</v>
      </c>
      <c r="G222" s="197"/>
      <c r="H222" s="194">
        <f>SUM(H213:H221)</f>
        <v>173100</v>
      </c>
      <c r="I222" s="194">
        <f>SUM(I213:I221)</f>
        <v>89806</v>
      </c>
      <c r="J222" s="197"/>
      <c r="K222" s="194">
        <f>SUM(K213:K221)</f>
        <v>183600</v>
      </c>
      <c r="L222" s="194">
        <f>SUM(L213:L221)</f>
        <v>99188</v>
      </c>
      <c r="M222" s="197"/>
      <c r="N222" s="194">
        <f>SUM(N213:N221)</f>
        <v>198600</v>
      </c>
    </row>
    <row r="223" spans="1:14" x14ac:dyDescent="0.25">
      <c r="D223" s="5"/>
      <c r="E223" s="5"/>
      <c r="F223" s="5"/>
      <c r="H223" s="5"/>
      <c r="I223" s="5"/>
      <c r="K223" s="5"/>
      <c r="L223" s="5"/>
      <c r="N223" s="5"/>
    </row>
    <row r="224" spans="1:14" x14ac:dyDescent="0.25">
      <c r="B224" s="23"/>
      <c r="C224" s="23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</row>
    <row r="225" spans="1:14" x14ac:dyDescent="0.25">
      <c r="A225" s="9" t="s">
        <v>113</v>
      </c>
      <c r="B225" s="9"/>
      <c r="C225" s="9"/>
      <c r="D225" s="21"/>
      <c r="E225" s="43"/>
      <c r="F225" s="43"/>
      <c r="G225" s="43"/>
      <c r="H225" s="43"/>
      <c r="I225" s="43"/>
      <c r="J225" s="43"/>
      <c r="K225" s="43"/>
      <c r="L225" s="43"/>
      <c r="M225" s="43"/>
      <c r="N225" s="27"/>
    </row>
    <row r="226" spans="1:14" x14ac:dyDescent="0.25">
      <c r="B226" s="198" t="s">
        <v>3</v>
      </c>
      <c r="C226" s="198"/>
      <c r="D226" s="199"/>
      <c r="E226" s="200">
        <f>E22</f>
        <v>453800</v>
      </c>
      <c r="F226" s="200">
        <f>F22</f>
        <v>410055.97</v>
      </c>
      <c r="G226" s="200"/>
      <c r="H226" s="200">
        <f>H22</f>
        <v>475900</v>
      </c>
      <c r="I226" s="200">
        <f>I22</f>
        <v>414936</v>
      </c>
      <c r="J226" s="200"/>
      <c r="K226" s="200">
        <f>K22</f>
        <v>507600</v>
      </c>
      <c r="L226" s="200">
        <f>L22</f>
        <v>460450</v>
      </c>
      <c r="M226" s="200"/>
      <c r="N226" s="200">
        <f>N22</f>
        <v>655700</v>
      </c>
    </row>
    <row r="227" spans="1:14" x14ac:dyDescent="0.25">
      <c r="B227" s="198" t="s">
        <v>16</v>
      </c>
      <c r="C227" s="198"/>
      <c r="D227" s="199"/>
      <c r="E227" s="200">
        <f>E33</f>
        <v>232500</v>
      </c>
      <c r="F227" s="200">
        <f>F33</f>
        <v>212921</v>
      </c>
      <c r="G227" s="200"/>
      <c r="H227" s="200">
        <f>H33</f>
        <v>261500</v>
      </c>
      <c r="I227" s="200">
        <f>I33</f>
        <v>225285</v>
      </c>
      <c r="J227" s="200"/>
      <c r="K227" s="200">
        <f>K33</f>
        <v>268000</v>
      </c>
      <c r="L227" s="200">
        <f>L33</f>
        <v>268000</v>
      </c>
      <c r="M227" s="200"/>
      <c r="N227" s="200">
        <f>N33</f>
        <v>1169000</v>
      </c>
    </row>
    <row r="228" spans="1:14" x14ac:dyDescent="0.25">
      <c r="B228" s="198" t="s">
        <v>19</v>
      </c>
      <c r="C228" s="198"/>
      <c r="D228" s="199"/>
      <c r="E228" s="200">
        <f>E47</f>
        <v>119500</v>
      </c>
      <c r="F228" s="200">
        <f>F47</f>
        <v>113542</v>
      </c>
      <c r="G228" s="200"/>
      <c r="H228" s="200">
        <f>H47</f>
        <v>122500</v>
      </c>
      <c r="I228" s="200">
        <f>I47</f>
        <v>112043</v>
      </c>
      <c r="J228" s="200"/>
      <c r="K228" s="200">
        <f>K47</f>
        <v>134100</v>
      </c>
      <c r="L228" s="200">
        <f>L47</f>
        <v>129800</v>
      </c>
      <c r="M228" s="200"/>
      <c r="N228" s="200">
        <f>N47</f>
        <v>195400</v>
      </c>
    </row>
    <row r="229" spans="1:14" x14ac:dyDescent="0.25">
      <c r="B229" s="198" t="s">
        <v>114</v>
      </c>
      <c r="C229" s="198"/>
      <c r="D229" s="199"/>
      <c r="E229" s="200">
        <f>E62</f>
        <v>976000</v>
      </c>
      <c r="F229" s="200">
        <f>F62</f>
        <v>974698</v>
      </c>
      <c r="G229" s="200"/>
      <c r="H229" s="200">
        <f>H62</f>
        <v>1033500</v>
      </c>
      <c r="I229" s="200">
        <f>I62</f>
        <v>1000182</v>
      </c>
      <c r="J229" s="200"/>
      <c r="K229" s="200">
        <f>K62</f>
        <v>1071000</v>
      </c>
      <c r="L229" s="200">
        <f>L62</f>
        <v>1060000</v>
      </c>
      <c r="M229" s="200"/>
      <c r="N229" s="200">
        <f>N62</f>
        <v>1242600</v>
      </c>
    </row>
    <row r="230" spans="1:14" x14ac:dyDescent="0.25">
      <c r="B230" s="198" t="s">
        <v>34</v>
      </c>
      <c r="C230" s="198"/>
      <c r="D230" s="199"/>
      <c r="E230" s="200">
        <f>E74</f>
        <v>342500</v>
      </c>
      <c r="F230" s="200">
        <f>F74</f>
        <v>304494</v>
      </c>
      <c r="G230" s="200"/>
      <c r="H230" s="200">
        <f>H74</f>
        <v>345600</v>
      </c>
      <c r="I230" s="200">
        <f>I74</f>
        <v>307719</v>
      </c>
      <c r="J230" s="200"/>
      <c r="K230" s="200">
        <f>K74</f>
        <v>355000</v>
      </c>
      <c r="L230" s="200">
        <f>L74</f>
        <v>318705</v>
      </c>
      <c r="M230" s="200"/>
      <c r="N230" s="200">
        <f>N74</f>
        <v>770000</v>
      </c>
    </row>
    <row r="231" spans="1:14" x14ac:dyDescent="0.25">
      <c r="B231" s="198" t="s">
        <v>141</v>
      </c>
      <c r="C231" s="198"/>
      <c r="D231" s="199"/>
      <c r="E231" s="200">
        <f>E85</f>
        <v>210000</v>
      </c>
      <c r="F231" s="200">
        <f>F85</f>
        <v>116321</v>
      </c>
      <c r="G231" s="200"/>
      <c r="H231" s="200">
        <f>H85</f>
        <v>211100</v>
      </c>
      <c r="I231" s="200">
        <f>I85</f>
        <v>148433</v>
      </c>
      <c r="J231" s="200"/>
      <c r="K231" s="200">
        <f>K85</f>
        <v>212500</v>
      </c>
      <c r="L231" s="200">
        <f>L85</f>
        <v>178000</v>
      </c>
      <c r="M231" s="200"/>
      <c r="N231" s="200">
        <f>N85</f>
        <v>227000</v>
      </c>
    </row>
    <row r="232" spans="1:14" x14ac:dyDescent="0.25">
      <c r="B232" s="198" t="s">
        <v>142</v>
      </c>
      <c r="C232" s="198"/>
      <c r="D232" s="199"/>
      <c r="E232" s="200">
        <f>E96</f>
        <v>186000</v>
      </c>
      <c r="F232" s="200">
        <f>F96</f>
        <v>168382</v>
      </c>
      <c r="G232" s="200"/>
      <c r="H232" s="200">
        <f>H96</f>
        <v>186500</v>
      </c>
      <c r="I232" s="200">
        <f>I96</f>
        <v>156356</v>
      </c>
      <c r="J232" s="200"/>
      <c r="K232" s="200">
        <f>K96</f>
        <v>204500</v>
      </c>
      <c r="L232" s="200">
        <f>L96</f>
        <v>157000</v>
      </c>
      <c r="M232" s="200"/>
      <c r="N232" s="200">
        <f>N96</f>
        <v>211500</v>
      </c>
    </row>
    <row r="233" spans="1:14" x14ac:dyDescent="0.25">
      <c r="B233" s="198" t="s">
        <v>143</v>
      </c>
      <c r="C233" s="198"/>
      <c r="D233" s="199"/>
      <c r="E233" s="200">
        <f>E109</f>
        <v>348200</v>
      </c>
      <c r="F233" s="200">
        <f>F109</f>
        <v>266387</v>
      </c>
      <c r="G233" s="200"/>
      <c r="H233" s="200">
        <f>H109</f>
        <v>348200</v>
      </c>
      <c r="I233" s="200">
        <f>I109</f>
        <v>246386</v>
      </c>
      <c r="J233" s="200"/>
      <c r="K233" s="200">
        <f>K109</f>
        <v>358500</v>
      </c>
      <c r="L233" s="200">
        <f>L109</f>
        <v>302225</v>
      </c>
      <c r="M233" s="200"/>
      <c r="N233" s="200">
        <f>N109</f>
        <v>383000</v>
      </c>
    </row>
    <row r="234" spans="1:14" x14ac:dyDescent="0.25">
      <c r="B234" s="198" t="s">
        <v>144</v>
      </c>
      <c r="C234" s="198"/>
      <c r="D234" s="199"/>
      <c r="E234" s="200">
        <f>E120</f>
        <v>115000</v>
      </c>
      <c r="F234" s="200">
        <f>F120</f>
        <v>81280</v>
      </c>
      <c r="G234" s="200"/>
      <c r="H234" s="200">
        <f>H120</f>
        <v>147500</v>
      </c>
      <c r="I234" s="200">
        <f>I120</f>
        <v>70580</v>
      </c>
      <c r="J234" s="200"/>
      <c r="K234" s="200">
        <f>K120</f>
        <v>159500</v>
      </c>
      <c r="L234" s="200">
        <f>L120</f>
        <v>80200</v>
      </c>
      <c r="M234" s="200"/>
      <c r="N234" s="200">
        <f>N120</f>
        <v>186000</v>
      </c>
    </row>
    <row r="235" spans="1:14" x14ac:dyDescent="0.25">
      <c r="B235" s="198" t="s">
        <v>145</v>
      </c>
      <c r="C235" s="198"/>
      <c r="D235" s="199"/>
      <c r="E235" s="200">
        <f>E146</f>
        <v>259500</v>
      </c>
      <c r="F235" s="200">
        <f>F146</f>
        <v>166002.35999999999</v>
      </c>
      <c r="G235" s="200"/>
      <c r="H235" s="200">
        <f>H146</f>
        <v>255000</v>
      </c>
      <c r="I235" s="200">
        <f>I146</f>
        <v>128776</v>
      </c>
      <c r="J235" s="200"/>
      <c r="K235" s="200">
        <f>K146</f>
        <v>257500</v>
      </c>
      <c r="L235" s="200">
        <f>L146</f>
        <v>144700</v>
      </c>
      <c r="M235" s="200"/>
      <c r="N235" s="200">
        <f>N146</f>
        <v>259000</v>
      </c>
    </row>
    <row r="236" spans="1:14" x14ac:dyDescent="0.25">
      <c r="B236" s="198" t="s">
        <v>146</v>
      </c>
      <c r="C236" s="198"/>
      <c r="D236" s="199"/>
      <c r="E236" s="200">
        <f>E158</f>
        <v>390700</v>
      </c>
      <c r="F236" s="200">
        <f>F158</f>
        <v>270151</v>
      </c>
      <c r="G236" s="200"/>
      <c r="H236" s="200">
        <f>H158</f>
        <v>538500</v>
      </c>
      <c r="I236" s="200">
        <f>I158</f>
        <v>252034</v>
      </c>
      <c r="J236" s="200"/>
      <c r="K236" s="200">
        <f>K158</f>
        <v>660500</v>
      </c>
      <c r="L236" s="200">
        <f>L158</f>
        <v>269200</v>
      </c>
      <c r="M236" s="200"/>
      <c r="N236" s="200">
        <f>N158</f>
        <v>620000</v>
      </c>
    </row>
    <row r="237" spans="1:14" x14ac:dyDescent="0.25">
      <c r="B237" s="198" t="s">
        <v>147</v>
      </c>
      <c r="C237" s="198"/>
      <c r="D237" s="199"/>
      <c r="E237" s="200">
        <f>E170</f>
        <v>125100</v>
      </c>
      <c r="F237" s="200">
        <f>F170</f>
        <v>89181</v>
      </c>
      <c r="G237" s="200"/>
      <c r="H237" s="200">
        <f>H170</f>
        <v>141600</v>
      </c>
      <c r="I237" s="200">
        <f>I170</f>
        <v>99457</v>
      </c>
      <c r="J237" s="200"/>
      <c r="K237" s="200">
        <f>K170</f>
        <v>156000</v>
      </c>
      <c r="L237" s="200">
        <f>L170</f>
        <v>98000</v>
      </c>
      <c r="M237" s="200"/>
      <c r="N237" s="200">
        <f>N170</f>
        <v>165000</v>
      </c>
    </row>
    <row r="238" spans="1:14" x14ac:dyDescent="0.25">
      <c r="B238" s="198" t="s">
        <v>148</v>
      </c>
      <c r="C238" s="198"/>
      <c r="D238" s="199"/>
      <c r="E238" s="200">
        <f>E182</f>
        <v>1732000</v>
      </c>
      <c r="F238" s="200">
        <f>F182</f>
        <v>1485857</v>
      </c>
      <c r="G238" s="200"/>
      <c r="H238" s="200">
        <f>H182</f>
        <v>1797000</v>
      </c>
      <c r="I238" s="200">
        <f>I182</f>
        <v>1200016</v>
      </c>
      <c r="J238" s="200"/>
      <c r="K238" s="200">
        <f>K182</f>
        <v>1347000</v>
      </c>
      <c r="L238" s="200">
        <f>L182</f>
        <v>755500</v>
      </c>
      <c r="M238" s="200"/>
      <c r="N238" s="200">
        <f>N182</f>
        <v>1092000</v>
      </c>
    </row>
    <row r="239" spans="1:14" x14ac:dyDescent="0.25">
      <c r="B239" s="198" t="s">
        <v>149</v>
      </c>
      <c r="C239" s="198"/>
      <c r="D239" s="199"/>
      <c r="E239" s="200">
        <f>E194</f>
        <v>139000</v>
      </c>
      <c r="F239" s="200">
        <f>F194</f>
        <v>125725</v>
      </c>
      <c r="G239" s="200"/>
      <c r="H239" s="200">
        <f>H194</f>
        <v>147000</v>
      </c>
      <c r="I239" s="200">
        <f>I194</f>
        <v>90163</v>
      </c>
      <c r="J239" s="200"/>
      <c r="K239" s="200">
        <f>K194</f>
        <v>181500</v>
      </c>
      <c r="L239" s="200">
        <f>L194</f>
        <v>107558</v>
      </c>
      <c r="M239" s="200"/>
      <c r="N239" s="200">
        <f>N194</f>
        <v>189000</v>
      </c>
    </row>
    <row r="240" spans="1:14" x14ac:dyDescent="0.25">
      <c r="B240" s="198" t="s">
        <v>150</v>
      </c>
      <c r="C240" s="198"/>
      <c r="D240" s="199"/>
      <c r="E240" s="200">
        <f>E210</f>
        <v>321700</v>
      </c>
      <c r="F240" s="200">
        <f>F210</f>
        <v>288890</v>
      </c>
      <c r="G240" s="200"/>
      <c r="H240" s="200">
        <f>H210</f>
        <v>327200</v>
      </c>
      <c r="I240" s="200">
        <f>I210</f>
        <v>260480</v>
      </c>
      <c r="J240" s="200"/>
      <c r="K240" s="200">
        <f>K210</f>
        <v>346500</v>
      </c>
      <c r="L240" s="200">
        <f>L210</f>
        <v>248016.36</v>
      </c>
      <c r="M240" s="200"/>
      <c r="N240" s="200">
        <f>N210</f>
        <v>303600</v>
      </c>
    </row>
    <row r="241" spans="1:14" x14ac:dyDescent="0.25">
      <c r="B241" s="198" t="s">
        <v>151</v>
      </c>
      <c r="C241" s="198"/>
      <c r="D241" s="199"/>
      <c r="E241" s="200">
        <f>E222</f>
        <v>168800</v>
      </c>
      <c r="F241" s="200">
        <f>F222</f>
        <v>105335</v>
      </c>
      <c r="G241" s="200"/>
      <c r="H241" s="200">
        <f>H222</f>
        <v>173100</v>
      </c>
      <c r="I241" s="200">
        <f>I222</f>
        <v>89806</v>
      </c>
      <c r="J241" s="200"/>
      <c r="K241" s="200">
        <f>K222</f>
        <v>183600</v>
      </c>
      <c r="L241" s="200">
        <f>L222</f>
        <v>99188</v>
      </c>
      <c r="M241" s="200"/>
      <c r="N241" s="200">
        <f>N222</f>
        <v>198600</v>
      </c>
    </row>
    <row r="242" spans="1:14" x14ac:dyDescent="0.25">
      <c r="B242" s="169"/>
      <c r="C242" s="169"/>
      <c r="D242" s="168"/>
      <c r="E242" s="168"/>
      <c r="F242" s="168"/>
      <c r="G242" s="168"/>
      <c r="H242" s="168"/>
      <c r="I242" s="168"/>
      <c r="J242" s="168"/>
      <c r="K242" s="168"/>
      <c r="L242" s="168"/>
      <c r="M242" s="168"/>
      <c r="N242" s="168"/>
    </row>
    <row r="243" spans="1:14" x14ac:dyDescent="0.25">
      <c r="B243" s="9" t="s">
        <v>37</v>
      </c>
      <c r="C243" s="9"/>
      <c r="D243" s="25"/>
      <c r="E243" s="108">
        <f>SUM(E226:E242)</f>
        <v>6120300</v>
      </c>
      <c r="F243" s="108">
        <f>SUM(F226:F242)</f>
        <v>5179222.33</v>
      </c>
      <c r="G243" s="109"/>
      <c r="H243" s="108">
        <f>SUM(H226:H242)</f>
        <v>6511700</v>
      </c>
      <c r="I243" s="108">
        <f>SUM(I226:I242)</f>
        <v>4802652</v>
      </c>
      <c r="J243" s="108"/>
      <c r="K243" s="108">
        <f>SUM(K226:K242)</f>
        <v>6403300</v>
      </c>
      <c r="L243" s="108">
        <f>SUM(L226:L242)</f>
        <v>4676542.3600000003</v>
      </c>
      <c r="M243" s="108"/>
      <c r="N243" s="108">
        <f>SUM(N226:N242)</f>
        <v>7867400</v>
      </c>
    </row>
    <row r="244" spans="1:14" x14ac:dyDescent="0.25">
      <c r="A244" s="56"/>
      <c r="C244" s="31"/>
      <c r="D244" s="5"/>
      <c r="E244" s="5"/>
    </row>
    <row r="245" spans="1:14" x14ac:dyDescent="0.25">
      <c r="A245" s="56"/>
      <c r="C245" s="31"/>
      <c r="D245" s="5"/>
      <c r="E245" s="5"/>
    </row>
    <row r="246" spans="1:14" x14ac:dyDescent="0.25">
      <c r="A246" s="56"/>
      <c r="C246" s="31"/>
      <c r="D246" s="5"/>
      <c r="E246" s="5"/>
    </row>
    <row r="247" spans="1:14" x14ac:dyDescent="0.25">
      <c r="A247" s="75" t="s">
        <v>120</v>
      </c>
      <c r="B247" t="s">
        <v>121</v>
      </c>
      <c r="D247" s="5"/>
      <c r="E247" s="110"/>
    </row>
    <row r="250" spans="1:14" x14ac:dyDescent="0.25">
      <c r="B250" s="64"/>
      <c r="E250" s="14"/>
      <c r="I250" s="2"/>
    </row>
    <row r="251" spans="1:14" ht="15.6" x14ac:dyDescent="0.3">
      <c r="B251" s="201" t="s">
        <v>210</v>
      </c>
      <c r="C251" s="170"/>
      <c r="D251" s="62"/>
      <c r="E251" s="62"/>
    </row>
    <row r="252" spans="1:14" ht="15" x14ac:dyDescent="0.25">
      <c r="B252" s="85" t="s">
        <v>219</v>
      </c>
      <c r="C252" s="85"/>
      <c r="D252" s="64"/>
      <c r="E252" s="64"/>
    </row>
    <row r="253" spans="1:14" ht="15" x14ac:dyDescent="0.25">
      <c r="B253" s="85" t="s">
        <v>211</v>
      </c>
      <c r="C253" s="85"/>
      <c r="D253" s="64"/>
      <c r="E253" s="64"/>
    </row>
  </sheetData>
  <mergeCells count="3">
    <mergeCell ref="A1:N1"/>
    <mergeCell ref="A2:N2"/>
    <mergeCell ref="A3:N3"/>
  </mergeCells>
  <phoneticPr fontId="0" type="noConversion"/>
  <printOptions horizontalCentered="1"/>
  <pageMargins left="0.34" right="0.46" top="0.6" bottom="1.21" header="0.39" footer="0.5"/>
  <pageSetup scale="80" orientation="portrait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Capital Expenditures</vt:lpstr>
      <vt:lpstr>WBE Summary</vt:lpstr>
      <vt:lpstr>WBE Historical</vt:lpstr>
    </vt:vector>
  </TitlesOfParts>
  <Company>Pineview Water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Valcarce</dc:creator>
  <cp:lastModifiedBy>Tammy</cp:lastModifiedBy>
  <cp:lastPrinted>2022-11-15T16:27:19Z</cp:lastPrinted>
  <dcterms:created xsi:type="dcterms:W3CDTF">1999-10-20T14:02:11Z</dcterms:created>
  <dcterms:modified xsi:type="dcterms:W3CDTF">2022-11-16T22:41:12Z</dcterms:modified>
</cp:coreProperties>
</file>