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y Documents\BRETTC\Health Insurance\OPEB - GASB 45\OPEB Committee\2021\"/>
    </mc:Choice>
  </mc:AlternateContent>
  <xr:revisionPtr revIDLastSave="0" documentId="8_{E1B4612D-6D8F-4A98-8ADE-7A0787EB2B8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AFR Sum" sheetId="9" r:id="rId1"/>
    <sheet name="Paygo Calc" sheetId="8" r:id="rId2"/>
    <sheet name="Summary" sheetId="7" r:id="rId3"/>
    <sheet name="EPiv2" sheetId="5" r:id="rId4"/>
    <sheet name="EPiv" sheetId="3" r:id="rId5"/>
    <sheet name="EQu" sheetId="2" r:id="rId6"/>
    <sheet name="RPiv2" sheetId="6" r:id="rId7"/>
    <sheet name="RPiv" sheetId="4" r:id="rId8"/>
    <sheet name="RQu" sheetId="1" r:id="rId9"/>
  </sheets>
  <calcPr calcId="191029"/>
  <pivotCaches>
    <pivotCache cacheId="0" r:id="rId10"/>
    <pivotCache cacheId="1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9" l="1"/>
  <c r="D30" i="9"/>
  <c r="D26" i="9" l="1"/>
  <c r="D25" i="9"/>
  <c r="D32" i="9"/>
  <c r="D19" i="9"/>
  <c r="D18" i="9"/>
  <c r="D11" i="9"/>
  <c r="D10" i="9"/>
  <c r="D7" i="9"/>
  <c r="E69" i="8"/>
  <c r="E67" i="8"/>
  <c r="E60" i="8"/>
  <c r="G63" i="8"/>
  <c r="D12" i="9" l="1"/>
  <c r="D27" i="9"/>
  <c r="D20" i="9"/>
  <c r="D22" i="9" l="1"/>
  <c r="E63" i="8" l="1"/>
  <c r="E64" i="8" s="1"/>
  <c r="E62" i="8"/>
  <c r="G62" i="8" s="1"/>
  <c r="E61" i="8"/>
  <c r="G61" i="8" s="1"/>
  <c r="E59" i="8"/>
  <c r="J53" i="8"/>
  <c r="E53" i="8"/>
  <c r="I53" i="8"/>
  <c r="H53" i="8"/>
  <c r="G53" i="8"/>
  <c r="F53" i="8"/>
  <c r="F67" i="8" s="1"/>
  <c r="F41" i="8"/>
  <c r="F40" i="8"/>
  <c r="H26" i="8"/>
  <c r="I25" i="8"/>
  <c r="G47" i="8"/>
  <c r="G46" i="8"/>
  <c r="G45" i="8"/>
  <c r="G44" i="8"/>
  <c r="G43" i="8"/>
  <c r="G42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4" i="8"/>
  <c r="G50" i="8" s="1"/>
  <c r="I50" i="8"/>
  <c r="E50" i="8"/>
  <c r="I19" i="8"/>
  <c r="H19" i="8"/>
  <c r="E19" i="8"/>
  <c r="F14" i="8"/>
  <c r="F19" i="8" s="1"/>
  <c r="G16" i="8"/>
  <c r="G15" i="8"/>
  <c r="G13" i="8"/>
  <c r="G12" i="8"/>
  <c r="G19" i="8" s="1"/>
  <c r="I64" i="8"/>
  <c r="H64" i="8"/>
  <c r="F64" i="8"/>
  <c r="G60" i="8"/>
  <c r="G59" i="8"/>
  <c r="E55" i="7"/>
  <c r="E57" i="7" s="1"/>
  <c r="E50" i="7"/>
  <c r="K11" i="7"/>
  <c r="E19" i="7"/>
  <c r="E53" i="7" s="1"/>
  <c r="J50" i="8" l="1"/>
  <c r="I67" i="8"/>
  <c r="J19" i="8"/>
  <c r="G64" i="8"/>
  <c r="J64" i="8" s="1"/>
  <c r="F50" i="8"/>
  <c r="H67" i="8"/>
  <c r="H50" i="8"/>
  <c r="G67" i="8" l="1"/>
  <c r="J67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Brett R. Carlson</author>
  </authors>
  <commentList>
    <comment ref="D25" authorId="0" shapeId="0" xr:uid="{3C94FF61-9C4B-4E04-B81E-51CDF7FFEEB5}">
      <text>
        <r>
          <rPr>
            <b/>
            <sz val="9"/>
            <color indexed="81"/>
            <rFont val="Tahoma"/>
            <family val="2"/>
          </rPr>
          <t>Brett R. Carlson:</t>
        </r>
        <r>
          <rPr>
            <sz val="9"/>
            <color indexed="81"/>
            <rFont val="Tahoma"/>
            <family val="2"/>
          </rPr>
          <t xml:space="preserve">
From Balance sheet 995 Total Fund balance at year end</t>
        </r>
      </text>
    </comment>
    <comment ref="D26" authorId="0" shapeId="0" xr:uid="{2F50CCEB-14BF-4A06-9D2E-D27407AB8D4A}">
      <text>
        <r>
          <rPr>
            <b/>
            <sz val="9"/>
            <color indexed="81"/>
            <rFont val="Tahoma"/>
            <family val="2"/>
          </rPr>
          <t>Brett R. Carlson:</t>
        </r>
        <r>
          <rPr>
            <sz val="9"/>
            <color indexed="81"/>
            <rFont val="Tahoma"/>
            <family val="2"/>
          </rPr>
          <t xml:space="preserve">
From Balance sheet 995 Total Fund balance at year end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Brett R. Carlson</author>
  </authors>
  <commentList>
    <comment ref="E53" authorId="0" shapeId="0" xr:uid="{57F40A6A-CD9E-4999-8CBE-D517EB86123D}">
      <text>
        <r>
          <rPr>
            <b/>
            <sz val="9"/>
            <color indexed="81"/>
            <rFont val="Tahoma"/>
            <family val="2"/>
          </rPr>
          <t>Brett R. Carlson:</t>
        </r>
        <r>
          <rPr>
            <sz val="9"/>
            <color indexed="81"/>
            <rFont val="Tahoma"/>
            <family val="2"/>
          </rPr>
          <t xml:space="preserve">
2021 Paygo Amount
</t>
        </r>
      </text>
    </comment>
    <comment ref="E59" authorId="0" shapeId="0" xr:uid="{F4F50F3A-4FE2-4861-A2EC-1EAF6E2EB3D1}">
      <text>
        <r>
          <rPr>
            <b/>
            <sz val="9"/>
            <color indexed="81"/>
            <rFont val="Tahoma"/>
            <family val="2"/>
          </rPr>
          <t>Brett R. Carlson:</t>
        </r>
        <r>
          <rPr>
            <sz val="9"/>
            <color indexed="81"/>
            <rFont val="Tahoma"/>
            <family val="2"/>
          </rPr>
          <t xml:space="preserve">
OPEB Charge</t>
        </r>
      </text>
    </comment>
    <comment ref="E62" authorId="0" shapeId="0" xr:uid="{3E92BD1A-F5B2-4BBB-8C94-A60E1935CF8F}">
      <text>
        <r>
          <rPr>
            <b/>
            <sz val="9"/>
            <color indexed="81"/>
            <rFont val="Tahoma"/>
            <family val="2"/>
          </rPr>
          <t>Brett R. Carlson:</t>
        </r>
        <r>
          <rPr>
            <sz val="9"/>
            <color indexed="81"/>
            <rFont val="Tahoma"/>
            <family val="2"/>
          </rPr>
          <t xml:space="preserve">
Includes 2020 Morton Adjustment for Unrealized Stock gains and Bond Interest. In 2018 there was a loss of $215,560.78 and in 2019 there was a cummulative gain of 379,980.43 the net change was 575,541.22 in 2019. In 2020 there was a cummulative gain of $1,209,633.70l, the net change was $849,653.27 in 2020.</t>
        </r>
      </text>
    </comment>
    <comment ref="E63" authorId="0" shapeId="0" xr:uid="{95617AA9-CB01-4EB4-BE66-E74DDA665CDC}">
      <text>
        <r>
          <rPr>
            <b/>
            <sz val="9"/>
            <color indexed="81"/>
            <rFont val="Tahoma"/>
            <family val="2"/>
          </rPr>
          <t>Brett R. Carlson:</t>
        </r>
        <r>
          <rPr>
            <sz val="9"/>
            <color indexed="81"/>
            <rFont val="Tahoma"/>
            <family val="2"/>
          </rPr>
          <t xml:space="preserve">
OPEB Charge</t>
        </r>
      </text>
    </comment>
  </commentList>
</comments>
</file>

<file path=xl/sharedStrings.xml><?xml version="1.0" encoding="utf-8"?>
<sst xmlns="http://schemas.openxmlformats.org/spreadsheetml/2006/main" count="11315" uniqueCount="1414">
  <si>
    <t>Fund Level Detail Transactions</t>
  </si>
  <si>
    <t xml:space="preserve"> 305</t>
  </si>
  <si>
    <t>Date</t>
  </si>
  <si>
    <t>Journal ID</t>
  </si>
  <si>
    <t>Year</t>
  </si>
  <si>
    <t>Bud Ref</t>
  </si>
  <si>
    <t>Fund</t>
  </si>
  <si>
    <t>FundDescr</t>
  </si>
  <si>
    <t>Agency</t>
  </si>
  <si>
    <t>Dept</t>
  </si>
  <si>
    <t>DeptDescr</t>
  </si>
  <si>
    <t>Account</t>
  </si>
  <si>
    <t>AccountDescr</t>
  </si>
  <si>
    <t>Program</t>
  </si>
  <si>
    <t>Program Descr</t>
  </si>
  <si>
    <t>Fund Source</t>
  </si>
  <si>
    <t>PC Bus Unit</t>
  </si>
  <si>
    <t>Project</t>
  </si>
  <si>
    <t>Activity</t>
  </si>
  <si>
    <t>An Type</t>
  </si>
  <si>
    <t>Ref</t>
  </si>
  <si>
    <t>Line Descr</t>
  </si>
  <si>
    <t>Amount</t>
  </si>
  <si>
    <t>Period</t>
  </si>
  <si>
    <t>ARDC039513</t>
  </si>
  <si>
    <t>2021</t>
  </si>
  <si>
    <t>995</t>
  </si>
  <si>
    <t>OPEB Trust Fund</t>
  </si>
  <si>
    <t>5308000000</t>
  </si>
  <si>
    <t>OPEB Administration</t>
  </si>
  <si>
    <t>437090</t>
  </si>
  <si>
    <t>Ret Ins - Selecthlth Ret</t>
  </si>
  <si>
    <t>13834</t>
  </si>
  <si>
    <t>166487 SELECTHEALTH PPO</t>
  </si>
  <si>
    <t>SELECTHEALTH PPO</t>
  </si>
  <si>
    <t>ARDC039494</t>
  </si>
  <si>
    <t>437095</t>
  </si>
  <si>
    <t>Ret Ins - Selecthlth HDHP Ret</t>
  </si>
  <si>
    <t>13829</t>
  </si>
  <si>
    <t>C00000332 SELECTHEALTH HDHP</t>
  </si>
  <si>
    <t>101980 SELECTHEALTH HDHP</t>
  </si>
  <si>
    <t>SELECTHEALTH HDHP</t>
  </si>
  <si>
    <t>437111</t>
  </si>
  <si>
    <t>Ret ins-Cigna Dental Retiree</t>
  </si>
  <si>
    <t>C00000332 CIGNA DENTAL</t>
  </si>
  <si>
    <t>107972 CIGNA DENTAL</t>
  </si>
  <si>
    <t>147481 CIGNA DENTAL</t>
  </si>
  <si>
    <t>101980 CIGNA DENTAL</t>
  </si>
  <si>
    <t>151913 CIGNA DENTAL</t>
  </si>
  <si>
    <t>107769 CIGNA DENTAL</t>
  </si>
  <si>
    <t>150426 CIGNA DENTAL</t>
  </si>
  <si>
    <t>107850 CIGNA DENTAL</t>
  </si>
  <si>
    <t>CIGNA DENTAL</t>
  </si>
  <si>
    <t>437225</t>
  </si>
  <si>
    <t>Ret Ins - Pehp HDHP Sum</t>
  </si>
  <si>
    <t>107972 PEHP SUMMIT HDHP</t>
  </si>
  <si>
    <t>147481 PEHP SUMMIT HDHP</t>
  </si>
  <si>
    <t>151913 PEHP SUMMIT HDHP</t>
  </si>
  <si>
    <t>107769 PEHP SUMMIT HDHP</t>
  </si>
  <si>
    <t>150426 PEHP SUMMIT HDHP</t>
  </si>
  <si>
    <t>107850 PEHP SUMMIT HDHP</t>
  </si>
  <si>
    <t>ARDC039550</t>
  </si>
  <si>
    <t>13845</t>
  </si>
  <si>
    <t>104592 SELECTHEALTH HDHP</t>
  </si>
  <si>
    <t>105782 SELECTHEALTH HDHP</t>
  </si>
  <si>
    <t>104850 SELECTHEALTH HDHP</t>
  </si>
  <si>
    <t>104592 CIGNA DENTAL</t>
  </si>
  <si>
    <t>105782 CIGNA DENTAL</t>
  </si>
  <si>
    <t>104850 CIGNA DENTAL</t>
  </si>
  <si>
    <t>437215</t>
  </si>
  <si>
    <t>Ret Ins-Pehp Sumt Retiree</t>
  </si>
  <si>
    <t>114264 PEHP SUMMIT PPO</t>
  </si>
  <si>
    <t>ARDC039603</t>
  </si>
  <si>
    <t>13873</t>
  </si>
  <si>
    <t>125418 SELECTHEALTH HDHP</t>
  </si>
  <si>
    <t>107659 SELECTHEALTH HDHP</t>
  </si>
  <si>
    <t>125418 CIGNA DENTAL</t>
  </si>
  <si>
    <t>107659 CIGNA DENTAL</t>
  </si>
  <si>
    <t>13874</t>
  </si>
  <si>
    <t>103914 CIGNA DENTAL</t>
  </si>
  <si>
    <t>103914 PEHP SUMMIT PPO</t>
  </si>
  <si>
    <t>ARDC039687</t>
  </si>
  <si>
    <t>13898</t>
  </si>
  <si>
    <t>C HARDY CIGNA DENTAL</t>
  </si>
  <si>
    <t>ARDC039786</t>
  </si>
  <si>
    <t>13919</t>
  </si>
  <si>
    <t>JAN 2021 SELH RET</t>
  </si>
  <si>
    <t>JAN 2021 HDHP SELH RET</t>
  </si>
  <si>
    <t>JAN 2021 CIGNA RET</t>
  </si>
  <si>
    <t>JAN 2021 PEHP RET</t>
  </si>
  <si>
    <t>JAN 2021 PEHP HDHP RET</t>
  </si>
  <si>
    <t>OPEB0121</t>
  </si>
  <si>
    <t>421005</t>
  </si>
  <si>
    <t>Departmental Fees</t>
  </si>
  <si>
    <t>Jan OPEB Charge</t>
  </si>
  <si>
    <t>0000039916</t>
  </si>
  <si>
    <t>429015</t>
  </si>
  <si>
    <t>Interest-Miscellaneous</t>
  </si>
  <si>
    <t>OPEB TRUST</t>
  </si>
  <si>
    <t>431160</t>
  </si>
  <si>
    <t>Interfund Revenue</t>
  </si>
  <si>
    <t>ARDC039830</t>
  </si>
  <si>
    <t>13932</t>
  </si>
  <si>
    <t>103953 SELECTHEALTH HDHP</t>
  </si>
  <si>
    <t>105056 SELECTHEALTH HDHP</t>
  </si>
  <si>
    <t>103953 CIGNA DENTAL</t>
  </si>
  <si>
    <t>105056 CIGNA DENTAL</t>
  </si>
  <si>
    <t>148855 CIGNA DENTAL</t>
  </si>
  <si>
    <t>148855 PEHP SUMMIT HDHP</t>
  </si>
  <si>
    <t>ARDC040070</t>
  </si>
  <si>
    <t>13995</t>
  </si>
  <si>
    <t>102279 SELECTHEALTH HDHP</t>
  </si>
  <si>
    <t>102279 CIGNA DENTAL</t>
  </si>
  <si>
    <t>ARDC040201</t>
  </si>
  <si>
    <t>14025</t>
  </si>
  <si>
    <t>120452 SELECTHEALTH PPO</t>
  </si>
  <si>
    <t>120452 CIGNA DENTAL</t>
  </si>
  <si>
    <t>ARDC040324</t>
  </si>
  <si>
    <t>14050</t>
  </si>
  <si>
    <t>FEB 2021 SELH RET</t>
  </si>
  <si>
    <t>FEB 2021 HDHP SELH RET</t>
  </si>
  <si>
    <t>FEB 2021 CIGNA RET</t>
  </si>
  <si>
    <t>FEB 2021 PEHP RET</t>
  </si>
  <si>
    <t>FEB 2021 PEHP HDHP RET</t>
  </si>
  <si>
    <t>OPEB0221</t>
  </si>
  <si>
    <t>Feb OPEB Charge</t>
  </si>
  <si>
    <t>INTRST0121</t>
  </si>
  <si>
    <t>429005</t>
  </si>
  <si>
    <t>Interest - Time Deposits</t>
  </si>
  <si>
    <t>JAN TREASURER'S INTEREST</t>
  </si>
  <si>
    <t>0000040501</t>
  </si>
  <si>
    <t>ARDC040388</t>
  </si>
  <si>
    <t>14069</t>
  </si>
  <si>
    <t>110067 SELECTHEALTH HDHP</t>
  </si>
  <si>
    <t>14077</t>
  </si>
  <si>
    <t>C000000329 CIGNA DENTAL</t>
  </si>
  <si>
    <t>ARDC040664</t>
  </si>
  <si>
    <t>14135</t>
  </si>
  <si>
    <t>147761 SELECTHEALTH PPO</t>
  </si>
  <si>
    <t>104773 CIGNA DENTAL</t>
  </si>
  <si>
    <t>147761 CIGNA DENTAL</t>
  </si>
  <si>
    <t>115464 CIGNA DENTAL</t>
  </si>
  <si>
    <t>101631 CIGNA DENTAL</t>
  </si>
  <si>
    <t>115464 PEHP SUMMIT HDHP</t>
  </si>
  <si>
    <t>101631 PEHP SUMMIT HDHP</t>
  </si>
  <si>
    <t>ARDC040805</t>
  </si>
  <si>
    <t>14190</t>
  </si>
  <si>
    <t>COOOOOO329 CIGNA DENTAL</t>
  </si>
  <si>
    <t>ARDC040855</t>
  </si>
  <si>
    <t>14203</t>
  </si>
  <si>
    <t>MAR 2021 SELH RET</t>
  </si>
  <si>
    <t>MAR 2021 HDHP SELH RET</t>
  </si>
  <si>
    <t>MAR 2021 CIGNA RET</t>
  </si>
  <si>
    <t>MAR 2021 PEHP RET</t>
  </si>
  <si>
    <t>MAR 2021 PEHP HDHP RET</t>
  </si>
  <si>
    <t>OPEB0321</t>
  </si>
  <si>
    <t>Mar OPEB Charge</t>
  </si>
  <si>
    <t>INTRST0221</t>
  </si>
  <si>
    <t>FEB TREASURER'S INTEREST</t>
  </si>
  <si>
    <t>0000041065</t>
  </si>
  <si>
    <t>ARDC041234</t>
  </si>
  <si>
    <t>14336</t>
  </si>
  <si>
    <t>104969 SELECTHEALTH HDHP</t>
  </si>
  <si>
    <t>160530 SELECTHEALTH HDHP</t>
  </si>
  <si>
    <t>104969 CIGNA DENTAL</t>
  </si>
  <si>
    <t>104502 CIGNA DENTAL</t>
  </si>
  <si>
    <t>141733 CIGNA DENTAL</t>
  </si>
  <si>
    <t>151268 CIGNA DENTAL</t>
  </si>
  <si>
    <t>104502 PEHP SUMMIT HDHP</t>
  </si>
  <si>
    <t>141733 PEHP SUMMIT HDHP</t>
  </si>
  <si>
    <t>151268 PEHP SUMMIT HDHP</t>
  </si>
  <si>
    <t>ARDC041268</t>
  </si>
  <si>
    <t>14350</t>
  </si>
  <si>
    <t>104095 SELECTHEALTH PPO</t>
  </si>
  <si>
    <t>104095 CIGNA DENTAL</t>
  </si>
  <si>
    <t>OPEB0421</t>
  </si>
  <si>
    <t>Apr OPEB Charge</t>
  </si>
  <si>
    <t>INTRST0321</t>
  </si>
  <si>
    <t>MAR TREASURER'S INTEREST</t>
  </si>
  <si>
    <t>0000041428</t>
  </si>
  <si>
    <t>ARDC041338</t>
  </si>
  <si>
    <t>14368</t>
  </si>
  <si>
    <t>105664 SELECTHEALTH HDHP</t>
  </si>
  <si>
    <t>ARDC041389</t>
  </si>
  <si>
    <t>14397</t>
  </si>
  <si>
    <t>APR 2021 SELH RET</t>
  </si>
  <si>
    <t>APR 2021 HDHP SELH RET</t>
  </si>
  <si>
    <t>APR 2021 CIGNA DENTAL</t>
  </si>
  <si>
    <t>APR 2021 PEHP RET</t>
  </si>
  <si>
    <t>APR 2021 PEHP HDHP RET</t>
  </si>
  <si>
    <t>ARDC041449</t>
  </si>
  <si>
    <t>14409</t>
  </si>
  <si>
    <t>103956 CIGNA DENTAL</t>
  </si>
  <si>
    <t>C0000000329 CIGNA DENTAL</t>
  </si>
  <si>
    <t>150712 CIGNA DENTAL</t>
  </si>
  <si>
    <t>103956 PEHP SUMMIT HDHP</t>
  </si>
  <si>
    <t>162771 PEHP SUMMIT HDHP</t>
  </si>
  <si>
    <t>150712 PEHP SUMMIT HDHP</t>
  </si>
  <si>
    <t>ARDC041480</t>
  </si>
  <si>
    <t>14428</t>
  </si>
  <si>
    <t>103458 SELECTHEALTH PPO</t>
  </si>
  <si>
    <t>14432</t>
  </si>
  <si>
    <t>125398 SELECTHEALTH PPO</t>
  </si>
  <si>
    <t>103458 CIGNA DENTAL</t>
  </si>
  <si>
    <t>151324 CIGNA DENTAL</t>
  </si>
  <si>
    <t>125398 CIGNA DENTAL</t>
  </si>
  <si>
    <t>151324 PEHP SUMMIT HDHP</t>
  </si>
  <si>
    <t>ARDC041521</t>
  </si>
  <si>
    <t>14447</t>
  </si>
  <si>
    <t>ARDC041554</t>
  </si>
  <si>
    <t>14476</t>
  </si>
  <si>
    <t>104724 SELECTHEALTH PPO</t>
  </si>
  <si>
    <t>104724 CIGNA DENTAL</t>
  </si>
  <si>
    <t>ARDC041649</t>
  </si>
  <si>
    <t>EFT 14519</t>
  </si>
  <si>
    <t>MAY 2021 RET SELH</t>
  </si>
  <si>
    <t>MAY 2021 RET HDHP SELH</t>
  </si>
  <si>
    <t>MAY 2021 RET CIGNA</t>
  </si>
  <si>
    <t>MAY 2021 RET PEHP</t>
  </si>
  <si>
    <t>MAY 2021 RET PEHP HDHP</t>
  </si>
  <si>
    <t>OPEB0521</t>
  </si>
  <si>
    <t>May OPEB Charge</t>
  </si>
  <si>
    <t>INTRST0421</t>
  </si>
  <si>
    <t>APR TREASURER'S INTEREST</t>
  </si>
  <si>
    <t>0000041781</t>
  </si>
  <si>
    <t>ARDC041711</t>
  </si>
  <si>
    <t>14558</t>
  </si>
  <si>
    <t>ARDC041795</t>
  </si>
  <si>
    <t>14604</t>
  </si>
  <si>
    <t>ARDC042008</t>
  </si>
  <si>
    <t>EFT 14700</t>
  </si>
  <si>
    <t>JUN 2021 SELH RET</t>
  </si>
  <si>
    <t>JUN 2021 HDHP SELH RET</t>
  </si>
  <si>
    <t>JUN 2021 CIGNA RET</t>
  </si>
  <si>
    <t>JUN 2021 PEHP RET</t>
  </si>
  <si>
    <t>JUN 2021 PEHP HDHP RET</t>
  </si>
  <si>
    <t>INTRST0521</t>
  </si>
  <si>
    <t>MAY TREASURER'S INTEREST</t>
  </si>
  <si>
    <t>0000042129</t>
  </si>
  <si>
    <t>ARDC042043</t>
  </si>
  <si>
    <t>14717</t>
  </si>
  <si>
    <t>ARDC042069</t>
  </si>
  <si>
    <t>14748</t>
  </si>
  <si>
    <t>102060 CIGNA DENTAL</t>
  </si>
  <si>
    <t>151919 CIGNA DENTAL</t>
  </si>
  <si>
    <t>151919 PEHP SUMMIT PPO</t>
  </si>
  <si>
    <t>102060 PEHP SUMMIT HDHP</t>
  </si>
  <si>
    <t>ARDC042113</t>
  </si>
  <si>
    <t>14770</t>
  </si>
  <si>
    <t>150437 SELECTHEALTH PPO</t>
  </si>
  <si>
    <t>14764</t>
  </si>
  <si>
    <t>14765</t>
  </si>
  <si>
    <t>149090 SELECTHEALTH HDHP</t>
  </si>
  <si>
    <t>150437 CIGNA DENTAL</t>
  </si>
  <si>
    <t>ARDC042163</t>
  </si>
  <si>
    <t>14781</t>
  </si>
  <si>
    <t>151195 SELECTHEALTH HDHP</t>
  </si>
  <si>
    <t>151195 CIGNA DENTAL</t>
  </si>
  <si>
    <t>ARDC042210</t>
  </si>
  <si>
    <t>14808</t>
  </si>
  <si>
    <t>14805</t>
  </si>
  <si>
    <t>115147 CIGNA DENTAL</t>
  </si>
  <si>
    <t>115147 PEHP SUMMIT HDHP</t>
  </si>
  <si>
    <t>ARDC042292</t>
  </si>
  <si>
    <t>14848</t>
  </si>
  <si>
    <t>ARDC042367</t>
  </si>
  <si>
    <t>EFT 14874</t>
  </si>
  <si>
    <t>JUL 2021 SELH RET</t>
  </si>
  <si>
    <t>14884</t>
  </si>
  <si>
    <t>JUL 2021 HDHP SELH RET</t>
  </si>
  <si>
    <t>JUL 2021 CIGNA RET</t>
  </si>
  <si>
    <t>JUL 2021 PEHP RET</t>
  </si>
  <si>
    <t>JUL 2021 PEHP HDHP RET</t>
  </si>
  <si>
    <t>OPEB0621</t>
  </si>
  <si>
    <t>June OPEB Charge</t>
  </si>
  <si>
    <t>OPEB0721</t>
  </si>
  <si>
    <t>July OPEB Charge</t>
  </si>
  <si>
    <t>INTRST0621</t>
  </si>
  <si>
    <t>JUN TREASURER'S INTEREST</t>
  </si>
  <si>
    <t>0000042530</t>
  </si>
  <si>
    <t>INT0621REV</t>
  </si>
  <si>
    <t>ARDC042429</t>
  </si>
  <si>
    <t>14901</t>
  </si>
  <si>
    <t>109684 SELECTHEALTH HDHP</t>
  </si>
  <si>
    <t>109684 CIGNA DENTAL</t>
  </si>
  <si>
    <t>ARDC042526</t>
  </si>
  <si>
    <t>14934</t>
  </si>
  <si>
    <t>104502 SELECTHEALTH HDHP</t>
  </si>
  <si>
    <t>ARDC042572</t>
  </si>
  <si>
    <t>14945</t>
  </si>
  <si>
    <t>101605 CIGNA DENTAL</t>
  </si>
  <si>
    <t>ARDC042622</t>
  </si>
  <si>
    <t>14955</t>
  </si>
  <si>
    <t>108363 CIGNA DENTAL</t>
  </si>
  <si>
    <t>122171 CIGNA DENTAL</t>
  </si>
  <si>
    <t>108363 PEHP SUMMIT HDHP</t>
  </si>
  <si>
    <t>ARDC042657</t>
  </si>
  <si>
    <t>14967</t>
  </si>
  <si>
    <t>155768 SELECTHEALTH PPO</t>
  </si>
  <si>
    <t>14964</t>
  </si>
  <si>
    <t>101302 CIGNA DENTAL</t>
  </si>
  <si>
    <t>101512 CIGNA DENTAL</t>
  </si>
  <si>
    <t>107586 PEHP SUMMIT PPO</t>
  </si>
  <si>
    <t>101512 PEHP SUMMIT PPO</t>
  </si>
  <si>
    <t>101302 SUMMIT HDHP</t>
  </si>
  <si>
    <t>ARDC042708</t>
  </si>
  <si>
    <t>14983</t>
  </si>
  <si>
    <t>ARDC042740</t>
  </si>
  <si>
    <t>15001</t>
  </si>
  <si>
    <t>127822 SELECTHEALTH PPO</t>
  </si>
  <si>
    <t>15007</t>
  </si>
  <si>
    <t>101883 CIGNA DENTAL</t>
  </si>
  <si>
    <t>101883 PEHP SUMMIT HDHP</t>
  </si>
  <si>
    <t>OPEB0821</t>
  </si>
  <si>
    <t>Aug OPEB Charge</t>
  </si>
  <si>
    <t>ARDC042767</t>
  </si>
  <si>
    <t>EFT 15021</t>
  </si>
  <si>
    <t>AUG 2021 SELH RET</t>
  </si>
  <si>
    <t>AUG 2021 HDHP SELH RET</t>
  </si>
  <si>
    <t>AUG 2021 CIGNA RET</t>
  </si>
  <si>
    <t>AUG 2021 PEHP RET</t>
  </si>
  <si>
    <t>AUG 2021 PEHP HDHP RET</t>
  </si>
  <si>
    <t>INTRST0721</t>
  </si>
  <si>
    <t>JUL TREASURER'S INTEREST</t>
  </si>
  <si>
    <t>0000042922</t>
  </si>
  <si>
    <t>ARDC042917</t>
  </si>
  <si>
    <t>15073</t>
  </si>
  <si>
    <t>101637 SELECTHEALTH HDHP</t>
  </si>
  <si>
    <t>104032 SELECTHEALTH HDHP</t>
  </si>
  <si>
    <t>15082</t>
  </si>
  <si>
    <t>213314 SELECTHEALDH HDHP</t>
  </si>
  <si>
    <t>101637 CIGNA DENTAL</t>
  </si>
  <si>
    <t>104032 CIGNA DENTAL</t>
  </si>
  <si>
    <t>213314 CIGNA DENTAL</t>
  </si>
  <si>
    <t>ARDC042973</t>
  </si>
  <si>
    <t>15099</t>
  </si>
  <si>
    <t>108963 CIGNA DENTAL</t>
  </si>
  <si>
    <t>ARDC043014</t>
  </si>
  <si>
    <t>15119</t>
  </si>
  <si>
    <t>ARDC043063</t>
  </si>
  <si>
    <t>15129</t>
  </si>
  <si>
    <t>101440 SELECTHEALTH HDHP</t>
  </si>
  <si>
    <t>ARDC043161</t>
  </si>
  <si>
    <t>EFT 15161</t>
  </si>
  <si>
    <t>URS RET SEP 2021 SELH</t>
  </si>
  <si>
    <t>URS RET SEP 2021 HDHP SELH</t>
  </si>
  <si>
    <t>URS RET SEP 2021 CIGNA</t>
  </si>
  <si>
    <t>URS RET SEP 2021 PEHP</t>
  </si>
  <si>
    <t>URS RET SEP 2021 PEHP HDHP</t>
  </si>
  <si>
    <t>OPEB0921</t>
  </si>
  <si>
    <t>Sep OPEB Charge</t>
  </si>
  <si>
    <t>INTRST0821</t>
  </si>
  <si>
    <t>AUG TREASURER'S INTEREST</t>
  </si>
  <si>
    <t>0000043306</t>
  </si>
  <si>
    <t>ARDC043198</t>
  </si>
  <si>
    <t>15171</t>
  </si>
  <si>
    <t>0000043464</t>
  </si>
  <si>
    <t>ARDC043254</t>
  </si>
  <si>
    <t>15196</t>
  </si>
  <si>
    <t>103458 PEHP SUMMIT PPO</t>
  </si>
  <si>
    <t>ARDC043439</t>
  </si>
  <si>
    <t>15259</t>
  </si>
  <si>
    <t>108843 SELECTHEALTH HDHP</t>
  </si>
  <si>
    <t>155768 CIGNA DENTAL</t>
  </si>
  <si>
    <t>108843 CIGNA DENTAL</t>
  </si>
  <si>
    <t>ARDC043570</t>
  </si>
  <si>
    <t>EFT 15310</t>
  </si>
  <si>
    <t>OCT 2021 RET SELH</t>
  </si>
  <si>
    <t>OCT 2021 RET HDHP SELH</t>
  </si>
  <si>
    <t>OCT 2021 RET CIGNA</t>
  </si>
  <si>
    <t>OCT 2021 RET PEHP</t>
  </si>
  <si>
    <t>OCT 2021 RET PEHP HDHP</t>
  </si>
  <si>
    <t>OPEB1021</t>
  </si>
  <si>
    <t>Oct OPEB Charge</t>
  </si>
  <si>
    <t>INTRST0921</t>
  </si>
  <si>
    <t>SEP TREASURER'S INTEREST</t>
  </si>
  <si>
    <t>0000043719</t>
  </si>
  <si>
    <t>ARDC043731</t>
  </si>
  <si>
    <t>15374</t>
  </si>
  <si>
    <t>ARDC043789</t>
  </si>
  <si>
    <t>15400</t>
  </si>
  <si>
    <t>101527 SELECTHEALTH HDHP</t>
  </si>
  <si>
    <t>101527 CIGNA DENTAL</t>
  </si>
  <si>
    <t>ARDC043821</t>
  </si>
  <si>
    <t>15419</t>
  </si>
  <si>
    <t>112991 CIGNA DENTAL</t>
  </si>
  <si>
    <t>112991 PEHP SUMMIT PPO</t>
  </si>
  <si>
    <t>ARDC043892</t>
  </si>
  <si>
    <t>15437</t>
  </si>
  <si>
    <t>104691 CIGNA DENTAL</t>
  </si>
  <si>
    <t>104691 PEHP SUMMIT HDHP</t>
  </si>
  <si>
    <t>ARDC043938</t>
  </si>
  <si>
    <t>EFT 15447</t>
  </si>
  <si>
    <t>NOV 2021 RET SELH</t>
  </si>
  <si>
    <t>NOV 2021 RET HDHP SELH</t>
  </si>
  <si>
    <t>NOV 2021 RET CIGNA</t>
  </si>
  <si>
    <t>NOV 2021 RET PEHP</t>
  </si>
  <si>
    <t>NOV 2021 RET PEHP HDHP</t>
  </si>
  <si>
    <t>OPEB1121</t>
  </si>
  <si>
    <t>Nov OPEB Charge</t>
  </si>
  <si>
    <t>INTRST1021</t>
  </si>
  <si>
    <t>OCT TREASURER'S INTEREST</t>
  </si>
  <si>
    <t>0000044112</t>
  </si>
  <si>
    <t>ARDC043963</t>
  </si>
  <si>
    <t>15463</t>
  </si>
  <si>
    <t>107365 SELECTHEALTH PPO</t>
  </si>
  <si>
    <t>105449 SELECTHEALTH HDHP</t>
  </si>
  <si>
    <t>107365 CIGNA DENTAL</t>
  </si>
  <si>
    <t>105449 CIGNA DENTAL</t>
  </si>
  <si>
    <t>ARDC044228</t>
  </si>
  <si>
    <t>15565</t>
  </si>
  <si>
    <t>104948 SELECTHEALTH PPO</t>
  </si>
  <si>
    <t>15569</t>
  </si>
  <si>
    <t>105497 SELECTHEALTH HDHP</t>
  </si>
  <si>
    <t>104740 SELECTHEALTH HDHP</t>
  </si>
  <si>
    <t>137077 SELECTHEALTH HDHP</t>
  </si>
  <si>
    <t>105497 CIGNA DENTAL</t>
  </si>
  <si>
    <t>1041740 CIGNA DENTAL</t>
  </si>
  <si>
    <t>117013 CIGNA DENTAL</t>
  </si>
  <si>
    <t>104948 CIGNA DENTAL</t>
  </si>
  <si>
    <t>137077 CIGNA DENTAL</t>
  </si>
  <si>
    <t>117013 PEHP SUMMIT HDHP</t>
  </si>
  <si>
    <t>ARDC044257</t>
  </si>
  <si>
    <t>15577</t>
  </si>
  <si>
    <t>101994 CIGNA DENTAL</t>
  </si>
  <si>
    <t>ARDC044318</t>
  </si>
  <si>
    <t>EFT 15602</t>
  </si>
  <si>
    <t>DEC 2021 RET SELH</t>
  </si>
  <si>
    <t>DEC 2021 RET HDHP SELH</t>
  </si>
  <si>
    <t>DEC 2021 RET CIGNA</t>
  </si>
  <si>
    <t>DEC 2021 RET PEHP</t>
  </si>
  <si>
    <t>DEC 2021 RET PEHP HDHP</t>
  </si>
  <si>
    <t>OPEB1221</t>
  </si>
  <si>
    <t>Dec OPEB Charge</t>
  </si>
  <si>
    <t>INTRST1121</t>
  </si>
  <si>
    <t>NOV TREASURER'S INTEREST</t>
  </si>
  <si>
    <t>INTRST1221</t>
  </si>
  <si>
    <t>DEC TREASURER'S INTEREST</t>
  </si>
  <si>
    <t>0000044534</t>
  </si>
  <si>
    <t>OPEB-INVES</t>
  </si>
  <si>
    <t>429045</t>
  </si>
  <si>
    <t>Change in Fair Value of Invmnt</t>
  </si>
  <si>
    <t>Update FV of OPEB Investments</t>
  </si>
  <si>
    <t>0000044396</t>
  </si>
  <si>
    <t>2021 125099 SELECTHEALTH PPO</t>
  </si>
  <si>
    <t>0000044399</t>
  </si>
  <si>
    <t>0000044742</t>
  </si>
  <si>
    <t>2021 156010 SELECTHEALTH PPO</t>
  </si>
  <si>
    <t>0000044922</t>
  </si>
  <si>
    <t>2021 166487 SELECTHEALTH PPO</t>
  </si>
  <si>
    <t>44396REV</t>
  </si>
  <si>
    <t>0000044533</t>
  </si>
  <si>
    <t>2021 100591 SELECTHEALTH HDHP</t>
  </si>
  <si>
    <t>2021 125099 CIGNA DENTAL</t>
  </si>
  <si>
    <t>2021 100591 CIGNA DENTAL</t>
  </si>
  <si>
    <t>0000044567</t>
  </si>
  <si>
    <t>2021 106970 CIGNA DENTAL</t>
  </si>
  <si>
    <t>2021 156010 CIGNA DENTAL</t>
  </si>
  <si>
    <t>0000044771</t>
  </si>
  <si>
    <t>2021 CA00000329 CIGNA DENTAL</t>
  </si>
  <si>
    <t>2021 105395 CIGNA DENTAL</t>
  </si>
  <si>
    <t>2021 108145 CIGNA DENTAL</t>
  </si>
  <si>
    <t>2021 162771 PEHP SUMMIT HDHP</t>
  </si>
  <si>
    <t>2021 106970 PEHP SUMMIT HDHP</t>
  </si>
  <si>
    <t>2021 105395 PEHP SUMMIT HDHP</t>
  </si>
  <si>
    <t>2021 108145 PEHP SUMMIT HDHP</t>
  </si>
  <si>
    <t xml:space="preserve"> 547</t>
  </si>
  <si>
    <t>APACC39304</t>
  </si>
  <si>
    <t>655282</t>
  </si>
  <si>
    <t>Ret Ins-Cigna Dental Admin</t>
  </si>
  <si>
    <t>00414977</t>
  </si>
  <si>
    <t>CIGNA R DENTAL A 1/01/21 to 1/</t>
  </si>
  <si>
    <t>APACC39378</t>
  </si>
  <si>
    <t>655080</t>
  </si>
  <si>
    <t>Ret Ins- PEHP Summit Clms</t>
  </si>
  <si>
    <t>00415595</t>
  </si>
  <si>
    <t>PEHP TRAD RC</t>
  </si>
  <si>
    <t>655115</t>
  </si>
  <si>
    <t>Ret Ins-PEHP Sum HDHP Clms</t>
  </si>
  <si>
    <t>PEHP HDHP RC</t>
  </si>
  <si>
    <t>655225</t>
  </si>
  <si>
    <t>Ret Ins - Select HDHP Claims</t>
  </si>
  <si>
    <t>00415594</t>
  </si>
  <si>
    <t>SH HDHP RC</t>
  </si>
  <si>
    <t>655255</t>
  </si>
  <si>
    <t>Ret Ins - Select Claims</t>
  </si>
  <si>
    <t>SH TRAD RC</t>
  </si>
  <si>
    <t>APACC39427</t>
  </si>
  <si>
    <t>00416876</t>
  </si>
  <si>
    <t>655281</t>
  </si>
  <si>
    <t>Ret Ins-Cigna Dental Claims</t>
  </si>
  <si>
    <t>00416884</t>
  </si>
  <si>
    <t>CIGNA DENTAL DEPOSIT RC</t>
  </si>
  <si>
    <t>APACC39468</t>
  </si>
  <si>
    <t>655230</t>
  </si>
  <si>
    <t>Ret Ins - Select HDHP Admin</t>
  </si>
  <si>
    <t>00417728</t>
  </si>
  <si>
    <t>SH HDHP RA</t>
  </si>
  <si>
    <t>655260</t>
  </si>
  <si>
    <t>Ret Ins - Select Admin</t>
  </si>
  <si>
    <t>SH TRAD RA</t>
  </si>
  <si>
    <t>APACC39503</t>
  </si>
  <si>
    <t>00418043</t>
  </si>
  <si>
    <t>APACC39489</t>
  </si>
  <si>
    <t>00417821</t>
  </si>
  <si>
    <t>APACC39542</t>
  </si>
  <si>
    <t>00418407</t>
  </si>
  <si>
    <t>APACC39543</t>
  </si>
  <si>
    <t>00418450</t>
  </si>
  <si>
    <t>APACC39594</t>
  </si>
  <si>
    <t>00418671</t>
  </si>
  <si>
    <t>APACC39623</t>
  </si>
  <si>
    <t>655045</t>
  </si>
  <si>
    <t>Ret Ins - Pehp Medicare Supp</t>
  </si>
  <si>
    <t>00418744</t>
  </si>
  <si>
    <t>MED SUP INS PREM RET JAN 2021</t>
  </si>
  <si>
    <t>00418743</t>
  </si>
  <si>
    <t>APACC39624</t>
  </si>
  <si>
    <t>00418847</t>
  </si>
  <si>
    <t>CIGNA R DENTAL A JAN 2021</t>
  </si>
  <si>
    <t>APACC39646</t>
  </si>
  <si>
    <t>00418931</t>
  </si>
  <si>
    <t>APACC39681</t>
  </si>
  <si>
    <t>00418946</t>
  </si>
  <si>
    <t>APACC39748</t>
  </si>
  <si>
    <t>00419373</t>
  </si>
  <si>
    <t>APACC39749</t>
  </si>
  <si>
    <t>00419504</t>
  </si>
  <si>
    <t>APACC39798</t>
  </si>
  <si>
    <t>00419679</t>
  </si>
  <si>
    <t>APACC39799</t>
  </si>
  <si>
    <t>655055</t>
  </si>
  <si>
    <t>Emp Ins-Insurance Refunds</t>
  </si>
  <si>
    <t>00419757</t>
  </si>
  <si>
    <t>R INS PREM D RASMUSSEN</t>
  </si>
  <si>
    <t>00419758</t>
  </si>
  <si>
    <t>R INS PREM KATHLEEN HART</t>
  </si>
  <si>
    <t>APACC39814</t>
  </si>
  <si>
    <t>00419830</t>
  </si>
  <si>
    <t>APACC39880</t>
  </si>
  <si>
    <t>00420144</t>
  </si>
  <si>
    <t>APACC39881</t>
  </si>
  <si>
    <t>00420156</t>
  </si>
  <si>
    <t>APACC39928</t>
  </si>
  <si>
    <t>00420657</t>
  </si>
  <si>
    <t>APACC39929</t>
  </si>
  <si>
    <t>00420718</t>
  </si>
  <si>
    <t>APACC40034</t>
  </si>
  <si>
    <t>00421146</t>
  </si>
  <si>
    <t>00421145</t>
  </si>
  <si>
    <t>APACC40035</t>
  </si>
  <si>
    <t>00421623</t>
  </si>
  <si>
    <t>APACC40059</t>
  </si>
  <si>
    <t>00421923</t>
  </si>
  <si>
    <t>APACC40060</t>
  </si>
  <si>
    <t>00421998</t>
  </si>
  <si>
    <t>CIGNA 2-7 to 2-3 (Ac 3341161)</t>
  </si>
  <si>
    <t>APACC40116</t>
  </si>
  <si>
    <t>00422219</t>
  </si>
  <si>
    <t>APACC40117</t>
  </si>
  <si>
    <t>00422362</t>
  </si>
  <si>
    <t>APACC40141</t>
  </si>
  <si>
    <t>00422474</t>
  </si>
  <si>
    <t>APACC40192</t>
  </si>
  <si>
    <t>00422919</t>
  </si>
  <si>
    <t>med sup in ret feb 2021</t>
  </si>
  <si>
    <t>APACC40165</t>
  </si>
  <si>
    <t>00422599</t>
  </si>
  <si>
    <t>APACC40193</t>
  </si>
  <si>
    <t>00423109</t>
  </si>
  <si>
    <t>REF INS PREM JAN RAE MIDDLETON</t>
  </si>
  <si>
    <t>APACC40256</t>
  </si>
  <si>
    <t>00423102</t>
  </si>
  <si>
    <t>CIGNA R DENTAL A</t>
  </si>
  <si>
    <t>APACC40316</t>
  </si>
  <si>
    <t>00423278</t>
  </si>
  <si>
    <t>UE001</t>
  </si>
  <si>
    <t>REINSURANCE REIMBURSEMENTS</t>
  </si>
  <si>
    <t>14043</t>
  </si>
  <si>
    <t>PEHP REINSURANCE</t>
  </si>
  <si>
    <t>APACC40334</t>
  </si>
  <si>
    <t>00423427</t>
  </si>
  <si>
    <t>655081</t>
  </si>
  <si>
    <t>Ret Ins- PEHP Summit Adm</t>
  </si>
  <si>
    <t>00423426</t>
  </si>
  <si>
    <t>PEHP HDHP RA</t>
  </si>
  <si>
    <t>655082</t>
  </si>
  <si>
    <t>Ret Ins- PEHP Summit Rein</t>
  </si>
  <si>
    <t>00423428</t>
  </si>
  <si>
    <t>PEHP REINS-R TRAD PLAN</t>
  </si>
  <si>
    <t>655116</t>
  </si>
  <si>
    <t>Ret Ins-PEHP Sum HDHP Adm</t>
  </si>
  <si>
    <t>PEHP TRAD RA</t>
  </si>
  <si>
    <t>655117</t>
  </si>
  <si>
    <t>Ret Ins-PEHP Sum HDHP Rein</t>
  </si>
  <si>
    <t>PEHP REINS-R HDHP PLAN</t>
  </si>
  <si>
    <t>655235</t>
  </si>
  <si>
    <t>Ret Ins - Select HDHP Reinsur</t>
  </si>
  <si>
    <t>SH REINS-R HDHP PLAN</t>
  </si>
  <si>
    <t>655265</t>
  </si>
  <si>
    <t>Ret Ins - Select Reinsurance</t>
  </si>
  <si>
    <t>SH REINS-R TRAD PLAN</t>
  </si>
  <si>
    <t>RXREV-PE20</t>
  </si>
  <si>
    <t>UE002</t>
  </si>
  <si>
    <t>RX Rebates</t>
  </si>
  <si>
    <t>REV - 2020 PEHP 3rd Qtr RX Rec</t>
  </si>
  <si>
    <t>REV - 2020 PEHP 4th Qtr RX Rec</t>
  </si>
  <si>
    <t>RXREV-SH20</t>
  </si>
  <si>
    <t>REV - 2020 Sel 4th Qtr RX Rec</t>
  </si>
  <si>
    <t>APACC40435</t>
  </si>
  <si>
    <t>00424094</t>
  </si>
  <si>
    <t>APACC40403</t>
  </si>
  <si>
    <t>00423966</t>
  </si>
  <si>
    <t>00423967</t>
  </si>
  <si>
    <t>APACC40495</t>
  </si>
  <si>
    <t>00424458</t>
  </si>
  <si>
    <t>APACC40496</t>
  </si>
  <si>
    <t>00424665</t>
  </si>
  <si>
    <t>Cigna Dental Retiree Claims</t>
  </si>
  <si>
    <t>ARDC040519</t>
  </si>
  <si>
    <t>14098</t>
  </si>
  <si>
    <t>PHARMACY REBATES</t>
  </si>
  <si>
    <t>APACC40513</t>
  </si>
  <si>
    <t>00424773</t>
  </si>
  <si>
    <t>APACC40568</t>
  </si>
  <si>
    <t>00425130</t>
  </si>
  <si>
    <t>00425131</t>
  </si>
  <si>
    <t>REIN-REV20</t>
  </si>
  <si>
    <t>REV 2020 Med Reinsur Rec</t>
  </si>
  <si>
    <t>00425132</t>
  </si>
  <si>
    <t>APACC40603</t>
  </si>
  <si>
    <t>00425511</t>
  </si>
  <si>
    <t>APACC40618</t>
  </si>
  <si>
    <t>00425699</t>
  </si>
  <si>
    <t>APACC40678</t>
  </si>
  <si>
    <t>00426035</t>
  </si>
  <si>
    <t>APACC40679</t>
  </si>
  <si>
    <t>00426042</t>
  </si>
  <si>
    <t>APACC40727</t>
  </si>
  <si>
    <t>00426334</t>
  </si>
  <si>
    <t>00426344</t>
  </si>
  <si>
    <t>APACC40750</t>
  </si>
  <si>
    <t>00426499</t>
  </si>
  <si>
    <t>MED RET INS MAR 2021</t>
  </si>
  <si>
    <t>APACC40778</t>
  </si>
  <si>
    <t>00426591</t>
  </si>
  <si>
    <t>APACC40792</t>
  </si>
  <si>
    <t>00426707</t>
  </si>
  <si>
    <t>APACC40793</t>
  </si>
  <si>
    <t>00426748</t>
  </si>
  <si>
    <t>APACC40833</t>
  </si>
  <si>
    <t>00427024</t>
  </si>
  <si>
    <t>00427265</t>
  </si>
  <si>
    <t>APACC40875</t>
  </si>
  <si>
    <t>00427768</t>
  </si>
  <si>
    <t>REFUND INS PREM MARK EBERT</t>
  </si>
  <si>
    <t>APACC40899</t>
  </si>
  <si>
    <t>00427852</t>
  </si>
  <si>
    <t>00427853</t>
  </si>
  <si>
    <t>00427854</t>
  </si>
  <si>
    <t>00427838</t>
  </si>
  <si>
    <t>APACC40959</t>
  </si>
  <si>
    <t>655036</t>
  </si>
  <si>
    <t>Ret Ins - Life Insurance</t>
  </si>
  <si>
    <t>00428336</t>
  </si>
  <si>
    <t>JAN-MAR 21 RET DEATH BENEFITS</t>
  </si>
  <si>
    <t>APACC40947</t>
  </si>
  <si>
    <t>00428096</t>
  </si>
  <si>
    <t>00428108</t>
  </si>
  <si>
    <t>APACC40960</t>
  </si>
  <si>
    <t>00428367</t>
  </si>
  <si>
    <t>REFUND INS PREM Y REYES</t>
  </si>
  <si>
    <t>APACC41002</t>
  </si>
  <si>
    <t>00428773</t>
  </si>
  <si>
    <t>APACC41003</t>
  </si>
  <si>
    <t>00428816</t>
  </si>
  <si>
    <t>00428858</t>
  </si>
  <si>
    <t>APACC41034</t>
  </si>
  <si>
    <t>00429153</t>
  </si>
  <si>
    <t>APACC41050</t>
  </si>
  <si>
    <t>00429394</t>
  </si>
  <si>
    <t>APACC41069</t>
  </si>
  <si>
    <t>00429622</t>
  </si>
  <si>
    <t>00429621</t>
  </si>
  <si>
    <t>APACC41106</t>
  </si>
  <si>
    <t>00429925</t>
  </si>
  <si>
    <t>APACC41107</t>
  </si>
  <si>
    <t>00429946</t>
  </si>
  <si>
    <t>ARDC041132</t>
  </si>
  <si>
    <t>EFT 14289</t>
  </si>
  <si>
    <t>RX REBATE CHECK</t>
  </si>
  <si>
    <t>APACC41148</t>
  </si>
  <si>
    <t>639025</t>
  </si>
  <si>
    <t>Other Professional Fees</t>
  </si>
  <si>
    <t>00430443</t>
  </si>
  <si>
    <t>NYHART Inv #166973</t>
  </si>
  <si>
    <t>APACC41162</t>
  </si>
  <si>
    <t>00430490</t>
  </si>
  <si>
    <t>PEHP TRAD - Retiree Claims</t>
  </si>
  <si>
    <t>PEHP HDHP - Retiree Claims</t>
  </si>
  <si>
    <t>00430491</t>
  </si>
  <si>
    <t>SelectHealth HDHP-Retiree Clai</t>
  </si>
  <si>
    <t>SelectHealth Trad-Retiree Clai</t>
  </si>
  <si>
    <t>APACC41206</t>
  </si>
  <si>
    <t>00430732</t>
  </si>
  <si>
    <t>SelectHealth TRAD-Retiree Clai</t>
  </si>
  <si>
    <t>APACC41224</t>
  </si>
  <si>
    <t>00430895</t>
  </si>
  <si>
    <t>APACC41245</t>
  </si>
  <si>
    <t>00431177</t>
  </si>
  <si>
    <t>MED SUP INS R APR 2021</t>
  </si>
  <si>
    <t>APACC41259</t>
  </si>
  <si>
    <t>00431238</t>
  </si>
  <si>
    <t>00431176</t>
  </si>
  <si>
    <t>APACC41260</t>
  </si>
  <si>
    <t>00431363</t>
  </si>
  <si>
    <t>00431364</t>
  </si>
  <si>
    <t>00431365</t>
  </si>
  <si>
    <t>APACC41307</t>
  </si>
  <si>
    <t>00431798</t>
  </si>
  <si>
    <t>APACC41328</t>
  </si>
  <si>
    <t>00432011</t>
  </si>
  <si>
    <t>APACC41380</t>
  </si>
  <si>
    <t>00432215</t>
  </si>
  <si>
    <t>00432214</t>
  </si>
  <si>
    <t>APACC41418</t>
  </si>
  <si>
    <t>00432329</t>
  </si>
  <si>
    <t>APACC41419</t>
  </si>
  <si>
    <t>00432494</t>
  </si>
  <si>
    <t>APACC41434</t>
  </si>
  <si>
    <t>00432515</t>
  </si>
  <si>
    <t>APACC41435</t>
  </si>
  <si>
    <t>00433065</t>
  </si>
  <si>
    <t>REF INS PREM TRENTON HAVERFIEL</t>
  </si>
  <si>
    <t>14410</t>
  </si>
  <si>
    <t>PEHP</t>
  </si>
  <si>
    <t>APACC41457</t>
  </si>
  <si>
    <t>00433121</t>
  </si>
  <si>
    <t>APACC41487</t>
  </si>
  <si>
    <t>00433430</t>
  </si>
  <si>
    <t>APACC41505</t>
  </si>
  <si>
    <t>00433550</t>
  </si>
  <si>
    <t>APACC41511</t>
  </si>
  <si>
    <t>00433667</t>
  </si>
  <si>
    <t>APACC41545</t>
  </si>
  <si>
    <t>00434184</t>
  </si>
  <si>
    <t>00434139</t>
  </si>
  <si>
    <t>APACC41546</t>
  </si>
  <si>
    <t>00434304</t>
  </si>
  <si>
    <t>MED SUP INS PREM RET MAY 2021</t>
  </si>
  <si>
    <t>APACC41570</t>
  </si>
  <si>
    <t>00434551</t>
  </si>
  <si>
    <t>00434552</t>
  </si>
  <si>
    <t>APACC41584</t>
  </si>
  <si>
    <t>00434909</t>
  </si>
  <si>
    <t>APACC41635</t>
  </si>
  <si>
    <t>00435256</t>
  </si>
  <si>
    <t>APACC41660</t>
  </si>
  <si>
    <t>00435407</t>
  </si>
  <si>
    <t>PEHP Traditional  Retiree Admi</t>
  </si>
  <si>
    <t>00435408</t>
  </si>
  <si>
    <t>PEHP Traditional  Retiree Clai</t>
  </si>
  <si>
    <t>00435406</t>
  </si>
  <si>
    <t>PEHP Reinsure Retiree Trad</t>
  </si>
  <si>
    <t>PEHP HDHP Retiree Admin</t>
  </si>
  <si>
    <t>PEHP HDHP Retiree Claims</t>
  </si>
  <si>
    <t>PEHP Reinsure Retiree HDHP</t>
  </si>
  <si>
    <t>APACC41668</t>
  </si>
  <si>
    <t>00435461</t>
  </si>
  <si>
    <t>SelectHealth Reinsure Ret HDHP</t>
  </si>
  <si>
    <t>SelectHealth Reinsure Ret Trad</t>
  </si>
  <si>
    <t>APACC41685</t>
  </si>
  <si>
    <t>00435619</t>
  </si>
  <si>
    <t>APACC41704</t>
  </si>
  <si>
    <t>00435840</t>
  </si>
  <si>
    <t>00435841</t>
  </si>
  <si>
    <t>APACC41736</t>
  </si>
  <si>
    <t>00435971</t>
  </si>
  <si>
    <t>APACC41744</t>
  </si>
  <si>
    <t>00436144</t>
  </si>
  <si>
    <t>APACC41788</t>
  </si>
  <si>
    <t>00436532</t>
  </si>
  <si>
    <t>APACC41768</t>
  </si>
  <si>
    <t>00436387</t>
  </si>
  <si>
    <t>APACC41789</t>
  </si>
  <si>
    <t>00436570</t>
  </si>
  <si>
    <t>APACC41820</t>
  </si>
  <si>
    <t>00436727</t>
  </si>
  <si>
    <t>APACC41834</t>
  </si>
  <si>
    <t>00437189</t>
  </si>
  <si>
    <t>APACC41861</t>
  </si>
  <si>
    <t>00437932</t>
  </si>
  <si>
    <t>00437931</t>
  </si>
  <si>
    <t>APACC41903</t>
  </si>
  <si>
    <t>00438364</t>
  </si>
  <si>
    <t>MED SUP INS R JUN 2021</t>
  </si>
  <si>
    <t>00438297</t>
  </si>
  <si>
    <t>00438361</t>
  </si>
  <si>
    <t>00438362</t>
  </si>
  <si>
    <t>CIGNA R DENTAL A 7/01/21 to 7/</t>
  </si>
  <si>
    <t>APACC41951</t>
  </si>
  <si>
    <t>00438632</t>
  </si>
  <si>
    <t>APACC41969</t>
  </si>
  <si>
    <t>00438842</t>
  </si>
  <si>
    <t>APACC41982</t>
  </si>
  <si>
    <t>00438929</t>
  </si>
  <si>
    <t>APACC41993</t>
  </si>
  <si>
    <t>00438955</t>
  </si>
  <si>
    <t>APACC42032</t>
  </si>
  <si>
    <t>00439561</t>
  </si>
  <si>
    <t>APACC42033</t>
  </si>
  <si>
    <t>00439740</t>
  </si>
  <si>
    <t>#10 INSURANCEREFUND-STHOMAS</t>
  </si>
  <si>
    <t>00439741</t>
  </si>
  <si>
    <t>#9 INSURANCEREFUND-RYORK</t>
  </si>
  <si>
    <t>00439742</t>
  </si>
  <si>
    <t>#8 INSURANCEREFUND-RBURGI</t>
  </si>
  <si>
    <t>00439743</t>
  </si>
  <si>
    <t>#11 INSURANCEREFUND-MBOWERS</t>
  </si>
  <si>
    <t>00439744</t>
  </si>
  <si>
    <t>#12 INSURANCEREFUND-CHUETT</t>
  </si>
  <si>
    <t>00439745</t>
  </si>
  <si>
    <t>#13 INSURANCEREFUND-DSTCLAIR</t>
  </si>
  <si>
    <t>00439746</t>
  </si>
  <si>
    <t>#7 INSURANCEREFUND-LKECK</t>
  </si>
  <si>
    <t>APACC42049</t>
  </si>
  <si>
    <t>00439733</t>
  </si>
  <si>
    <t>00439732</t>
  </si>
  <si>
    <t>00439731</t>
  </si>
  <si>
    <t>APACC42061</t>
  </si>
  <si>
    <t>00439821</t>
  </si>
  <si>
    <t>APR TO JUNE RETIREE DEATH BENE</t>
  </si>
  <si>
    <t>00439820</t>
  </si>
  <si>
    <t>APACC42062</t>
  </si>
  <si>
    <t>00439968</t>
  </si>
  <si>
    <t>APACC42106</t>
  </si>
  <si>
    <t>00440265</t>
  </si>
  <si>
    <t>00440266</t>
  </si>
  <si>
    <t>APACC42133</t>
  </si>
  <si>
    <t>00440486</t>
  </si>
  <si>
    <t>00440487</t>
  </si>
  <si>
    <t>APACC42151</t>
  </si>
  <si>
    <t>00440636</t>
  </si>
  <si>
    <t>14780</t>
  </si>
  <si>
    <t>Q4 2020 PHARMACY REBATE</t>
  </si>
  <si>
    <t>APACC42197</t>
  </si>
  <si>
    <t>00441077</t>
  </si>
  <si>
    <t>APACC42220</t>
  </si>
  <si>
    <t>00441323</t>
  </si>
  <si>
    <t>APACC42231</t>
  </si>
  <si>
    <t>00441640</t>
  </si>
  <si>
    <t>APACC42248</t>
  </si>
  <si>
    <t>00441829</t>
  </si>
  <si>
    <t>APACC42264</t>
  </si>
  <si>
    <t>00442108</t>
  </si>
  <si>
    <t>MED SUP INS PREM R JULY 2021</t>
  </si>
  <si>
    <t>00442214</t>
  </si>
  <si>
    <t>APACC42279</t>
  </si>
  <si>
    <t>00442230</t>
  </si>
  <si>
    <t>EFT 14843</t>
  </si>
  <si>
    <t>QTR 1 2021 SEL H RX REBATE</t>
  </si>
  <si>
    <t>APACC42325</t>
  </si>
  <si>
    <t>00442457</t>
  </si>
  <si>
    <t>00442458</t>
  </si>
  <si>
    <t>APACC42326</t>
  </si>
  <si>
    <t>00442472</t>
  </si>
  <si>
    <t>APACC42359</t>
  </si>
  <si>
    <t>00443288</t>
  </si>
  <si>
    <t>APACC42402</t>
  </si>
  <si>
    <t>00443546</t>
  </si>
  <si>
    <t>00443548</t>
  </si>
  <si>
    <t>00443547</t>
  </si>
  <si>
    <t>00443545</t>
  </si>
  <si>
    <t>APACC42419</t>
  </si>
  <si>
    <t>00443816</t>
  </si>
  <si>
    <t>APACC42470</t>
  </si>
  <si>
    <t>00444063</t>
  </si>
  <si>
    <t>APACC42493</t>
  </si>
  <si>
    <t>00444293</t>
  </si>
  <si>
    <t>APACC42504</t>
  </si>
  <si>
    <t>00444444</t>
  </si>
  <si>
    <t>APACC42514</t>
  </si>
  <si>
    <t>00444908</t>
  </si>
  <si>
    <t>APACC42560</t>
  </si>
  <si>
    <t>00445115</t>
  </si>
  <si>
    <t>APACC42579</t>
  </si>
  <si>
    <t>00445262</t>
  </si>
  <si>
    <t>14942</t>
  </si>
  <si>
    <t>Q1 2021 PHARMACY REBATES</t>
  </si>
  <si>
    <t>00445263</t>
  </si>
  <si>
    <t>APACC42597</t>
  </si>
  <si>
    <t>00445640</t>
  </si>
  <si>
    <t>APACC42607</t>
  </si>
  <si>
    <t>00445769</t>
  </si>
  <si>
    <t>APACC42646</t>
  </si>
  <si>
    <t>00446198</t>
  </si>
  <si>
    <t>APACC42674</t>
  </si>
  <si>
    <t>00446358</t>
  </si>
  <si>
    <t>APACC42683</t>
  </si>
  <si>
    <t>00446500</t>
  </si>
  <si>
    <t>APACC42685</t>
  </si>
  <si>
    <t>00446576</t>
  </si>
  <si>
    <t>APACC42733</t>
  </si>
  <si>
    <t>00447199</t>
  </si>
  <si>
    <t>MED SUP INS R AUG 21</t>
  </si>
  <si>
    <t>APACC42752</t>
  </si>
  <si>
    <t>00447556</t>
  </si>
  <si>
    <t>00447552</t>
  </si>
  <si>
    <t>00447555</t>
  </si>
  <si>
    <t>00447200</t>
  </si>
  <si>
    <t>00447197</t>
  </si>
  <si>
    <t>2021OVHD</t>
  </si>
  <si>
    <t>663010</t>
  </si>
  <si>
    <t>Council Overhead Cost</t>
  </si>
  <si>
    <t>2021 Council Overhead</t>
  </si>
  <si>
    <t>663015</t>
  </si>
  <si>
    <t>Mayor Overhead Cost</t>
  </si>
  <si>
    <t>2021 Mayor Adm Overhead</t>
  </si>
  <si>
    <t>663025</t>
  </si>
  <si>
    <t>Auditor Overhead Cost</t>
  </si>
  <si>
    <t>2021 Auditor Overhead</t>
  </si>
  <si>
    <t>663040</t>
  </si>
  <si>
    <t>Info Services Overhead Cost</t>
  </si>
  <si>
    <t>2021 Info Svcs Overhead</t>
  </si>
  <si>
    <t>663045</t>
  </si>
  <si>
    <t>Purchasing Overhead Cost</t>
  </si>
  <si>
    <t>2021 Contracts Overhead</t>
  </si>
  <si>
    <t>663070</t>
  </si>
  <si>
    <t>Mayor Finance Overhead Cost</t>
  </si>
  <si>
    <t>2021 Mayor Fin Overhead</t>
  </si>
  <si>
    <t>APACC42763</t>
  </si>
  <si>
    <t>00447858</t>
  </si>
  <si>
    <t>APACC42776</t>
  </si>
  <si>
    <t>00448077</t>
  </si>
  <si>
    <t>APACC42795</t>
  </si>
  <si>
    <t>00448281</t>
  </si>
  <si>
    <t>00448280</t>
  </si>
  <si>
    <t>APACC42855</t>
  </si>
  <si>
    <t>00448841</t>
  </si>
  <si>
    <t>00448864</t>
  </si>
  <si>
    <t>APACC42904</t>
  </si>
  <si>
    <t>00449082</t>
  </si>
  <si>
    <t>00449083</t>
  </si>
  <si>
    <t>APACC42939</t>
  </si>
  <si>
    <t>00449554</t>
  </si>
  <si>
    <t>APACC42961</t>
  </si>
  <si>
    <t>00449625</t>
  </si>
  <si>
    <t>APACC42983</t>
  </si>
  <si>
    <t>00450020</t>
  </si>
  <si>
    <t>APACC43023</t>
  </si>
  <si>
    <t>00450349</t>
  </si>
  <si>
    <t>APACC43008</t>
  </si>
  <si>
    <t>00450209</t>
  </si>
  <si>
    <t>APACC43040</t>
  </si>
  <si>
    <t>00450520</t>
  </si>
  <si>
    <t>APACC43052</t>
  </si>
  <si>
    <t>00450561</t>
  </si>
  <si>
    <t>APACC43076</t>
  </si>
  <si>
    <t>00450849</t>
  </si>
  <si>
    <t>MED SUP INS R SEPT 2021</t>
  </si>
  <si>
    <t>00450853</t>
  </si>
  <si>
    <t>CIGNA R DENTAL A 10/21-10/30</t>
  </si>
  <si>
    <t>APACC43090</t>
  </si>
  <si>
    <t>00451095</t>
  </si>
  <si>
    <t>00450970</t>
  </si>
  <si>
    <t>APACC43107</t>
  </si>
  <si>
    <t>00451242</t>
  </si>
  <si>
    <t>APACC43128</t>
  </si>
  <si>
    <t>00451384</t>
  </si>
  <si>
    <t>ARDC043138</t>
  </si>
  <si>
    <t>15155</t>
  </si>
  <si>
    <t>Q2 2021 PHARMACY REBATES</t>
  </si>
  <si>
    <t>APACC43182</t>
  </si>
  <si>
    <t>00451691</t>
  </si>
  <si>
    <t>APACC43209</t>
  </si>
  <si>
    <t>00451821</t>
  </si>
  <si>
    <t>REF INS PREM DARYL BACON</t>
  </si>
  <si>
    <t>00451817</t>
  </si>
  <si>
    <t>00451818</t>
  </si>
  <si>
    <t>00451819</t>
  </si>
  <si>
    <t>APACC43226</t>
  </si>
  <si>
    <t>00452046</t>
  </si>
  <si>
    <t>APACC43247</t>
  </si>
  <si>
    <t>00452621</t>
  </si>
  <si>
    <t>APACC43270</t>
  </si>
  <si>
    <t>00452763</t>
  </si>
  <si>
    <t>JULY TO SEPT RET DEATH BEN</t>
  </si>
  <si>
    <t>APACC43293</t>
  </si>
  <si>
    <t>00452847</t>
  </si>
  <si>
    <t>00452805</t>
  </si>
  <si>
    <t>APACC43329</t>
  </si>
  <si>
    <t>00453143</t>
  </si>
  <si>
    <t>APACC43330</t>
  </si>
  <si>
    <t>00453264</t>
  </si>
  <si>
    <t>00453261</t>
  </si>
  <si>
    <t>APACC43391</t>
  </si>
  <si>
    <t>00453875</t>
  </si>
  <si>
    <t>APACC43421</t>
  </si>
  <si>
    <t>00454687</t>
  </si>
  <si>
    <t>00454686</t>
  </si>
  <si>
    <t>APACC43429</t>
  </si>
  <si>
    <t>00454693</t>
  </si>
  <si>
    <t>APACC43469</t>
  </si>
  <si>
    <t>00455511</t>
  </si>
  <si>
    <t>00455278</t>
  </si>
  <si>
    <t>APACC43485</t>
  </si>
  <si>
    <t>00455528</t>
  </si>
  <si>
    <t>APACC43505</t>
  </si>
  <si>
    <t>00455626</t>
  </si>
  <si>
    <t>RETIREE INS OCT 21</t>
  </si>
  <si>
    <t>00455627</t>
  </si>
  <si>
    <t>00455634</t>
  </si>
  <si>
    <t>APACC43561</t>
  </si>
  <si>
    <t>00456204</t>
  </si>
  <si>
    <t>APACC43580</t>
  </si>
  <si>
    <t>00456436</t>
  </si>
  <si>
    <t>00456435</t>
  </si>
  <si>
    <t>00456433</t>
  </si>
  <si>
    <t>APACC43599</t>
  </si>
  <si>
    <t>00456609</t>
  </si>
  <si>
    <t>ARDC043603</t>
  </si>
  <si>
    <t>EFT 15326</t>
  </si>
  <si>
    <t>QTR 2 2021 SEL H RX REBATE</t>
  </si>
  <si>
    <t>00456954</t>
  </si>
  <si>
    <t>APACC43668</t>
  </si>
  <si>
    <t>00457344</t>
  </si>
  <si>
    <t>APACC43701</t>
  </si>
  <si>
    <t>00457665</t>
  </si>
  <si>
    <t>APACC43702</t>
  </si>
  <si>
    <t>00457743</t>
  </si>
  <si>
    <t>00457776</t>
  </si>
  <si>
    <t>APACC43739</t>
  </si>
  <si>
    <t>00458487</t>
  </si>
  <si>
    <t>APACC43754</t>
  </si>
  <si>
    <t>00458518</t>
  </si>
  <si>
    <t>00458519</t>
  </si>
  <si>
    <t>APACC43768</t>
  </si>
  <si>
    <t>00458744</t>
  </si>
  <si>
    <t>APACC43780</t>
  </si>
  <si>
    <t>00458839</t>
  </si>
  <si>
    <t>APACC43809</t>
  </si>
  <si>
    <t>00459172</t>
  </si>
  <si>
    <t>00459171</t>
  </si>
  <si>
    <t>APACC43867</t>
  </si>
  <si>
    <t>00459456</t>
  </si>
  <si>
    <t>APACC43883</t>
  </si>
  <si>
    <t>00459648</t>
  </si>
  <si>
    <t>APACC43927</t>
  </si>
  <si>
    <t>00460057</t>
  </si>
  <si>
    <t>00460056</t>
  </si>
  <si>
    <t>00460055</t>
  </si>
  <si>
    <t>00460059</t>
  </si>
  <si>
    <t>00460245</t>
  </si>
  <si>
    <t>00460244</t>
  </si>
  <si>
    <t>00460058</t>
  </si>
  <si>
    <t>APACC43947</t>
  </si>
  <si>
    <t>00460393</t>
  </si>
  <si>
    <t>MED SUP INS R NOV 2021</t>
  </si>
  <si>
    <t>APACC43992</t>
  </si>
  <si>
    <t>00460644</t>
  </si>
  <si>
    <t>APACC43993</t>
  </si>
  <si>
    <t>00460658</t>
  </si>
  <si>
    <t>APACC44032</t>
  </si>
  <si>
    <t>00460984</t>
  </si>
  <si>
    <t>APACC44045</t>
  </si>
  <si>
    <t>00461050</t>
  </si>
  <si>
    <t>APACC44084</t>
  </si>
  <si>
    <t>00461583</t>
  </si>
  <si>
    <t>00461582</t>
  </si>
  <si>
    <t>APACC44102</t>
  </si>
  <si>
    <t>00462077</t>
  </si>
  <si>
    <t>APACC44115</t>
  </si>
  <si>
    <t>00462227</t>
  </si>
  <si>
    <t>APACC44190</t>
  </si>
  <si>
    <t>00463353</t>
  </si>
  <si>
    <t>00463354</t>
  </si>
  <si>
    <t>APACC44205</t>
  </si>
  <si>
    <t>00463707</t>
  </si>
  <si>
    <t>APACC44235</t>
  </si>
  <si>
    <t>00464080</t>
  </si>
  <si>
    <t>MED SUP I PREM R DEC 2021</t>
  </si>
  <si>
    <t>APACC44252</t>
  </si>
  <si>
    <t>00464290</t>
  </si>
  <si>
    <t>00464291</t>
  </si>
  <si>
    <t>00464288</t>
  </si>
  <si>
    <t>00464292</t>
  </si>
  <si>
    <t>APACC44267</t>
  </si>
  <si>
    <t>00464448</t>
  </si>
  <si>
    <t>APACC44280</t>
  </si>
  <si>
    <t>00464829</t>
  </si>
  <si>
    <t>APACC44327</t>
  </si>
  <si>
    <t>00465386</t>
  </si>
  <si>
    <t>APACC44609</t>
  </si>
  <si>
    <t>00468248</t>
  </si>
  <si>
    <t>OCT TO DEC 2021 RD BENEFITS</t>
  </si>
  <si>
    <t>2014-2020 R D BENEFIT</t>
  </si>
  <si>
    <t>APACC44880</t>
  </si>
  <si>
    <t>00470217</t>
  </si>
  <si>
    <t>PRIOR YRS RET D B</t>
  </si>
  <si>
    <t>0000045252</t>
  </si>
  <si>
    <t>2021 PEHP OVERPAID PREMIUMS RE</t>
  </si>
  <si>
    <t>Q3 2021 PHARMACY REBATES</t>
  </si>
  <si>
    <t>APACC44360</t>
  </si>
  <si>
    <t>00465452</t>
  </si>
  <si>
    <t>APACC44448</t>
  </si>
  <si>
    <t>00466347</t>
  </si>
  <si>
    <t>REIN-MED21</t>
  </si>
  <si>
    <t>2021 Med Reinsur Rec</t>
  </si>
  <si>
    <t>RXREC-PE21</t>
  </si>
  <si>
    <t>2021 PEHP 4th Qtr RX Rec</t>
  </si>
  <si>
    <t>00465454</t>
  </si>
  <si>
    <t>APACC44823</t>
  </si>
  <si>
    <t>00470070</t>
  </si>
  <si>
    <t>00465453</t>
  </si>
  <si>
    <t>00470072</t>
  </si>
  <si>
    <t>0000045214</t>
  </si>
  <si>
    <t>2021 3RD QTR RX REBATE</t>
  </si>
  <si>
    <t>APACC44374</t>
  </si>
  <si>
    <t>00465616</t>
  </si>
  <si>
    <t>RXREC-SH21</t>
  </si>
  <si>
    <t>2021 Sel 4th Qtr RX Rec</t>
  </si>
  <si>
    <t>00465613</t>
  </si>
  <si>
    <t>Grand Total</t>
  </si>
  <si>
    <t>995 Total</t>
  </si>
  <si>
    <t>5308000000 Total</t>
  </si>
  <si>
    <t>639025 Total</t>
  </si>
  <si>
    <t>655036 Total</t>
  </si>
  <si>
    <t>655045 Total</t>
  </si>
  <si>
    <t>655055 Total</t>
  </si>
  <si>
    <t>655080 Total</t>
  </si>
  <si>
    <t>655081 Total</t>
  </si>
  <si>
    <t>655082 Total</t>
  </si>
  <si>
    <t>655115 Total</t>
  </si>
  <si>
    <t>655116 Total</t>
  </si>
  <si>
    <t>655117 Total</t>
  </si>
  <si>
    <t>655225 Total</t>
  </si>
  <si>
    <t>655230 Total</t>
  </si>
  <si>
    <t>655235 Total</t>
  </si>
  <si>
    <t>655255 Total</t>
  </si>
  <si>
    <t>655260 Total</t>
  </si>
  <si>
    <t>655265 Total</t>
  </si>
  <si>
    <t>655281 Total</t>
  </si>
  <si>
    <t>655282 Total</t>
  </si>
  <si>
    <t>663010 Total</t>
  </si>
  <si>
    <t>663015 Total</t>
  </si>
  <si>
    <t>663025 Total</t>
  </si>
  <si>
    <t>663040 Total</t>
  </si>
  <si>
    <t>663045 Total</t>
  </si>
  <si>
    <t>663070 Total</t>
  </si>
  <si>
    <t>21-Apr</t>
  </si>
  <si>
    <t>5-Apr</t>
  </si>
  <si>
    <t>2-Jul</t>
  </si>
  <si>
    <t>6-Oct</t>
  </si>
  <si>
    <t>31-Dec</t>
  </si>
  <si>
    <t>21-Jan</t>
  </si>
  <si>
    <t>22-Feb</t>
  </si>
  <si>
    <t>23-Mar</t>
  </si>
  <si>
    <t>28-Apr</t>
  </si>
  <si>
    <t>20-May</t>
  </si>
  <si>
    <t>21-Jun</t>
  </si>
  <si>
    <t>21-Jul</t>
  </si>
  <si>
    <t>26-Aug</t>
  </si>
  <si>
    <t>21-Sep</t>
  </si>
  <si>
    <t>25-Oct</t>
  </si>
  <si>
    <t>30-Nov</t>
  </si>
  <si>
    <t>21-Dec</t>
  </si>
  <si>
    <t>1-Feb</t>
  </si>
  <si>
    <t>23-Feb</t>
  </si>
  <si>
    <t>31-Mar</t>
  </si>
  <si>
    <t>6-Apr</t>
  </si>
  <si>
    <t>11-May</t>
  </si>
  <si>
    <t>1-Jul</t>
  </si>
  <si>
    <t>1-Oct</t>
  </si>
  <si>
    <t>6-Jan</t>
  </si>
  <si>
    <t>14-Jan</t>
  </si>
  <si>
    <t>28-Jan</t>
  </si>
  <si>
    <t>4-Feb</t>
  </si>
  <si>
    <t>10-Feb</t>
  </si>
  <si>
    <t>18-Feb</t>
  </si>
  <si>
    <t>26-Feb</t>
  </si>
  <si>
    <t>28-Feb</t>
  </si>
  <si>
    <t>9-Mar</t>
  </si>
  <si>
    <t>10-Mar</t>
  </si>
  <si>
    <t>18-Mar</t>
  </si>
  <si>
    <t>25-Mar</t>
  </si>
  <si>
    <t>8-Apr</t>
  </si>
  <si>
    <t>14-Apr</t>
  </si>
  <si>
    <t>22-Apr</t>
  </si>
  <si>
    <t>29-Apr</t>
  </si>
  <si>
    <t>5-May</t>
  </si>
  <si>
    <t>13-May</t>
  </si>
  <si>
    <t>19-May</t>
  </si>
  <si>
    <t>28-May</t>
  </si>
  <si>
    <t>3-Jun</t>
  </si>
  <si>
    <t>10-Jun</t>
  </si>
  <si>
    <t>16-Jun</t>
  </si>
  <si>
    <t>25-Jun</t>
  </si>
  <si>
    <t>7-Jul</t>
  </si>
  <si>
    <t>13-Jul</t>
  </si>
  <si>
    <t>15-Jul</t>
  </si>
  <si>
    <t>22-Jul</t>
  </si>
  <si>
    <t>2-Aug</t>
  </si>
  <si>
    <t>6-Aug</t>
  </si>
  <si>
    <t>12-Aug</t>
  </si>
  <si>
    <t>20-Aug</t>
  </si>
  <si>
    <t>1-Sep</t>
  </si>
  <si>
    <t>8-Sep</t>
  </si>
  <si>
    <t>16-Sep</t>
  </si>
  <si>
    <t>23-Sep</t>
  </si>
  <si>
    <t>28-Sep</t>
  </si>
  <si>
    <t>18-Oct</t>
  </si>
  <si>
    <t>21-Oct</t>
  </si>
  <si>
    <t>28-Oct</t>
  </si>
  <si>
    <t>5-Nov</t>
  </si>
  <si>
    <t>11-Nov</t>
  </si>
  <si>
    <t>17-Nov</t>
  </si>
  <si>
    <t>29-Nov</t>
  </si>
  <si>
    <t>2-Dec</t>
  </si>
  <si>
    <t>8-Dec</t>
  </si>
  <si>
    <t>23-Dec</t>
  </si>
  <si>
    <t>11-Jan</t>
  </si>
  <si>
    <t>18-Jan</t>
  </si>
  <si>
    <t>20-Jan</t>
  </si>
  <si>
    <t>25-Jan</t>
  </si>
  <si>
    <t>27-Jan</t>
  </si>
  <si>
    <t>29-Jan</t>
  </si>
  <si>
    <t>3-Feb</t>
  </si>
  <si>
    <t>5-Feb</t>
  </si>
  <si>
    <t>15-Feb</t>
  </si>
  <si>
    <t>17-Feb</t>
  </si>
  <si>
    <t>19-Feb</t>
  </si>
  <si>
    <t>25-Feb</t>
  </si>
  <si>
    <t>3-Mar</t>
  </si>
  <si>
    <t>5-Mar</t>
  </si>
  <si>
    <t>17-Mar</t>
  </si>
  <si>
    <t>24-Mar</t>
  </si>
  <si>
    <t>29-Mar</t>
  </si>
  <si>
    <t>7-Apr</t>
  </si>
  <si>
    <t>12-Apr</t>
  </si>
  <si>
    <t>16-Apr</t>
  </si>
  <si>
    <t>20-Apr</t>
  </si>
  <si>
    <t>26-Apr</t>
  </si>
  <si>
    <t>30-Apr</t>
  </si>
  <si>
    <t>7-May</t>
  </si>
  <si>
    <t>12-May</t>
  </si>
  <si>
    <t>17-May</t>
  </si>
  <si>
    <t>24-May</t>
  </si>
  <si>
    <t>26-May</t>
  </si>
  <si>
    <t>4-Jun</t>
  </si>
  <si>
    <t>9-Jun</t>
  </si>
  <si>
    <t>14-Jun</t>
  </si>
  <si>
    <t>23-Jun</t>
  </si>
  <si>
    <t>28-Jun</t>
  </si>
  <si>
    <t>30-Jun</t>
  </si>
  <si>
    <t>12-Jul</t>
  </si>
  <si>
    <t>14-Jul</t>
  </si>
  <si>
    <t>16-Jul</t>
  </si>
  <si>
    <t>26-Jul</t>
  </si>
  <si>
    <t>28-Jul</t>
  </si>
  <si>
    <t>4-Aug</t>
  </si>
  <si>
    <t>9-Aug</t>
  </si>
  <si>
    <t>11-Aug</t>
  </si>
  <si>
    <t>16-Aug</t>
  </si>
  <si>
    <t>19-Aug</t>
  </si>
  <si>
    <t>30-Aug</t>
  </si>
  <si>
    <t>7-Sep</t>
  </si>
  <si>
    <t>13-Sep</t>
  </si>
  <si>
    <t>20-Sep</t>
  </si>
  <si>
    <t>24-Sep</t>
  </si>
  <si>
    <t>29-Sep</t>
  </si>
  <si>
    <t>4-Oct</t>
  </si>
  <si>
    <t>8-Oct</t>
  </si>
  <si>
    <t>14-Oct</t>
  </si>
  <si>
    <t>27-Oct</t>
  </si>
  <si>
    <t>1-Nov</t>
  </si>
  <si>
    <t>3-Nov</t>
  </si>
  <si>
    <t>8-Nov</t>
  </si>
  <si>
    <t>15-Nov</t>
  </si>
  <si>
    <t>19-Nov</t>
  </si>
  <si>
    <t>1-Dec</t>
  </si>
  <si>
    <t>6-Dec</t>
  </si>
  <si>
    <t>13-Dec</t>
  </si>
  <si>
    <t>17-Dec</t>
  </si>
  <si>
    <t>20-Dec</t>
  </si>
  <si>
    <t>30-Dec</t>
  </si>
  <si>
    <t>13-Jan</t>
  </si>
  <si>
    <t>11-Feb</t>
  </si>
  <si>
    <t>10-May</t>
  </si>
  <si>
    <t>14-Sep</t>
  </si>
  <si>
    <t>11-Oct</t>
  </si>
  <si>
    <t>10-Nov</t>
  </si>
  <si>
    <t>9-Dec</t>
  </si>
  <si>
    <t>15-Mar</t>
  </si>
  <si>
    <t>22-Mar</t>
  </si>
  <si>
    <t>19-Jan</t>
  </si>
  <si>
    <t>8-Feb</t>
  </si>
  <si>
    <t>16-Feb</t>
  </si>
  <si>
    <t>8-Mar</t>
  </si>
  <si>
    <t>19-Apr</t>
  </si>
  <si>
    <t>27-Apr</t>
  </si>
  <si>
    <t>3-May</t>
  </si>
  <si>
    <t>25-May</t>
  </si>
  <si>
    <t>2-Jun</t>
  </si>
  <si>
    <t>7-Jun</t>
  </si>
  <si>
    <t>6-Jul</t>
  </si>
  <si>
    <t>20-Jul</t>
  </si>
  <si>
    <t>3-Aug</t>
  </si>
  <si>
    <t>10-Aug</t>
  </si>
  <si>
    <t>23-Aug</t>
  </si>
  <si>
    <t>27-Sep</t>
  </si>
  <si>
    <t>5-Oct</t>
  </si>
  <si>
    <t>22-Nov</t>
  </si>
  <si>
    <t>27-Dec</t>
  </si>
  <si>
    <t>28-Dec</t>
  </si>
  <si>
    <t>4-Jan</t>
  </si>
  <si>
    <t>22-Jan</t>
  </si>
  <si>
    <t>27-Jul</t>
  </si>
  <si>
    <t>22-Oct</t>
  </si>
  <si>
    <t>27-Aug</t>
  </si>
  <si>
    <t>Sum of Amount</t>
  </si>
  <si>
    <t>Total</t>
  </si>
  <si>
    <t>421005 Total</t>
  </si>
  <si>
    <t>429005 Total</t>
  </si>
  <si>
    <t>429015 Total</t>
  </si>
  <si>
    <t>429045 Total</t>
  </si>
  <si>
    <t>431160 Total</t>
  </si>
  <si>
    <t>437090 Total</t>
  </si>
  <si>
    <t>437095 Total</t>
  </si>
  <si>
    <t>437111 Total</t>
  </si>
  <si>
    <t>437215 Total</t>
  </si>
  <si>
    <t>437225 Total</t>
  </si>
  <si>
    <t>31-Jan</t>
  </si>
  <si>
    <t>31-May</t>
  </si>
  <si>
    <t>31-Jul</t>
  </si>
  <si>
    <t>30-Sep</t>
  </si>
  <si>
    <t>31-Oct</t>
  </si>
  <si>
    <t>1-Aug</t>
  </si>
  <si>
    <t>31-Aug</t>
  </si>
  <si>
    <t>1-Apr</t>
  </si>
  <si>
    <t>2-Mar</t>
  </si>
  <si>
    <t>16-Mar</t>
  </si>
  <si>
    <t>30-Mar</t>
  </si>
  <si>
    <t>6-May</t>
  </si>
  <si>
    <t>27-May</t>
  </si>
  <si>
    <t>29-Jun</t>
  </si>
  <si>
    <t>8-Jul</t>
  </si>
  <si>
    <t>29-Jul</t>
  </si>
  <si>
    <t>19-Oct</t>
  </si>
  <si>
    <t>9-Nov</t>
  </si>
  <si>
    <t>29-Dec</t>
  </si>
  <si>
    <t>2-Feb</t>
  </si>
  <si>
    <t>4-May</t>
  </si>
  <si>
    <t>24-Aug</t>
  </si>
  <si>
    <t>9-Sep</t>
  </si>
  <si>
    <t>16-Nov</t>
  </si>
  <si>
    <t>26-Jan</t>
  </si>
  <si>
    <t>18-May</t>
  </si>
  <si>
    <t>17-Aug</t>
  </si>
  <si>
    <t>18-Nov</t>
  </si>
  <si>
    <t>23-Nov</t>
  </si>
  <si>
    <t>Salt Lake County</t>
  </si>
  <si>
    <t>OPEB Trust Fund (Fund 995 Department 5308000000) Comparison of Revenues and Expenditures</t>
  </si>
  <si>
    <r>
      <t xml:space="preserve">FINAL December 31, 2021 </t>
    </r>
    <r>
      <rPr>
        <sz val="10"/>
        <rFont val="Arial Unicode MS"/>
        <family val="2"/>
      </rPr>
      <t>(run date: 3/11/2022)</t>
    </r>
  </si>
  <si>
    <t>Revenues</t>
  </si>
  <si>
    <t>Descr</t>
  </si>
  <si>
    <t>OPEB Charge</t>
  </si>
  <si>
    <t>Investment gains in 2021 (JV: OPEB-INVES)</t>
  </si>
  <si>
    <t>Expenditures</t>
  </si>
  <si>
    <t>Revenues (Over) / Under Expenditures</t>
  </si>
  <si>
    <r>
      <t xml:space="preserve">Revenues (Over) / Under Expenditures </t>
    </r>
    <r>
      <rPr>
        <sz val="10"/>
        <rFont val="Arial Unicode MS"/>
        <family val="2"/>
      </rPr>
      <t>(Without Investment Gains)</t>
    </r>
  </si>
  <si>
    <t>Revenues (Retiree Premiums Only - Does Not Include OPEB Charge and Earnings)</t>
  </si>
  <si>
    <t>Dental</t>
  </si>
  <si>
    <t>Medical</t>
  </si>
  <si>
    <t>Medicare Supplement</t>
  </si>
  <si>
    <t>Life Insurance</t>
  </si>
  <si>
    <t>Interest, Unrealized Stock Gains and OPEB Charge</t>
  </si>
  <si>
    <t>Departmental Fees (OPEB Chg)</t>
  </si>
  <si>
    <t>Interfund Revenue (OPEB Chg)</t>
  </si>
  <si>
    <t>Net OPEB Trust Total Revenues (Over) / Under Total Expenditures</t>
  </si>
  <si>
    <t>Administrative Costs</t>
  </si>
  <si>
    <t>2021 Paygo Amount</t>
  </si>
  <si>
    <t>2021 Actual Retiree Claims vs Retiree Premiums Paid = Cost of Retiree Insurance to Salt Lake County</t>
  </si>
  <si>
    <t>Detail from OPEB Charge Calculation:</t>
  </si>
  <si>
    <t>Statement of Changes in Fiducary Net Position</t>
  </si>
  <si>
    <t>Additions:</t>
  </si>
  <si>
    <t>Employer Contributions</t>
  </si>
  <si>
    <t>Investment Income:</t>
  </si>
  <si>
    <t>Net Increase in Fair Value of Investments</t>
  </si>
  <si>
    <t>Morton Invest. Chg</t>
  </si>
  <si>
    <t>Interest</t>
  </si>
  <si>
    <t>County Treasurer</t>
  </si>
  <si>
    <t>Total Investment Income</t>
  </si>
  <si>
    <t>Total Additions</t>
  </si>
  <si>
    <t>Deductions:</t>
  </si>
  <si>
    <t>Benefit Payments</t>
  </si>
  <si>
    <t>Administrative Expenses</t>
  </si>
  <si>
    <t>Total Deductions</t>
  </si>
  <si>
    <t>Net Increase in Net Position</t>
  </si>
  <si>
    <t>Net Postion - Beginning</t>
  </si>
  <si>
    <t>Net Postion - Ending</t>
  </si>
  <si>
    <t>Not Checked Yet</t>
  </si>
  <si>
    <t>and County Financial Stmts</t>
  </si>
  <si>
    <t>Send to Shanell / Ben when this is completed</t>
  </si>
  <si>
    <t>Balance Sheet after PEHP check posted</t>
  </si>
  <si>
    <t>Year Ended December 31, 2021</t>
  </si>
  <si>
    <t>2021 Additional Contributions from OPEB Charge and Investment Earnings</t>
  </si>
  <si>
    <t>2021 Paygo Amt</t>
  </si>
  <si>
    <t>Ties to Nyhart 12/31/21 Valuation</t>
  </si>
  <si>
    <t>Net Position Change</t>
  </si>
  <si>
    <t>Balance Sheet</t>
  </si>
  <si>
    <t xml:space="preserve">Revenues (Over) Under Expenitures </t>
  </si>
  <si>
    <t>from "Summary" Tab</t>
  </si>
  <si>
    <t>2021 Pay-Go Amount from "Paygo Calc" Tab</t>
  </si>
  <si>
    <t>Not Done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</si>
</sst>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35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 val="singleAccounting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7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20" fillId="2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/>
    <xf numFmtId="0" fontId="23" fillId="2" borderId="1" xfId="0" applyFont="1" applyFill="1" applyBorder="1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pivotButton="1"/>
    <xf numFmtId="43" fontId="0" fillId="0" borderId="0" xfId="1" applyFont="1"/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3" fontId="0" fillId="0" borderId="0" xfId="1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9" fillId="0" borderId="2" xfId="0" applyFont="1" applyBorder="1"/>
    <xf numFmtId="43" fontId="29" fillId="0" borderId="2" xfId="1" applyFont="1" applyBorder="1"/>
    <xf numFmtId="0" fontId="29" fillId="0" borderId="3" xfId="0" applyFont="1" applyBorder="1"/>
    <xf numFmtId="43" fontId="29" fillId="0" borderId="3" xfId="1" applyFont="1" applyBorder="1" applyAlignment="1">
      <alignment horizontal="right"/>
    </xf>
    <xf numFmtId="0" fontId="0" fillId="0" borderId="4" xfId="0" applyBorder="1"/>
    <xf numFmtId="43" fontId="0" fillId="0" borderId="4" xfId="1" applyFont="1" applyBorder="1"/>
    <xf numFmtId="0" fontId="29" fillId="0" borderId="4" xfId="0" applyFont="1" applyBorder="1"/>
    <xf numFmtId="43" fontId="29" fillId="0" borderId="4" xfId="1" applyFont="1" applyBorder="1"/>
    <xf numFmtId="0" fontId="0" fillId="3" borderId="0" xfId="0" applyFill="1"/>
    <xf numFmtId="43" fontId="0" fillId="3" borderId="0" xfId="1" applyFont="1" applyFill="1"/>
    <xf numFmtId="0" fontId="0" fillId="4" borderId="0" xfId="0" applyFill="1"/>
    <xf numFmtId="43" fontId="0" fillId="4" borderId="0" xfId="1" applyFont="1" applyFill="1"/>
    <xf numFmtId="43" fontId="0" fillId="0" borderId="0" xfId="0" applyNumberFormat="1"/>
    <xf numFmtId="0" fontId="27" fillId="5" borderId="4" xfId="0" applyFont="1" applyFill="1" applyBorder="1"/>
    <xf numFmtId="43" fontId="27" fillId="5" borderId="4" xfId="1" applyFont="1" applyFill="1" applyBorder="1"/>
    <xf numFmtId="0" fontId="27" fillId="0" borderId="0" xfId="0" applyFont="1"/>
    <xf numFmtId="43" fontId="27" fillId="0" borderId="0" xfId="1" applyFont="1" applyFill="1" applyBorder="1"/>
    <xf numFmtId="43" fontId="0" fillId="0" borderId="0" xfId="1" applyFont="1" applyFill="1"/>
    <xf numFmtId="43" fontId="30" fillId="0" borderId="2" xfId="1" applyFont="1" applyBorder="1"/>
    <xf numFmtId="0" fontId="30" fillId="0" borderId="2" xfId="0" applyFont="1" applyBorder="1"/>
    <xf numFmtId="43" fontId="30" fillId="0" borderId="3" xfId="1" applyFont="1" applyBorder="1" applyAlignment="1">
      <alignment horizontal="right"/>
    </xf>
    <xf numFmtId="0" fontId="30" fillId="6" borderId="5" xfId="0" applyFont="1" applyFill="1" applyBorder="1"/>
    <xf numFmtId="0" fontId="30" fillId="6" borderId="4" xfId="0" applyFont="1" applyFill="1" applyBorder="1"/>
    <xf numFmtId="43" fontId="30" fillId="3" borderId="4" xfId="1" applyFont="1" applyFill="1" applyBorder="1"/>
    <xf numFmtId="43" fontId="30" fillId="5" borderId="4" xfId="1" applyFont="1" applyFill="1" applyBorder="1"/>
    <xf numFmtId="0" fontId="30" fillId="3" borderId="0" xfId="0" applyFont="1" applyFill="1" applyAlignment="1">
      <alignment horizontal="right"/>
    </xf>
    <xf numFmtId="0" fontId="30" fillId="0" borderId="3" xfId="0" applyFont="1" applyBorder="1"/>
    <xf numFmtId="0" fontId="31" fillId="0" borderId="0" xfId="0" applyFont="1"/>
    <xf numFmtId="43" fontId="31" fillId="0" borderId="0" xfId="1" applyFont="1"/>
    <xf numFmtId="0" fontId="30" fillId="5" borderId="6" xfId="0" applyFont="1" applyFill="1" applyBorder="1"/>
    <xf numFmtId="0" fontId="30" fillId="5" borderId="7" xfId="0" applyFont="1" applyFill="1" applyBorder="1"/>
    <xf numFmtId="43" fontId="30" fillId="5" borderId="7" xfId="1" applyFont="1" applyFill="1" applyBorder="1"/>
    <xf numFmtId="43" fontId="31" fillId="0" borderId="0" xfId="0" applyNumberFormat="1" applyFont="1"/>
    <xf numFmtId="43" fontId="30" fillId="5" borderId="7" xfId="0" applyNumberFormat="1" applyFont="1" applyFill="1" applyBorder="1"/>
    <xf numFmtId="0" fontId="30" fillId="0" borderId="0" xfId="0" applyFont="1"/>
    <xf numFmtId="43" fontId="25" fillId="0" borderId="0" xfId="1" applyFont="1"/>
    <xf numFmtId="43" fontId="30" fillId="0" borderId="4" xfId="1" applyFont="1" applyBorder="1"/>
    <xf numFmtId="0" fontId="30" fillId="0" borderId="0" xfId="0" applyFont="1" applyFill="1"/>
    <xf numFmtId="43" fontId="30" fillId="0" borderId="0" xfId="1" applyFont="1" applyFill="1"/>
    <xf numFmtId="0" fontId="29" fillId="0" borderId="0" xfId="0" applyFont="1"/>
    <xf numFmtId="43" fontId="34" fillId="0" borderId="0" xfId="1" applyFont="1"/>
    <xf numFmtId="0" fontId="25" fillId="7" borderId="0" xfId="0" applyFont="1" applyFill="1"/>
    <xf numFmtId="43" fontId="25" fillId="7" borderId="0" xfId="1" applyFont="1" applyFill="1"/>
    <xf numFmtId="0" fontId="25" fillId="0" borderId="0" xfId="0" applyFont="1"/>
    <xf numFmtId="43" fontId="31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1</xdr:row>
      <xdr:rowOff>1</xdr:rowOff>
    </xdr:from>
    <xdr:to>
      <xdr:col>16</xdr:col>
      <xdr:colOff>899161</xdr:colOff>
      <xdr:row>27</xdr:row>
      <xdr:rowOff>167395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BCEC5EB-6450-43A9-9541-069BBC06C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3721" y="182881"/>
          <a:ext cx="6995160" cy="499085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16</xdr:col>
      <xdr:colOff>843196</xdr:colOff>
      <xdr:row>57</xdr:row>
      <xdr:rowOff>170562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EC25A9A-2F7F-460E-AA98-FE80B1FFC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03720" y="5737860"/>
          <a:ext cx="6939196" cy="4925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8</xdr:col>
      <xdr:colOff>769620</xdr:colOff>
      <xdr:row>84</xdr:row>
      <xdr:rowOff>69259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A40E79-4EC1-401F-AF7C-E57C3D109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758" y="13571621"/>
          <a:ext cx="11421578" cy="209858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tt R. Carlson" refreshedDate="44631.359455902777" createdVersion="7" refreshedVersion="7" minRefreshableVersion="3" recordCount="547" xr:uid="{7C156789-2679-4D7E-8EB9-7B735F5AAA54}">
  <cacheSource type="worksheet">
    <worksheetSource ref="A2:V549" sheet="EQu"/>
  </cacheSource>
  <cacheFields count="23">
    <cacheField name="Date" numFmtId="14">
      <sharedItems containsSemiMixedTypes="0" containsNonDate="0" containsDate="1" containsString="0" minDate="2021-01-04T00:00:00" maxDate="2022-01-01T00:00:00" count="170">
        <d v="2021-01-04T00:00:00"/>
        <d v="2021-01-06T00:00:00"/>
        <d v="2021-01-11T00:00:00"/>
        <d v="2021-01-13T00:00:00"/>
        <d v="2021-01-14T00:00:00"/>
        <d v="2021-01-18T00:00:00"/>
        <d v="2021-01-19T00:00:00"/>
        <d v="2021-01-20T00:00:00"/>
        <d v="2021-01-21T00:00:00"/>
        <d v="2021-01-22T00:00:00"/>
        <d v="2021-01-25T00:00:00"/>
        <d v="2021-01-27T00:00:00"/>
        <d v="2021-01-28T00:00:00"/>
        <d v="2021-01-29T00:00:00"/>
        <d v="2021-02-01T00:00:00"/>
        <d v="2021-02-03T00:00:00"/>
        <d v="2021-02-04T00:00:00"/>
        <d v="2021-02-05T00:00:00"/>
        <d v="2021-02-08T00:00:00"/>
        <d v="2021-02-10T00:00:00"/>
        <d v="2021-02-11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5T00:00:00"/>
        <d v="2021-02-26T00:00:00"/>
        <d v="2021-02-28T00:00:00"/>
        <d v="2021-03-03T00:00:00"/>
        <d v="2021-03-05T00:00:00"/>
        <d v="2021-03-08T00:00:00"/>
        <d v="2021-03-09T00:00:00"/>
        <d v="2021-03-10T00:00:00"/>
        <d v="2021-03-15T00:00:00"/>
        <d v="2021-03-17T00:00:00"/>
        <d v="2021-03-18T00:00:00"/>
        <d v="2021-03-22T00:00:00"/>
        <d v="2021-03-23T00:00:00"/>
        <d v="2021-03-24T00:00:00"/>
        <d v="2021-03-25T00:00:00"/>
        <d v="2021-03-29T00:00:00"/>
        <d v="2021-03-31T00:00:00"/>
        <d v="2021-04-05T00:00:00"/>
        <d v="2021-04-06T00:00:00"/>
        <d v="2021-04-07T00:00:00"/>
        <d v="2021-04-08T00:00:00"/>
        <d v="2021-04-12T00:00:00"/>
        <d v="2021-04-14T00:00:00"/>
        <d v="2021-04-16T00:00:00"/>
        <d v="2021-04-19T00:00:00"/>
        <d v="2021-04-20T00:00:00"/>
        <d v="2021-04-21T00:00:00"/>
        <d v="2021-04-22T00:00:00"/>
        <d v="2021-04-26T00:00:00"/>
        <d v="2021-04-27T00:00:00"/>
        <d v="2021-04-28T00:00:00"/>
        <d v="2021-04-29T00:00:00"/>
        <d v="2021-04-30T00:00:00"/>
        <d v="2021-05-03T00:00:00"/>
        <d v="2021-05-05T00:00:00"/>
        <d v="2021-05-07T00:00:00"/>
        <d v="2021-05-10T00:00:00"/>
        <d v="2021-05-11T00:00:00"/>
        <d v="2021-05-12T00:00:00"/>
        <d v="2021-05-13T00:00:00"/>
        <d v="2021-05-17T00:00:00"/>
        <d v="2021-05-19T00:00:00"/>
        <d v="2021-05-20T00:00:00"/>
        <d v="2021-05-24T00:00:00"/>
        <d v="2021-05-25T00:00:00"/>
        <d v="2021-05-26T00:00:00"/>
        <d v="2021-05-28T00:00:00"/>
        <d v="2021-06-02T00:00:00"/>
        <d v="2021-06-03T00:00:00"/>
        <d v="2021-06-04T00:00:00"/>
        <d v="2021-06-07T00:00:00"/>
        <d v="2021-06-09T00:00:00"/>
        <d v="2021-06-10T00:00:00"/>
        <d v="2021-06-14T00:00:00"/>
        <d v="2021-06-16T00:00:00"/>
        <d v="2021-06-21T00:00:00"/>
        <d v="2021-06-23T00:00:00"/>
        <d v="2021-06-25T00:00:00"/>
        <d v="2021-06-28T00:00:00"/>
        <d v="2021-06-30T00:00:00"/>
        <d v="2021-07-01T00:00:00"/>
        <d v="2021-07-02T00:00:00"/>
        <d v="2021-07-06T00:00:00"/>
        <d v="2021-07-07T00:00:00"/>
        <d v="2021-07-12T00:00:00"/>
        <d v="2021-07-13T00:00:00"/>
        <d v="2021-07-14T00:00:00"/>
        <d v="2021-07-15T00:00:00"/>
        <d v="2021-07-16T00:00:00"/>
        <d v="2021-07-20T00:00:00"/>
        <d v="2021-07-21T00:00:00"/>
        <d v="2021-07-22T00:00:00"/>
        <d v="2021-07-26T00:00:00"/>
        <d v="2021-07-27T00:00:00"/>
        <d v="2021-07-28T00:00:00"/>
        <d v="2021-08-02T00:00:00"/>
        <d v="2021-08-03T00:00:00"/>
        <d v="2021-08-04T00:00:00"/>
        <d v="2021-08-06T00:00:00"/>
        <d v="2021-08-09T00:00:00"/>
        <d v="2021-08-10T00:00:00"/>
        <d v="2021-08-11T00:00:00"/>
        <d v="2021-08-12T00:00:00"/>
        <d v="2021-08-16T00:00:00"/>
        <d v="2021-08-19T00:00:00"/>
        <d v="2021-08-20T00:00:00"/>
        <d v="2021-08-23T00:00:00"/>
        <d v="2021-08-26T00:00:00"/>
        <d v="2021-08-27T00:00:00"/>
        <d v="2021-08-30T00:00:00"/>
        <d v="2021-09-01T00:00:00"/>
        <d v="2021-09-07T00:00:00"/>
        <d v="2021-09-08T00:00:00"/>
        <d v="2021-09-13T00:00:00"/>
        <d v="2021-09-14T00:00:00"/>
        <d v="2021-09-16T00:00:00"/>
        <d v="2021-09-20T00:00:00"/>
        <d v="2021-09-21T00:00:00"/>
        <d v="2021-09-23T00:00:00"/>
        <d v="2021-09-24T00:00:00"/>
        <d v="2021-09-27T00:00:00"/>
        <d v="2021-09-28T00:00:00"/>
        <d v="2021-09-29T00:00:00"/>
        <d v="2021-10-01T00:00:00"/>
        <d v="2021-10-04T00:00:00"/>
        <d v="2021-10-05T00:00:00"/>
        <d v="2021-10-06T00:00:00"/>
        <d v="2021-10-08T00:00:00"/>
        <d v="2021-10-11T00:00:00"/>
        <d v="2021-10-14T00:00:00"/>
        <d v="2021-10-18T00:00:00"/>
        <d v="2021-10-21T00:00:00"/>
        <d v="2021-10-22T00:00:00"/>
        <d v="2021-10-25T00:00:00"/>
        <d v="2021-10-27T00:00:00"/>
        <d v="2021-10-28T00:00:00"/>
        <d v="2021-11-01T00:00:00"/>
        <d v="2021-11-03T00:00:00"/>
        <d v="2021-11-05T00:00:00"/>
        <d v="2021-11-08T00:00:00"/>
        <d v="2021-11-10T00:00:00"/>
        <d v="2021-11-11T00:00:00"/>
        <d v="2021-11-15T00:00:00"/>
        <d v="2021-11-17T00:00:00"/>
        <d v="2021-11-19T00:00:00"/>
        <d v="2021-11-22T00:00:00"/>
        <d v="2021-11-29T00:00:00"/>
        <d v="2021-11-30T00:00:00"/>
        <d v="2021-12-01T00:00:00"/>
        <d v="2021-12-02T00:00:00"/>
        <d v="2021-12-06T00:00:00"/>
        <d v="2021-12-08T00:00:00"/>
        <d v="2021-12-09T00:00:00"/>
        <d v="2021-12-13T00:00:00"/>
        <d v="2021-12-17T00:00:00"/>
        <d v="2021-12-20T00:00:00"/>
        <d v="2021-12-21T00:00:00"/>
        <d v="2021-12-23T00:00:00"/>
        <d v="2021-12-27T00:00:00"/>
        <d v="2021-12-28T00:00:00"/>
        <d v="2021-12-30T00:00:00"/>
        <d v="2021-12-31T00:00:00"/>
      </sharedItems>
      <fieldGroup par="22" base="0">
        <rangePr groupBy="days" startDate="2021-01-04T00:00:00" endDate="2022-01-01T00:00:00"/>
        <groupItems count="368">
          <s v="&lt;1/4/2021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/1/2022"/>
        </groupItems>
      </fieldGroup>
    </cacheField>
    <cacheField name="Journal ID" numFmtId="0">
      <sharedItems count="220">
        <s v="APACC39304"/>
        <s v="APACC39378"/>
        <s v="APACC39427"/>
        <s v="APACC39468"/>
        <s v="APACC39503"/>
        <s v="APACC39489"/>
        <s v="APACC39542"/>
        <s v="APACC39543"/>
        <s v="APACC39594"/>
        <s v="APACC39623"/>
        <s v="APACC39624"/>
        <s v="APACC39646"/>
        <s v="APACC39681"/>
        <s v="APACC39748"/>
        <s v="APACC39749"/>
        <s v="APACC39798"/>
        <s v="APACC39799"/>
        <s v="APACC39814"/>
        <s v="APACC39880"/>
        <s v="APACC39881"/>
        <s v="APACC39928"/>
        <s v="APACC39929"/>
        <s v="APACC40034"/>
        <s v="APACC40035"/>
        <s v="APACC40059"/>
        <s v="APACC40060"/>
        <s v="APACC40116"/>
        <s v="APACC40117"/>
        <s v="APACC40141"/>
        <s v="APACC40192"/>
        <s v="APACC40165"/>
        <s v="APACC40193"/>
        <s v="APACC40256"/>
        <s v="APACC40316"/>
        <s v="ARDC040324"/>
        <s v="APACC40334"/>
        <s v="RXREV-PE20"/>
        <s v="RXREV-SH20"/>
        <s v="APACC40435"/>
        <s v="APACC40403"/>
        <s v="APACC40495"/>
        <s v="APACC40496"/>
        <s v="ARDC040519"/>
        <s v="APACC40513"/>
        <s v="APACC40568"/>
        <s v="REIN-REV20"/>
        <s v="APACC40603"/>
        <s v="APACC40618"/>
        <s v="APACC40678"/>
        <s v="APACC40679"/>
        <s v="APACC40727"/>
        <s v="APACC40750"/>
        <s v="APACC40778"/>
        <s v="APACC40792"/>
        <s v="APACC40793"/>
        <s v="APACC40833"/>
        <s v="APACC40875"/>
        <s v="APACC40899"/>
        <s v="APACC40959"/>
        <s v="APACC40947"/>
        <s v="APACC40960"/>
        <s v="APACC41002"/>
        <s v="APACC41003"/>
        <s v="APACC41034"/>
        <s v="APACC41050"/>
        <s v="APACC41069"/>
        <s v="APACC41106"/>
        <s v="APACC41107"/>
        <s v="ARDC041132"/>
        <s v="APACC41148"/>
        <s v="APACC41162"/>
        <s v="APACC41206"/>
        <s v="APACC41224"/>
        <s v="APACC41245"/>
        <s v="APACC41259"/>
        <s v="APACC41260"/>
        <s v="APACC41307"/>
        <s v="APACC41328"/>
        <s v="APACC41380"/>
        <s v="APACC41418"/>
        <s v="APACC41419"/>
        <s v="APACC41434"/>
        <s v="APACC41435"/>
        <s v="ARDC041449"/>
        <s v="APACC41457"/>
        <s v="APACC41487"/>
        <s v="APACC41505"/>
        <s v="APACC41511"/>
        <s v="APACC41545"/>
        <s v="APACC41546"/>
        <s v="APACC41570"/>
        <s v="APACC41584"/>
        <s v="APACC41635"/>
        <s v="APACC41660"/>
        <s v="APACC41668"/>
        <s v="APACC41685"/>
        <s v="APACC41704"/>
        <s v="APACC41736"/>
        <s v="APACC41744"/>
        <s v="APACC41788"/>
        <s v="APACC41768"/>
        <s v="APACC41789"/>
        <s v="APACC41820"/>
        <s v="APACC41834"/>
        <s v="APACC41861"/>
        <s v="APACC41903"/>
        <s v="APACC41951"/>
        <s v="APACC41969"/>
        <s v="APACC41982"/>
        <s v="APACC41993"/>
        <s v="APACC42032"/>
        <s v="APACC42033"/>
        <s v="APACC42049"/>
        <s v="APACC42061"/>
        <s v="APACC42062"/>
        <s v="APACC42106"/>
        <s v="APACC42133"/>
        <s v="APACC42151"/>
        <s v="ARDC042163"/>
        <s v="APACC42197"/>
        <s v="APACC42220"/>
        <s v="APACC42231"/>
        <s v="APACC42248"/>
        <s v="APACC42264"/>
        <s v="APACC42279"/>
        <s v="ARDC042292"/>
        <s v="APACC42325"/>
        <s v="APACC42326"/>
        <s v="APACC42359"/>
        <s v="APACC42402"/>
        <s v="APACC42419"/>
        <s v="APACC42470"/>
        <s v="APACC42493"/>
        <s v="APACC42504"/>
        <s v="APACC42514"/>
        <s v="APACC42560"/>
        <s v="APACC42579"/>
        <s v="ARDC042572"/>
        <s v="APACC42597"/>
        <s v="APACC42607"/>
        <s v="APACC42646"/>
        <s v="APACC42674"/>
        <s v="APACC42683"/>
        <s v="APACC42685"/>
        <s v="APACC42733"/>
        <s v="APACC42752"/>
        <s v="2021OVHD"/>
        <s v="APACC42763"/>
        <s v="APACC42776"/>
        <s v="APACC42795"/>
        <s v="APACC42855"/>
        <s v="APACC42904"/>
        <s v="APACC42939"/>
        <s v="APACC42961"/>
        <s v="APACC42983"/>
        <s v="APACC43023"/>
        <s v="APACC43008"/>
        <s v="APACC43040"/>
        <s v="APACC43052"/>
        <s v="APACC43076"/>
        <s v="APACC43090"/>
        <s v="APACC43107"/>
        <s v="APACC43128"/>
        <s v="ARDC043138"/>
        <s v="APACC43182"/>
        <s v="APACC43209"/>
        <s v="APACC43226"/>
        <s v="APACC43247"/>
        <s v="APACC43270"/>
        <s v="APACC43293"/>
        <s v="APACC43329"/>
        <s v="APACC43330"/>
        <s v="APACC43391"/>
        <s v="APACC43421"/>
        <s v="APACC43429"/>
        <s v="APACC43469"/>
        <s v="APACC43485"/>
        <s v="APACC43505"/>
        <s v="APACC43561"/>
        <s v="APACC43580"/>
        <s v="APACC43599"/>
        <s v="ARDC043603"/>
        <s v="APACC43668"/>
        <s v="APACC43701"/>
        <s v="APACC43702"/>
        <s v="APACC43739"/>
        <s v="APACC43754"/>
        <s v="APACC43768"/>
        <s v="APACC43780"/>
        <s v="APACC43809"/>
        <s v="APACC43867"/>
        <s v="APACC43883"/>
        <s v="APACC43927"/>
        <s v="APACC43947"/>
        <s v="APACC43992"/>
        <s v="APACC43993"/>
        <s v="APACC44032"/>
        <s v="APACC44045"/>
        <s v="APACC44084"/>
        <s v="APACC44102"/>
        <s v="APACC44115"/>
        <s v="APACC44190"/>
        <s v="APACC44205"/>
        <s v="APACC44235"/>
        <s v="APACC44252"/>
        <s v="APACC44267"/>
        <s v="APACC44280"/>
        <s v="APACC44327"/>
        <s v="APACC44609"/>
        <s v="APACC44880"/>
        <s v="0000045252"/>
        <s v="0000044922"/>
        <s v="APACC44360"/>
        <s v="APACC44448"/>
        <s v="REIN-MED21"/>
        <s v="RXREC-PE21"/>
        <s v="APACC44823"/>
        <s v="0000045214"/>
        <s v="APACC44374"/>
        <s v="RXREC-SH21"/>
      </sharedItems>
    </cacheField>
    <cacheField name="Year" numFmtId="1">
      <sharedItems containsSemiMixedTypes="0" containsString="0" containsNumber="1" containsInteger="1" minValue="2021" maxValue="2021"/>
    </cacheField>
    <cacheField name="Bud Ref" numFmtId="0">
      <sharedItems/>
    </cacheField>
    <cacheField name="Fund" numFmtId="0">
      <sharedItems count="1">
        <s v="995"/>
      </sharedItems>
    </cacheField>
    <cacheField name="FundDescr" numFmtId="0">
      <sharedItems/>
    </cacheField>
    <cacheField name="Agency" numFmtId="0">
      <sharedItems containsNonDate="0" containsString="0" containsBlank="1"/>
    </cacheField>
    <cacheField name="Dept" numFmtId="0">
      <sharedItems count="1">
        <s v="5308000000"/>
      </sharedItems>
    </cacheField>
    <cacheField name="DeptDescr" numFmtId="0">
      <sharedItems/>
    </cacheField>
    <cacheField name="Account" numFmtId="0">
      <sharedItems count="24">
        <s v="655282"/>
        <s v="655080"/>
        <s v="655115"/>
        <s v="655225"/>
        <s v="655255"/>
        <s v="655281"/>
        <s v="655230"/>
        <s v="655260"/>
        <s v="655045"/>
        <s v="655055"/>
        <s v="655081"/>
        <s v="655082"/>
        <s v="655116"/>
        <s v="655117"/>
        <s v="655235"/>
        <s v="655265"/>
        <s v="655036"/>
        <s v="639025"/>
        <s v="663010"/>
        <s v="663015"/>
        <s v="663025"/>
        <s v="663040"/>
        <s v="663045"/>
        <s v="663070"/>
      </sharedItems>
    </cacheField>
    <cacheField name="AccountDescr" numFmtId="0">
      <sharedItems count="24">
        <s v="Ret Ins-Cigna Dental Admin"/>
        <s v="Ret Ins- PEHP Summit Clms"/>
        <s v="Ret Ins-PEHP Sum HDHP Clms"/>
        <s v="Ret Ins - Select HDHP Claims"/>
        <s v="Ret Ins - Select Claims"/>
        <s v="Ret Ins-Cigna Dental Claims"/>
        <s v="Ret Ins - Select HDHP Admin"/>
        <s v="Ret Ins - Select Admin"/>
        <s v="Ret Ins - Pehp Medicare Supp"/>
        <s v="Emp Ins-Insurance Refunds"/>
        <s v="Ret Ins- PEHP Summit Adm"/>
        <s v="Ret Ins- PEHP Summit Rein"/>
        <s v="Ret Ins-PEHP Sum HDHP Adm"/>
        <s v="Ret Ins-PEHP Sum HDHP Rein"/>
        <s v="Ret Ins - Select HDHP Reinsur"/>
        <s v="Ret Ins - Select Reinsurance"/>
        <s v="Ret Ins - Life Insurance"/>
        <s v="Other Professional Fees"/>
        <s v="Council Overhead Cost"/>
        <s v="Mayor Overhead Cost"/>
        <s v="Auditor Overhead Cost"/>
        <s v="Info Services Overhead Cost"/>
        <s v="Purchasing Overhead Cost"/>
        <s v="Mayor Finance Overhead Cost"/>
      </sharedItems>
    </cacheField>
    <cacheField name="Program" numFmtId="0">
      <sharedItems containsBlank="1"/>
    </cacheField>
    <cacheField name="Program Descr" numFmtId="0">
      <sharedItems containsBlank="1"/>
    </cacheField>
    <cacheField name="Fund Source" numFmtId="0">
      <sharedItems containsNonDate="0" containsString="0" containsBlank="1"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An Type" numFmtId="0">
      <sharedItems containsNonDate="0" containsString="0" containsBlank="1"/>
    </cacheField>
    <cacheField name="Ref" numFmtId="0">
      <sharedItems containsBlank="1"/>
    </cacheField>
    <cacheField name="Line Descr" numFmtId="0">
      <sharedItems count="90">
        <s v="CIGNA R DENTAL A 1/01/21 to 1/"/>
        <s v="PEHP TRAD RC"/>
        <s v="PEHP HDHP RC"/>
        <s v="SH HDHP RC"/>
        <s v="SH TRAD RC"/>
        <s v="CIGNA DENTAL DEPOSIT RC"/>
        <s v="SH HDHP RA"/>
        <s v="SH TRAD RA"/>
        <s v="MED SUP INS PREM RET JAN 2021"/>
        <s v="CIGNA R DENTAL A JAN 2021"/>
        <s v="R INS PREM D RASMUSSEN"/>
        <s v="R INS PREM KATHLEEN HART"/>
        <s v="CIGNA 2-7 to 2-3 (Ac 3341161)"/>
        <s v="med sup in ret feb 2021"/>
        <s v="REF INS PREM JAN RAE MIDDLETON"/>
        <s v="CIGNA R DENTAL A"/>
        <s v="PEHP REINSURANCE"/>
        <s v="PEHP HDHP RA"/>
        <s v="PEHP REINS-R TRAD PLAN"/>
        <s v="PEHP TRAD RA"/>
        <s v="PEHP REINS-R HDHP PLAN"/>
        <s v="SH REINS-R HDHP PLAN"/>
        <s v="SH REINS-R TRAD PLAN"/>
        <s v="REV - 2020 PEHP 3rd Qtr RX Rec"/>
        <s v="REV - 2020 PEHP 4th Qtr RX Rec"/>
        <s v="REV - 2020 Sel 4th Qtr RX Rec"/>
        <s v="Cigna Dental Retiree Claims"/>
        <s v="PHARMACY REBATES"/>
        <s v="REV 2020 Med Reinsur Rec"/>
        <s v="MED RET INS MAR 2021"/>
        <s v="REFUND INS PREM MARK EBERT"/>
        <s v="JAN-MAR 21 RET DEATH BENEFITS"/>
        <s v="REFUND INS PREM Y REYES"/>
        <s v="RX REBATE CHECK"/>
        <s v="NYHART Inv #166973"/>
        <s v="PEHP TRAD - Retiree Claims"/>
        <s v="PEHP HDHP - Retiree Claims"/>
        <s v="SelectHealth HDHP-Retiree Clai"/>
        <s v="SelectHealth Trad-Retiree Clai"/>
        <s v="MED SUP INS R APR 2021"/>
        <s v="REF INS PREM TRENTON HAVERFIEL"/>
        <s v="PEHP"/>
        <s v="MED SUP INS PREM RET MAY 2021"/>
        <s v="PEHP Traditional  Retiree Admi"/>
        <s v="PEHP Traditional  Retiree Clai"/>
        <s v="PEHP Reinsure Retiree Trad"/>
        <s v="PEHP HDHP Retiree Admin"/>
        <s v="PEHP HDHP Retiree Claims"/>
        <s v="PEHP Reinsure Retiree HDHP"/>
        <s v="SelectHealth Reinsure Ret HDHP"/>
        <s v="SelectHealth Reinsure Ret Trad"/>
        <s v="MED SUP INS R JUN 2021"/>
        <s v="CIGNA R DENTAL A 7/01/21 to 7/"/>
        <s v="#10 INSURANCEREFUND-STHOMAS"/>
        <s v="#9 INSURANCEREFUND-RYORK"/>
        <s v="#8 INSURANCEREFUND-RBURGI"/>
        <s v="#11 INSURANCEREFUND-MBOWERS"/>
        <s v="#12 INSURANCEREFUND-CHUETT"/>
        <s v="#13 INSURANCEREFUND-DSTCLAIR"/>
        <s v="#7 INSURANCEREFUND-LKECK"/>
        <s v="APR TO JUNE RETIREE DEATH BENE"/>
        <s v="Q4 2020 PHARMACY REBATE"/>
        <s v="MED SUP INS PREM R JULY 2021"/>
        <s v="QTR 1 2021 SEL H RX REBATE"/>
        <s v="Q1 2021 PHARMACY REBATES"/>
        <s v="MED SUP INS R AUG 21"/>
        <s v="2021 Council Overhead"/>
        <s v="2021 Mayor Adm Overhead"/>
        <s v="2021 Auditor Overhead"/>
        <s v="2021 Info Svcs Overhead"/>
        <s v="2021 Contracts Overhead"/>
        <s v="2021 Mayor Fin Overhead"/>
        <s v="MED SUP INS R SEPT 2021"/>
        <s v="CIGNA R DENTAL A 10/21-10/30"/>
        <s v="Q2 2021 PHARMACY REBATES"/>
        <s v="REF INS PREM DARYL BACON"/>
        <s v="JULY TO SEPT RET DEATH BEN"/>
        <s v="RETIREE INS OCT 21"/>
        <s v="QTR 2 2021 SEL H RX REBATE"/>
        <s v="MED SUP INS R NOV 2021"/>
        <s v="MED SUP I PREM R DEC 2021"/>
        <s v="OCT TO DEC 2021 RD BENEFITS"/>
        <s v="2014-2020 R D BENEFIT"/>
        <s v="PRIOR YRS RET D B"/>
        <s v="2021 PEHP OVERPAID PREMIUMS RE"/>
        <s v="Q3 2021 PHARMACY REBATES"/>
        <s v="2021 Med Reinsur Rec"/>
        <s v="2021 PEHP 4th Qtr RX Rec"/>
        <s v="2021 3RD QTR RX REBATE"/>
        <s v="2021 Sel 4th Qtr RX Rec"/>
      </sharedItems>
    </cacheField>
    <cacheField name="Amount" numFmtId="164">
      <sharedItems containsSemiMixedTypes="0" containsString="0" containsNumber="1" minValue="-28565.39" maxValue="215906.13"/>
    </cacheField>
    <cacheField name="Period" numFmtId="1">
      <sharedItems containsSemiMixedTypes="0" containsString="0" containsNumber="1" containsInteger="1" minValue="1" maxValue="12"/>
    </cacheField>
    <cacheField name="Months" numFmtId="0" databaseField="0">
      <fieldGroup base="0">
        <rangePr groupBy="months" startDate="2021-01-04T00:00:00" endDate="2022-01-01T00:00:00"/>
        <groupItems count="14">
          <s v="&lt;1/4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tt R. Carlson" refreshedDate="44631.359993402781" createdVersion="7" refreshedVersion="7" minRefreshableVersion="3" recordCount="305" xr:uid="{1B0FEBBE-404C-4019-AF04-BAE14F037932}">
  <cacheSource type="worksheet">
    <worksheetSource ref="A2:V307" sheet="RQu"/>
  </cacheSource>
  <cacheFields count="23">
    <cacheField name="Date" numFmtId="14">
      <sharedItems containsSemiMixedTypes="0" containsNonDate="0" containsDate="1" containsString="0" minDate="2021-01-14T00:00:00" maxDate="2022-01-01T00:00:00" count="72">
        <d v="2021-01-14T00:00:00"/>
        <d v="2021-01-19T00:00:00"/>
        <d v="2021-01-21T00:00:00"/>
        <d v="2021-01-26T00:00:00"/>
        <d v="2021-01-28T00:00:00"/>
        <d v="2021-01-31T00:00:00"/>
        <d v="2021-02-02T00:00:00"/>
        <d v="2021-02-16T00:00:00"/>
        <d v="2021-02-23T00:00:00"/>
        <d v="2021-02-25T00:00:00"/>
        <d v="2021-02-28T00:00:00"/>
        <d v="2021-03-02T00:00:00"/>
        <d v="2021-03-16T00:00:00"/>
        <d v="2021-03-25T00:00:00"/>
        <d v="2021-03-30T00:00:00"/>
        <d v="2021-03-31T00:00:00"/>
        <d v="2021-04-01T00:00:00"/>
        <d v="2021-04-27T00:00:00"/>
        <d v="2021-04-29T00:00:00"/>
        <d v="2021-04-30T00:00:00"/>
        <d v="2021-05-04T00:00:00"/>
        <d v="2021-05-06T00:00:00"/>
        <d v="2021-05-11T00:00:00"/>
        <d v="2021-05-13T00:00:00"/>
        <d v="2021-05-18T00:00:00"/>
        <d v="2021-05-20T00:00:00"/>
        <d v="2021-05-27T00:00:00"/>
        <d v="2021-05-31T00:00:00"/>
        <d v="2021-06-03T00:00:00"/>
        <d v="2021-06-10T00:00:00"/>
        <d v="2021-06-29T00:00:00"/>
        <d v="2021-06-30T00:00:00"/>
        <d v="2021-07-01T00:00:00"/>
        <d v="2021-07-06T00:00:00"/>
        <d v="2021-07-08T00:00:00"/>
        <d v="2021-07-13T00:00:00"/>
        <d v="2021-07-15T00:00:00"/>
        <d v="2021-07-22T00:00:00"/>
        <d v="2021-07-29T00:00:00"/>
        <d v="2021-07-31T00:00:00"/>
        <d v="2021-08-01T00:00:00"/>
        <d v="2021-08-03T00:00:00"/>
        <d v="2021-08-10T00:00:00"/>
        <d v="2021-08-12T00:00:00"/>
        <d v="2021-08-17T00:00:00"/>
        <d v="2021-08-19T00:00:00"/>
        <d v="2021-08-24T00:00:00"/>
        <d v="2021-08-26T00:00:00"/>
        <d v="2021-08-30T00:00:00"/>
        <d v="2021-08-31T00:00:00"/>
        <d v="2021-09-01T00:00:00"/>
        <d v="2021-09-09T00:00:00"/>
        <d v="2021-09-14T00:00:00"/>
        <d v="2021-09-16T00:00:00"/>
        <d v="2021-09-21T00:00:00"/>
        <d v="2021-09-29T00:00:00"/>
        <d v="2021-09-30T00:00:00"/>
        <d v="2021-10-01T00:00:00"/>
        <d v="2021-10-05T00:00:00"/>
        <d v="2021-10-19T00:00:00"/>
        <d v="2021-10-28T00:00:00"/>
        <d v="2021-10-31T00:00:00"/>
        <d v="2021-11-09T00:00:00"/>
        <d v="2021-11-16T00:00:00"/>
        <d v="2021-11-18T00:00:00"/>
        <d v="2021-11-23T00:00:00"/>
        <d v="2021-11-29T00:00:00"/>
        <d v="2021-11-30T00:00:00"/>
        <d v="2021-12-21T00:00:00"/>
        <d v="2021-12-23T00:00:00"/>
        <d v="2021-12-29T00:00:00"/>
        <d v="2021-12-31T00:00:00"/>
      </sharedItems>
      <fieldGroup par="22" base="0">
        <rangePr groupBy="days" startDate="2021-01-14T00:00:00" endDate="2022-01-01T00:00:00"/>
        <groupItems count="368">
          <s v="&lt;1/14/2021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/1/2022"/>
        </groupItems>
      </fieldGroup>
    </cacheField>
    <cacheField name="Journal ID" numFmtId="0">
      <sharedItems count="106">
        <s v="ARDC039513"/>
        <s v="ARDC039494"/>
        <s v="ARDC039550"/>
        <s v="ARDC039603"/>
        <s v="ARDC039687"/>
        <s v="ARDC039786"/>
        <s v="OPEB0121"/>
        <s v="0000039916"/>
        <s v="ARDC039830"/>
        <s v="ARDC040070"/>
        <s v="ARDC040201"/>
        <s v="ARDC040324"/>
        <s v="OPEB0221"/>
        <s v="INTRST0121"/>
        <s v="0000040501"/>
        <s v="ARDC040388"/>
        <s v="ARDC040664"/>
        <s v="ARDC040805"/>
        <s v="ARDC040855"/>
        <s v="OPEB0321"/>
        <s v="INTRST0221"/>
        <s v="0000041065"/>
        <s v="ARDC041234"/>
        <s v="ARDC041268"/>
        <s v="OPEB0421"/>
        <s v="INTRST0321"/>
        <s v="0000041428"/>
        <s v="ARDC041338"/>
        <s v="ARDC041389"/>
        <s v="ARDC041449"/>
        <s v="ARDC041480"/>
        <s v="ARDC041521"/>
        <s v="ARDC041554"/>
        <s v="ARDC041649"/>
        <s v="OPEB0521"/>
        <s v="INTRST0421"/>
        <s v="0000041781"/>
        <s v="ARDC041711"/>
        <s v="ARDC041795"/>
        <s v="ARDC042008"/>
        <s v="INTRST0521"/>
        <s v="0000042129"/>
        <s v="ARDC042043"/>
        <s v="ARDC042069"/>
        <s v="ARDC042113"/>
        <s v="ARDC042163"/>
        <s v="ARDC042210"/>
        <s v="ARDC042292"/>
        <s v="ARDC042367"/>
        <s v="OPEB0621"/>
        <s v="OPEB0721"/>
        <s v="INTRST0621"/>
        <s v="0000042530"/>
        <s v="INT0621REV"/>
        <s v="ARDC042429"/>
        <s v="ARDC042526"/>
        <s v="ARDC042572"/>
        <s v="ARDC042622"/>
        <s v="ARDC042657"/>
        <s v="ARDC042708"/>
        <s v="ARDC042740"/>
        <s v="OPEB0821"/>
        <s v="ARDC042767"/>
        <s v="INTRST0721"/>
        <s v="0000042922"/>
        <s v="ARDC042917"/>
        <s v="ARDC042973"/>
        <s v="ARDC043014"/>
        <s v="ARDC043063"/>
        <s v="ARDC043161"/>
        <s v="OPEB0921"/>
        <s v="INTRST0821"/>
        <s v="0000043306"/>
        <s v="ARDC043198"/>
        <s v="0000043464"/>
        <s v="ARDC043254"/>
        <s v="ARDC043439"/>
        <s v="ARDC043570"/>
        <s v="OPEB1021"/>
        <s v="INTRST0921"/>
        <s v="0000043719"/>
        <s v="ARDC043731"/>
        <s v="ARDC043789"/>
        <s v="ARDC043821"/>
        <s v="ARDC043892"/>
        <s v="ARDC043938"/>
        <s v="OPEB1121"/>
        <s v="INTRST1021"/>
        <s v="0000044112"/>
        <s v="ARDC043963"/>
        <s v="ARDC044228"/>
        <s v="ARDC044257"/>
        <s v="ARDC044318"/>
        <s v="OPEB1221"/>
        <s v="INTRST1121"/>
        <s v="INTRST1221"/>
        <s v="0000044534"/>
        <s v="OPEB-INVES"/>
        <s v="0000044396"/>
        <s v="0000044399"/>
        <s v="0000044742"/>
        <s v="0000044922"/>
        <s v="44396REV"/>
        <s v="0000044533"/>
        <s v="0000044567"/>
        <s v="0000044771"/>
      </sharedItems>
    </cacheField>
    <cacheField name="Year" numFmtId="1">
      <sharedItems containsSemiMixedTypes="0" containsString="0" containsNumber="1" containsInteger="1" minValue="2021" maxValue="2021"/>
    </cacheField>
    <cacheField name="Bud Ref" numFmtId="0">
      <sharedItems/>
    </cacheField>
    <cacheField name="Fund" numFmtId="0">
      <sharedItems count="1">
        <s v="995"/>
      </sharedItems>
    </cacheField>
    <cacheField name="FundDescr" numFmtId="0">
      <sharedItems/>
    </cacheField>
    <cacheField name="Agency" numFmtId="0">
      <sharedItems containsNonDate="0" containsString="0" containsBlank="1"/>
    </cacheField>
    <cacheField name="Dept" numFmtId="0">
      <sharedItems count="1">
        <s v="5308000000"/>
      </sharedItems>
    </cacheField>
    <cacheField name="DeptDescr" numFmtId="0">
      <sharedItems/>
    </cacheField>
    <cacheField name="Account" numFmtId="0">
      <sharedItems count="10">
        <s v="437090"/>
        <s v="437095"/>
        <s v="437111"/>
        <s v="437225"/>
        <s v="437215"/>
        <s v="421005"/>
        <s v="429015"/>
        <s v="431160"/>
        <s v="429005"/>
        <s v="429045"/>
      </sharedItems>
    </cacheField>
    <cacheField name="AccountDescr" numFmtId="0">
      <sharedItems count="10">
        <s v="Ret Ins - Selecthlth Ret"/>
        <s v="Ret Ins - Selecthlth HDHP Ret"/>
        <s v="Ret ins-Cigna Dental Retiree"/>
        <s v="Ret Ins - Pehp HDHP Sum"/>
        <s v="Ret Ins-Pehp Sumt Retiree"/>
        <s v="Departmental Fees"/>
        <s v="Interest-Miscellaneous"/>
        <s v="Interfund Revenue"/>
        <s v="Interest - Time Deposits"/>
        <s v="Change in Fair Value of Invmnt"/>
      </sharedItems>
    </cacheField>
    <cacheField name="Program" numFmtId="0">
      <sharedItems containsNonDate="0" containsString="0" containsBlank="1"/>
    </cacheField>
    <cacheField name="Program Descr" numFmtId="0">
      <sharedItems containsNonDate="0" containsString="0" containsBlank="1"/>
    </cacheField>
    <cacheField name="Fund Source" numFmtId="0">
      <sharedItems containsNonDate="0" containsString="0" containsBlank="1"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An Type" numFmtId="0">
      <sharedItems containsNonDate="0" containsString="0" containsBlank="1"/>
    </cacheField>
    <cacheField name="Ref" numFmtId="0">
      <sharedItems containsBlank="1"/>
    </cacheField>
    <cacheField name="Line Descr" numFmtId="0">
      <sharedItems count="241">
        <s v="166487 SELECTHEALTH PPO"/>
        <s v="SELECTHEALTH PPO"/>
        <s v="C00000332 SELECTHEALTH HDHP"/>
        <s v="101980 SELECTHEALTH HDHP"/>
        <s v="SELECTHEALTH HDHP"/>
        <s v="C00000332 CIGNA DENTAL"/>
        <s v="107972 CIGNA DENTAL"/>
        <s v="147481 CIGNA DENTAL"/>
        <s v="101980 CIGNA DENTAL"/>
        <s v="151913 CIGNA DENTAL"/>
        <s v="107769 CIGNA DENTAL"/>
        <s v="150426 CIGNA DENTAL"/>
        <s v="107850 CIGNA DENTAL"/>
        <s v="CIGNA DENTAL"/>
        <s v="107972 PEHP SUMMIT HDHP"/>
        <s v="147481 PEHP SUMMIT HDHP"/>
        <s v="151913 PEHP SUMMIT HDHP"/>
        <s v="107769 PEHP SUMMIT HDHP"/>
        <s v="150426 PEHP SUMMIT HDHP"/>
        <s v="107850 PEHP SUMMIT HDHP"/>
        <s v="104592 SELECTHEALTH HDHP"/>
        <s v="105782 SELECTHEALTH HDHP"/>
        <s v="104850 SELECTHEALTH HDHP"/>
        <s v="104592 CIGNA DENTAL"/>
        <s v="105782 CIGNA DENTAL"/>
        <s v="104850 CIGNA DENTAL"/>
        <s v="114264 PEHP SUMMIT PPO"/>
        <s v="125418 SELECTHEALTH HDHP"/>
        <s v="107659 SELECTHEALTH HDHP"/>
        <s v="125418 CIGNA DENTAL"/>
        <s v="107659 CIGNA DENTAL"/>
        <s v="103914 CIGNA DENTAL"/>
        <s v="103914 PEHP SUMMIT PPO"/>
        <s v="C HARDY CIGNA DENTAL"/>
        <s v="JAN 2021 SELH RET"/>
        <s v="JAN 2021 HDHP SELH RET"/>
        <s v="JAN 2021 CIGNA RET"/>
        <s v="JAN 2021 PEHP RET"/>
        <s v="JAN 2021 PEHP HDHP RET"/>
        <s v="Jan OPEB Charge"/>
        <s v="OPEB TRUST"/>
        <s v="103953 SELECTHEALTH HDHP"/>
        <s v="105056 SELECTHEALTH HDHP"/>
        <s v="103953 CIGNA DENTAL"/>
        <s v="105056 CIGNA DENTAL"/>
        <s v="148855 CIGNA DENTAL"/>
        <s v="148855 PEHP SUMMIT HDHP"/>
        <s v="102279 SELECTHEALTH HDHP"/>
        <s v="102279 CIGNA DENTAL"/>
        <s v="120452 SELECTHEALTH PPO"/>
        <s v="120452 CIGNA DENTAL"/>
        <s v="FEB 2021 SELH RET"/>
        <s v="FEB 2021 HDHP SELH RET"/>
        <s v="FEB 2021 CIGNA RET"/>
        <s v="FEB 2021 PEHP RET"/>
        <s v="FEB 2021 PEHP HDHP RET"/>
        <s v="Feb OPEB Charge"/>
        <s v="JAN TREASURER'S INTEREST"/>
        <s v="110067 SELECTHEALTH HDHP"/>
        <s v="C000000329 CIGNA DENTAL"/>
        <s v="147761 SELECTHEALTH PPO"/>
        <s v="104773 CIGNA DENTAL"/>
        <s v="147761 CIGNA DENTAL"/>
        <s v="115464 CIGNA DENTAL"/>
        <s v="101631 CIGNA DENTAL"/>
        <s v="115464 PEHP SUMMIT HDHP"/>
        <s v="101631 PEHP SUMMIT HDHP"/>
        <s v="COOOOOO329 CIGNA DENTAL"/>
        <s v="MAR 2021 SELH RET"/>
        <s v="MAR 2021 HDHP SELH RET"/>
        <s v="MAR 2021 CIGNA RET"/>
        <s v="MAR 2021 PEHP RET"/>
        <s v="MAR 2021 PEHP HDHP RET"/>
        <s v="Mar OPEB Charge"/>
        <s v="FEB TREASURER'S INTEREST"/>
        <s v="104969 SELECTHEALTH HDHP"/>
        <s v="160530 SELECTHEALTH HDHP"/>
        <s v="104969 CIGNA DENTAL"/>
        <s v="104502 CIGNA DENTAL"/>
        <s v="141733 CIGNA DENTAL"/>
        <s v="151268 CIGNA DENTAL"/>
        <s v="104502 PEHP SUMMIT HDHP"/>
        <s v="141733 PEHP SUMMIT HDHP"/>
        <s v="151268 PEHP SUMMIT HDHP"/>
        <s v="104095 SELECTHEALTH PPO"/>
        <s v="104095 CIGNA DENTAL"/>
        <s v="Apr OPEB Charge"/>
        <s v="MAR TREASURER'S INTEREST"/>
        <s v="105664 SELECTHEALTH HDHP"/>
        <s v="APR 2021 SELH RET"/>
        <s v="APR 2021 HDHP SELH RET"/>
        <s v="APR 2021 CIGNA DENTAL"/>
        <s v="APR 2021 PEHP RET"/>
        <s v="APR 2021 PEHP HDHP RET"/>
        <s v="103956 CIGNA DENTAL"/>
        <s v="C0000000329 CIGNA DENTAL"/>
        <s v="150712 CIGNA DENTAL"/>
        <s v="103956 PEHP SUMMIT HDHP"/>
        <s v="162771 PEHP SUMMIT HDHP"/>
        <s v="150712 PEHP SUMMIT HDHP"/>
        <s v="103458 SELECTHEALTH PPO"/>
        <s v="125398 SELECTHEALTH PPO"/>
        <s v="103458 CIGNA DENTAL"/>
        <s v="151324 CIGNA DENTAL"/>
        <s v="125398 CIGNA DENTAL"/>
        <s v="151324 PEHP SUMMIT HDHP"/>
        <s v="104724 SELECTHEALTH PPO"/>
        <s v="104724 CIGNA DENTAL"/>
        <s v="MAY 2021 RET SELH"/>
        <s v="MAY 2021 RET HDHP SELH"/>
        <s v="MAY 2021 RET CIGNA"/>
        <s v="MAY 2021 RET PEHP"/>
        <s v="MAY 2021 RET PEHP HDHP"/>
        <s v="May OPEB Charge"/>
        <s v="APR TREASURER'S INTEREST"/>
        <s v="JUN 2021 SELH RET"/>
        <s v="JUN 2021 HDHP SELH RET"/>
        <s v="JUN 2021 CIGNA RET"/>
        <s v="JUN 2021 PEHP RET"/>
        <s v="JUN 2021 PEHP HDHP RET"/>
        <s v="MAY TREASURER'S INTEREST"/>
        <s v="102060 CIGNA DENTAL"/>
        <s v="151919 CIGNA DENTAL"/>
        <s v="151919 PEHP SUMMIT PPO"/>
        <s v="102060 PEHP SUMMIT HDHP"/>
        <s v="150437 SELECTHEALTH PPO"/>
        <s v="149090 SELECTHEALTH HDHP"/>
        <s v="150437 CIGNA DENTAL"/>
        <s v="151195 SELECTHEALTH HDHP"/>
        <s v="151195 CIGNA DENTAL"/>
        <s v="115147 CIGNA DENTAL"/>
        <s v="115147 PEHP SUMMIT HDHP"/>
        <s v="JUL 2021 SELH RET"/>
        <s v="JUL 2021 HDHP SELH RET"/>
        <s v="JUL 2021 CIGNA RET"/>
        <s v="JUL 2021 PEHP RET"/>
        <s v="JUL 2021 PEHP HDHP RET"/>
        <s v="June OPEB Charge"/>
        <s v="July OPEB Charge"/>
        <s v="JUN TREASURER'S INTEREST"/>
        <s v="109684 SELECTHEALTH HDHP"/>
        <s v="109684 CIGNA DENTAL"/>
        <s v="104502 SELECTHEALTH HDHP"/>
        <s v="101605 CIGNA DENTAL"/>
        <s v="108363 CIGNA DENTAL"/>
        <s v="122171 CIGNA DENTAL"/>
        <s v="108363 PEHP SUMMIT HDHP"/>
        <s v="155768 SELECTHEALTH PPO"/>
        <s v="101302 CIGNA DENTAL"/>
        <s v="101512 CIGNA DENTAL"/>
        <s v="107586 PEHP SUMMIT PPO"/>
        <s v="101512 PEHP SUMMIT PPO"/>
        <s v="101302 SUMMIT HDHP"/>
        <s v="127822 SELECTHEALTH PPO"/>
        <s v="101883 CIGNA DENTAL"/>
        <s v="101883 PEHP SUMMIT HDHP"/>
        <s v="Aug OPEB Charge"/>
        <s v="AUG 2021 SELH RET"/>
        <s v="AUG 2021 HDHP SELH RET"/>
        <s v="AUG 2021 CIGNA RET"/>
        <s v="AUG 2021 PEHP RET"/>
        <s v="AUG 2021 PEHP HDHP RET"/>
        <s v="JUL TREASURER'S INTEREST"/>
        <s v="101637 SELECTHEALTH HDHP"/>
        <s v="104032 SELECTHEALTH HDHP"/>
        <s v="213314 SELECTHEALDH HDHP"/>
        <s v="101637 CIGNA DENTAL"/>
        <s v="104032 CIGNA DENTAL"/>
        <s v="213314 CIGNA DENTAL"/>
        <s v="108963 CIGNA DENTAL"/>
        <s v="101440 SELECTHEALTH HDHP"/>
        <s v="URS RET SEP 2021 SELH"/>
        <s v="URS RET SEP 2021 HDHP SELH"/>
        <s v="URS RET SEP 2021 CIGNA"/>
        <s v="URS RET SEP 2021 PEHP"/>
        <s v="URS RET SEP 2021 PEHP HDHP"/>
        <s v="Sep OPEB Charge"/>
        <s v="AUG TREASURER'S INTEREST"/>
        <s v="103458 PEHP SUMMIT PPO"/>
        <s v="108843 SELECTHEALTH HDHP"/>
        <s v="155768 CIGNA DENTAL"/>
        <s v="108843 CIGNA DENTAL"/>
        <s v="OCT 2021 RET SELH"/>
        <s v="OCT 2021 RET HDHP SELH"/>
        <s v="OCT 2021 RET CIGNA"/>
        <s v="OCT 2021 RET PEHP"/>
        <s v="OCT 2021 RET PEHP HDHP"/>
        <s v="Oct OPEB Charge"/>
        <s v="SEP TREASURER'S INTEREST"/>
        <s v="101527 SELECTHEALTH HDHP"/>
        <s v="101527 CIGNA DENTAL"/>
        <s v="112991 CIGNA DENTAL"/>
        <s v="112991 PEHP SUMMIT PPO"/>
        <s v="104691 CIGNA DENTAL"/>
        <s v="104691 PEHP SUMMIT HDHP"/>
        <s v="NOV 2021 RET SELH"/>
        <s v="NOV 2021 RET HDHP SELH"/>
        <s v="NOV 2021 RET CIGNA"/>
        <s v="NOV 2021 RET PEHP"/>
        <s v="NOV 2021 RET PEHP HDHP"/>
        <s v="Nov OPEB Charge"/>
        <s v="OCT TREASURER'S INTEREST"/>
        <s v="107365 SELECTHEALTH PPO"/>
        <s v="105449 SELECTHEALTH HDHP"/>
        <s v="107365 CIGNA DENTAL"/>
        <s v="105449 CIGNA DENTAL"/>
        <s v="104948 SELECTHEALTH PPO"/>
        <s v="105497 SELECTHEALTH HDHP"/>
        <s v="104740 SELECTHEALTH HDHP"/>
        <s v="137077 SELECTHEALTH HDHP"/>
        <s v="105497 CIGNA DENTAL"/>
        <s v="1041740 CIGNA DENTAL"/>
        <s v="117013 CIGNA DENTAL"/>
        <s v="104948 CIGNA DENTAL"/>
        <s v="137077 CIGNA DENTAL"/>
        <s v="117013 PEHP SUMMIT HDHP"/>
        <s v="101994 CIGNA DENTAL"/>
        <s v="DEC 2021 RET SELH"/>
        <s v="DEC 2021 RET HDHP SELH"/>
        <s v="DEC 2021 RET CIGNA"/>
        <s v="DEC 2021 RET PEHP"/>
        <s v="DEC 2021 RET PEHP HDHP"/>
        <s v="Dec OPEB Charge"/>
        <s v="NOV TREASURER'S INTEREST"/>
        <s v="DEC TREASURER'S INTEREST"/>
        <s v="Update FV of OPEB Investments"/>
        <s v="2021 125099 SELECTHEALTH PPO"/>
        <s v="2021 156010 SELECTHEALTH PPO"/>
        <s v="2021 166487 SELECTHEALTH PPO"/>
        <s v="2021 100591 SELECTHEALTH HDHP"/>
        <s v="2021 125099 CIGNA DENTAL"/>
        <s v="2021 100591 CIGNA DENTAL"/>
        <s v="2021 106970 CIGNA DENTAL"/>
        <s v="2021 156010 CIGNA DENTAL"/>
        <s v="2021 CA00000329 CIGNA DENTAL"/>
        <s v="2021 105395 CIGNA DENTAL"/>
        <s v="2021 108145 CIGNA DENTAL"/>
        <s v="2021 162771 PEHP SUMMIT HDHP"/>
        <s v="2021 106970 PEHP SUMMIT HDHP"/>
        <s v="2021 105395 PEHP SUMMIT HDHP"/>
        <s v="2021 108145 PEHP SUMMIT HDHP"/>
      </sharedItems>
    </cacheField>
    <cacheField name="Amount" numFmtId="164">
      <sharedItems containsSemiMixedTypes="0" containsString="0" containsNumber="1" minValue="-1058752.55" maxValue="3456.17"/>
    </cacheField>
    <cacheField name="Period" numFmtId="1">
      <sharedItems containsSemiMixedTypes="0" containsString="0" containsNumber="1" containsInteger="1" minValue="1" maxValue="12"/>
    </cacheField>
    <cacheField name="Months" numFmtId="0" databaseField="0">
      <fieldGroup base="0">
        <rangePr groupBy="months" startDate="2021-01-14T00:00:00" endDate="2022-01-01T00:00:00"/>
        <groupItems count="14">
          <s v="&lt;1/14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7">
  <r>
    <x v="0"/>
    <x v="0"/>
    <n v="2021"/>
    <s v="2021"/>
    <x v="0"/>
    <s v="OPEB Trust Fund"/>
    <m/>
    <x v="0"/>
    <s v="OPEB Administration"/>
    <x v="0"/>
    <x v="0"/>
    <m/>
    <m/>
    <m/>
    <m/>
    <m/>
    <m/>
    <m/>
    <s v="00414977"/>
    <x v="0"/>
    <n v="552.20000000000005"/>
    <n v="1"/>
  </r>
  <r>
    <x v="1"/>
    <x v="1"/>
    <n v="2021"/>
    <s v="2021"/>
    <x v="0"/>
    <s v="OPEB Trust Fund"/>
    <m/>
    <x v="0"/>
    <s v="OPEB Administration"/>
    <x v="1"/>
    <x v="1"/>
    <m/>
    <m/>
    <m/>
    <m/>
    <m/>
    <m/>
    <m/>
    <s v="00415595"/>
    <x v="1"/>
    <n v="9110.93"/>
    <n v="1"/>
  </r>
  <r>
    <x v="1"/>
    <x v="1"/>
    <n v="2021"/>
    <s v="2021"/>
    <x v="0"/>
    <s v="OPEB Trust Fund"/>
    <m/>
    <x v="0"/>
    <s v="OPEB Administration"/>
    <x v="2"/>
    <x v="2"/>
    <m/>
    <m/>
    <m/>
    <m/>
    <m/>
    <m/>
    <m/>
    <s v="00415595"/>
    <x v="2"/>
    <n v="3148.59"/>
    <n v="1"/>
  </r>
  <r>
    <x v="1"/>
    <x v="1"/>
    <n v="2021"/>
    <s v="2021"/>
    <x v="0"/>
    <s v="OPEB Trust Fund"/>
    <m/>
    <x v="0"/>
    <s v="OPEB Administration"/>
    <x v="3"/>
    <x v="3"/>
    <m/>
    <m/>
    <m/>
    <m/>
    <m/>
    <m/>
    <m/>
    <s v="00415594"/>
    <x v="3"/>
    <n v="675.65"/>
    <n v="1"/>
  </r>
  <r>
    <x v="1"/>
    <x v="1"/>
    <n v="2021"/>
    <s v="2021"/>
    <x v="0"/>
    <s v="OPEB Trust Fund"/>
    <m/>
    <x v="0"/>
    <s v="OPEB Administration"/>
    <x v="4"/>
    <x v="4"/>
    <m/>
    <m/>
    <m/>
    <m/>
    <m/>
    <m/>
    <m/>
    <s v="00415594"/>
    <x v="4"/>
    <n v="2334.21"/>
    <n v="1"/>
  </r>
  <r>
    <x v="2"/>
    <x v="2"/>
    <n v="2021"/>
    <s v="2021"/>
    <x v="0"/>
    <s v="OPEB Trust Fund"/>
    <m/>
    <x v="0"/>
    <s v="OPEB Administration"/>
    <x v="3"/>
    <x v="3"/>
    <m/>
    <m/>
    <m/>
    <m/>
    <m/>
    <m/>
    <m/>
    <s v="00416876"/>
    <x v="3"/>
    <n v="1623.82"/>
    <n v="1"/>
  </r>
  <r>
    <x v="2"/>
    <x v="2"/>
    <n v="2021"/>
    <s v="2021"/>
    <x v="0"/>
    <s v="OPEB Trust Fund"/>
    <m/>
    <x v="0"/>
    <s v="OPEB Administration"/>
    <x v="4"/>
    <x v="4"/>
    <m/>
    <m/>
    <m/>
    <m/>
    <m/>
    <m/>
    <m/>
    <s v="00416876"/>
    <x v="4"/>
    <n v="9125.1200000000008"/>
    <n v="1"/>
  </r>
  <r>
    <x v="2"/>
    <x v="2"/>
    <n v="2021"/>
    <s v="2021"/>
    <x v="0"/>
    <s v="OPEB Trust Fund"/>
    <m/>
    <x v="0"/>
    <s v="OPEB Administration"/>
    <x v="5"/>
    <x v="5"/>
    <m/>
    <m/>
    <m/>
    <m/>
    <m/>
    <m/>
    <m/>
    <s v="00416884"/>
    <x v="5"/>
    <n v="2773.37"/>
    <n v="1"/>
  </r>
  <r>
    <x v="3"/>
    <x v="3"/>
    <n v="2021"/>
    <s v="2021"/>
    <x v="0"/>
    <s v="OPEB Trust Fund"/>
    <m/>
    <x v="0"/>
    <s v="OPEB Administration"/>
    <x v="6"/>
    <x v="6"/>
    <m/>
    <m/>
    <m/>
    <m/>
    <m/>
    <m/>
    <m/>
    <s v="00417728"/>
    <x v="6"/>
    <n v="2637.3"/>
    <n v="1"/>
  </r>
  <r>
    <x v="3"/>
    <x v="3"/>
    <n v="2021"/>
    <s v="2021"/>
    <x v="0"/>
    <s v="OPEB Trust Fund"/>
    <m/>
    <x v="0"/>
    <s v="OPEB Administration"/>
    <x v="7"/>
    <x v="7"/>
    <m/>
    <m/>
    <m/>
    <m/>
    <m/>
    <m/>
    <m/>
    <s v="00417728"/>
    <x v="7"/>
    <n v="2324.4"/>
    <n v="1"/>
  </r>
  <r>
    <x v="4"/>
    <x v="4"/>
    <n v="2021"/>
    <s v="2021"/>
    <x v="0"/>
    <s v="OPEB Trust Fund"/>
    <m/>
    <x v="0"/>
    <s v="OPEB Administration"/>
    <x v="1"/>
    <x v="1"/>
    <m/>
    <m/>
    <m/>
    <m/>
    <m/>
    <m/>
    <m/>
    <s v="00418043"/>
    <x v="1"/>
    <n v="5525.24"/>
    <n v="1"/>
  </r>
  <r>
    <x v="4"/>
    <x v="4"/>
    <n v="2021"/>
    <s v="2021"/>
    <x v="0"/>
    <s v="OPEB Trust Fund"/>
    <m/>
    <x v="0"/>
    <s v="OPEB Administration"/>
    <x v="2"/>
    <x v="2"/>
    <m/>
    <m/>
    <m/>
    <m/>
    <m/>
    <m/>
    <m/>
    <s v="00418043"/>
    <x v="2"/>
    <n v="1418.13"/>
    <n v="1"/>
  </r>
  <r>
    <x v="4"/>
    <x v="5"/>
    <n v="2021"/>
    <s v="2021"/>
    <x v="0"/>
    <s v="OPEB Trust Fund"/>
    <m/>
    <x v="0"/>
    <s v="OPEB Administration"/>
    <x v="3"/>
    <x v="3"/>
    <m/>
    <m/>
    <m/>
    <m/>
    <m/>
    <m/>
    <m/>
    <s v="00417821"/>
    <x v="3"/>
    <n v="685.28"/>
    <n v="1"/>
  </r>
  <r>
    <x v="4"/>
    <x v="5"/>
    <n v="2021"/>
    <s v="2021"/>
    <x v="0"/>
    <s v="OPEB Trust Fund"/>
    <m/>
    <x v="0"/>
    <s v="OPEB Administration"/>
    <x v="4"/>
    <x v="4"/>
    <m/>
    <m/>
    <m/>
    <m/>
    <m/>
    <m/>
    <m/>
    <s v="00417821"/>
    <x v="4"/>
    <n v="1779.39"/>
    <n v="1"/>
  </r>
  <r>
    <x v="5"/>
    <x v="6"/>
    <n v="2021"/>
    <s v="2021"/>
    <x v="0"/>
    <s v="OPEB Trust Fund"/>
    <m/>
    <x v="0"/>
    <s v="OPEB Administration"/>
    <x v="3"/>
    <x v="3"/>
    <m/>
    <m/>
    <m/>
    <m/>
    <m/>
    <m/>
    <m/>
    <s v="00418407"/>
    <x v="3"/>
    <n v="87.18"/>
    <n v="1"/>
  </r>
  <r>
    <x v="5"/>
    <x v="6"/>
    <n v="2021"/>
    <s v="2021"/>
    <x v="0"/>
    <s v="OPEB Trust Fund"/>
    <m/>
    <x v="0"/>
    <s v="OPEB Administration"/>
    <x v="4"/>
    <x v="4"/>
    <m/>
    <m/>
    <m/>
    <m/>
    <m/>
    <m/>
    <m/>
    <s v="00418407"/>
    <x v="4"/>
    <n v="449.12"/>
    <n v="1"/>
  </r>
  <r>
    <x v="6"/>
    <x v="7"/>
    <n v="2021"/>
    <s v="2021"/>
    <x v="0"/>
    <s v="OPEB Trust Fund"/>
    <m/>
    <x v="0"/>
    <s v="OPEB Administration"/>
    <x v="5"/>
    <x v="5"/>
    <m/>
    <m/>
    <m/>
    <m/>
    <m/>
    <m/>
    <m/>
    <s v="00418450"/>
    <x v="5"/>
    <n v="2119.2199999999998"/>
    <n v="1"/>
  </r>
  <r>
    <x v="7"/>
    <x v="8"/>
    <n v="2021"/>
    <s v="2021"/>
    <x v="0"/>
    <s v="OPEB Trust Fund"/>
    <m/>
    <x v="0"/>
    <s v="OPEB Administration"/>
    <x v="3"/>
    <x v="3"/>
    <m/>
    <m/>
    <m/>
    <m/>
    <m/>
    <m/>
    <m/>
    <s v="00418671"/>
    <x v="3"/>
    <n v="290.45"/>
    <n v="1"/>
  </r>
  <r>
    <x v="7"/>
    <x v="8"/>
    <n v="2021"/>
    <s v="2021"/>
    <x v="0"/>
    <s v="OPEB Trust Fund"/>
    <m/>
    <x v="0"/>
    <s v="OPEB Administration"/>
    <x v="4"/>
    <x v="4"/>
    <m/>
    <m/>
    <m/>
    <m/>
    <m/>
    <m/>
    <m/>
    <s v="00418671"/>
    <x v="4"/>
    <n v="2487.96"/>
    <n v="1"/>
  </r>
  <r>
    <x v="8"/>
    <x v="9"/>
    <n v="2021"/>
    <s v="2021"/>
    <x v="0"/>
    <s v="OPEB Trust Fund"/>
    <m/>
    <x v="0"/>
    <s v="OPEB Administration"/>
    <x v="8"/>
    <x v="8"/>
    <m/>
    <m/>
    <m/>
    <m/>
    <m/>
    <m/>
    <m/>
    <s v="00418744"/>
    <x v="8"/>
    <n v="183337.31"/>
    <n v="1"/>
  </r>
  <r>
    <x v="8"/>
    <x v="9"/>
    <n v="2021"/>
    <s v="2021"/>
    <x v="0"/>
    <s v="OPEB Trust Fund"/>
    <m/>
    <x v="0"/>
    <s v="OPEB Administration"/>
    <x v="1"/>
    <x v="1"/>
    <m/>
    <m/>
    <m/>
    <m/>
    <m/>
    <m/>
    <m/>
    <s v="00418743"/>
    <x v="1"/>
    <n v="32784.620000000003"/>
    <n v="1"/>
  </r>
  <r>
    <x v="8"/>
    <x v="9"/>
    <n v="2021"/>
    <s v="2021"/>
    <x v="0"/>
    <s v="OPEB Trust Fund"/>
    <m/>
    <x v="0"/>
    <s v="OPEB Administration"/>
    <x v="2"/>
    <x v="2"/>
    <m/>
    <m/>
    <m/>
    <m/>
    <m/>
    <m/>
    <m/>
    <s v="00418743"/>
    <x v="2"/>
    <n v="1320.79"/>
    <n v="1"/>
  </r>
  <r>
    <x v="9"/>
    <x v="10"/>
    <n v="2021"/>
    <s v="2021"/>
    <x v="0"/>
    <s v="OPEB Trust Fund"/>
    <m/>
    <x v="0"/>
    <s v="OPEB Administration"/>
    <x v="0"/>
    <x v="0"/>
    <m/>
    <m/>
    <m/>
    <m/>
    <m/>
    <m/>
    <m/>
    <s v="00418847"/>
    <x v="9"/>
    <n v="620.4"/>
    <n v="1"/>
  </r>
  <r>
    <x v="10"/>
    <x v="11"/>
    <n v="2021"/>
    <s v="2021"/>
    <x v="0"/>
    <s v="OPEB Trust Fund"/>
    <m/>
    <x v="0"/>
    <s v="OPEB Administration"/>
    <x v="3"/>
    <x v="3"/>
    <m/>
    <m/>
    <m/>
    <m/>
    <m/>
    <m/>
    <m/>
    <s v="00418931"/>
    <x v="3"/>
    <n v="473.06"/>
    <n v="1"/>
  </r>
  <r>
    <x v="10"/>
    <x v="11"/>
    <n v="2021"/>
    <s v="2021"/>
    <x v="0"/>
    <s v="OPEB Trust Fund"/>
    <m/>
    <x v="0"/>
    <s v="OPEB Administration"/>
    <x v="4"/>
    <x v="4"/>
    <m/>
    <m/>
    <m/>
    <m/>
    <m/>
    <m/>
    <m/>
    <s v="00418931"/>
    <x v="4"/>
    <n v="4374.1099999999997"/>
    <n v="1"/>
  </r>
  <r>
    <x v="10"/>
    <x v="12"/>
    <n v="2021"/>
    <s v="2021"/>
    <x v="0"/>
    <s v="OPEB Trust Fund"/>
    <m/>
    <x v="0"/>
    <s v="OPEB Administration"/>
    <x v="5"/>
    <x v="5"/>
    <m/>
    <m/>
    <m/>
    <m/>
    <m/>
    <m/>
    <m/>
    <s v="00418946"/>
    <x v="5"/>
    <n v="4801.1499999999996"/>
    <n v="1"/>
  </r>
  <r>
    <x v="11"/>
    <x v="13"/>
    <n v="2021"/>
    <s v="2021"/>
    <x v="0"/>
    <s v="OPEB Trust Fund"/>
    <m/>
    <x v="0"/>
    <s v="OPEB Administration"/>
    <x v="3"/>
    <x v="3"/>
    <m/>
    <m/>
    <m/>
    <m/>
    <m/>
    <m/>
    <m/>
    <s v="00419373"/>
    <x v="3"/>
    <n v="307.74"/>
    <n v="1"/>
  </r>
  <r>
    <x v="11"/>
    <x v="13"/>
    <n v="2021"/>
    <s v="2021"/>
    <x v="0"/>
    <s v="OPEB Trust Fund"/>
    <m/>
    <x v="0"/>
    <s v="OPEB Administration"/>
    <x v="4"/>
    <x v="4"/>
    <m/>
    <m/>
    <m/>
    <m/>
    <m/>
    <m/>
    <m/>
    <s v="00419373"/>
    <x v="4"/>
    <n v="18076.38"/>
    <n v="1"/>
  </r>
  <r>
    <x v="12"/>
    <x v="14"/>
    <n v="2021"/>
    <s v="2021"/>
    <x v="0"/>
    <s v="OPEB Trust Fund"/>
    <m/>
    <x v="0"/>
    <s v="OPEB Administration"/>
    <x v="1"/>
    <x v="1"/>
    <m/>
    <m/>
    <m/>
    <m/>
    <m/>
    <m/>
    <m/>
    <s v="00419504"/>
    <x v="1"/>
    <n v="3964.5"/>
    <n v="1"/>
  </r>
  <r>
    <x v="12"/>
    <x v="14"/>
    <n v="2021"/>
    <s v="2021"/>
    <x v="0"/>
    <s v="OPEB Trust Fund"/>
    <m/>
    <x v="0"/>
    <s v="OPEB Administration"/>
    <x v="2"/>
    <x v="2"/>
    <m/>
    <m/>
    <m/>
    <m/>
    <m/>
    <m/>
    <m/>
    <s v="00419504"/>
    <x v="2"/>
    <n v="938.18"/>
    <n v="1"/>
  </r>
  <r>
    <x v="13"/>
    <x v="15"/>
    <n v="2021"/>
    <s v="2021"/>
    <x v="0"/>
    <s v="OPEB Trust Fund"/>
    <m/>
    <x v="0"/>
    <s v="OPEB Administration"/>
    <x v="3"/>
    <x v="3"/>
    <m/>
    <m/>
    <m/>
    <m/>
    <m/>
    <m/>
    <m/>
    <s v="00419679"/>
    <x v="3"/>
    <n v="41.04"/>
    <n v="1"/>
  </r>
  <r>
    <x v="13"/>
    <x v="15"/>
    <n v="2021"/>
    <s v="2021"/>
    <x v="0"/>
    <s v="OPEB Trust Fund"/>
    <m/>
    <x v="0"/>
    <s v="OPEB Administration"/>
    <x v="4"/>
    <x v="4"/>
    <m/>
    <m/>
    <m/>
    <m/>
    <m/>
    <m/>
    <m/>
    <s v="00419679"/>
    <x v="4"/>
    <n v="722.79"/>
    <n v="1"/>
  </r>
  <r>
    <x v="14"/>
    <x v="16"/>
    <n v="2021"/>
    <s v="2021"/>
    <x v="0"/>
    <s v="OPEB Trust Fund"/>
    <m/>
    <x v="0"/>
    <s v="OPEB Administration"/>
    <x v="9"/>
    <x v="9"/>
    <m/>
    <m/>
    <m/>
    <m/>
    <m/>
    <m/>
    <m/>
    <s v="00419757"/>
    <x v="10"/>
    <n v="663"/>
    <n v="2"/>
  </r>
  <r>
    <x v="14"/>
    <x v="16"/>
    <n v="2021"/>
    <s v="2021"/>
    <x v="0"/>
    <s v="OPEB Trust Fund"/>
    <m/>
    <x v="0"/>
    <s v="OPEB Administration"/>
    <x v="9"/>
    <x v="9"/>
    <m/>
    <m/>
    <m/>
    <m/>
    <m/>
    <m/>
    <m/>
    <s v="00419758"/>
    <x v="11"/>
    <n v="200.6"/>
    <n v="2"/>
  </r>
  <r>
    <x v="14"/>
    <x v="17"/>
    <n v="2021"/>
    <s v="2021"/>
    <x v="0"/>
    <s v="OPEB Trust Fund"/>
    <m/>
    <x v="0"/>
    <s v="OPEB Administration"/>
    <x v="5"/>
    <x v="5"/>
    <m/>
    <m/>
    <m/>
    <m/>
    <m/>
    <m/>
    <m/>
    <s v="00419830"/>
    <x v="5"/>
    <n v="3928.56"/>
    <n v="2"/>
  </r>
  <r>
    <x v="15"/>
    <x v="18"/>
    <n v="2021"/>
    <s v="2021"/>
    <x v="0"/>
    <s v="OPEB Trust Fund"/>
    <m/>
    <x v="0"/>
    <s v="OPEB Administration"/>
    <x v="3"/>
    <x v="3"/>
    <m/>
    <m/>
    <m/>
    <m/>
    <m/>
    <m/>
    <m/>
    <s v="00420144"/>
    <x v="3"/>
    <n v="1621.54"/>
    <n v="2"/>
  </r>
  <r>
    <x v="15"/>
    <x v="18"/>
    <n v="2021"/>
    <s v="2021"/>
    <x v="0"/>
    <s v="OPEB Trust Fund"/>
    <m/>
    <x v="0"/>
    <s v="OPEB Administration"/>
    <x v="4"/>
    <x v="4"/>
    <m/>
    <m/>
    <m/>
    <m/>
    <m/>
    <m/>
    <m/>
    <s v="00420144"/>
    <x v="4"/>
    <n v="10093.120000000001"/>
    <n v="2"/>
  </r>
  <r>
    <x v="16"/>
    <x v="19"/>
    <n v="2021"/>
    <s v="2021"/>
    <x v="0"/>
    <s v="OPEB Trust Fund"/>
    <m/>
    <x v="0"/>
    <s v="OPEB Administration"/>
    <x v="1"/>
    <x v="1"/>
    <m/>
    <m/>
    <m/>
    <m/>
    <m/>
    <m/>
    <m/>
    <s v="00420156"/>
    <x v="1"/>
    <n v="10250.69"/>
    <n v="2"/>
  </r>
  <r>
    <x v="16"/>
    <x v="19"/>
    <n v="2021"/>
    <s v="2021"/>
    <x v="0"/>
    <s v="OPEB Trust Fund"/>
    <m/>
    <x v="0"/>
    <s v="OPEB Administration"/>
    <x v="2"/>
    <x v="2"/>
    <m/>
    <m/>
    <m/>
    <m/>
    <m/>
    <m/>
    <m/>
    <s v="00420156"/>
    <x v="2"/>
    <n v="3437.46"/>
    <n v="2"/>
  </r>
  <r>
    <x v="17"/>
    <x v="20"/>
    <n v="2021"/>
    <s v="2021"/>
    <x v="0"/>
    <s v="OPEB Trust Fund"/>
    <m/>
    <x v="0"/>
    <s v="OPEB Administration"/>
    <x v="3"/>
    <x v="3"/>
    <m/>
    <m/>
    <m/>
    <m/>
    <m/>
    <m/>
    <m/>
    <s v="00420657"/>
    <x v="3"/>
    <n v="1329.8"/>
    <n v="2"/>
  </r>
  <r>
    <x v="17"/>
    <x v="20"/>
    <n v="2021"/>
    <s v="2021"/>
    <x v="0"/>
    <s v="OPEB Trust Fund"/>
    <m/>
    <x v="0"/>
    <s v="OPEB Administration"/>
    <x v="4"/>
    <x v="4"/>
    <m/>
    <m/>
    <m/>
    <m/>
    <m/>
    <m/>
    <m/>
    <s v="00420657"/>
    <x v="4"/>
    <n v="4415.4399999999996"/>
    <n v="2"/>
  </r>
  <r>
    <x v="18"/>
    <x v="21"/>
    <n v="2021"/>
    <s v="2021"/>
    <x v="0"/>
    <s v="OPEB Trust Fund"/>
    <m/>
    <x v="0"/>
    <s v="OPEB Administration"/>
    <x v="5"/>
    <x v="5"/>
    <m/>
    <m/>
    <m/>
    <m/>
    <m/>
    <m/>
    <m/>
    <s v="00420718"/>
    <x v="5"/>
    <n v="4016.65"/>
    <n v="2"/>
  </r>
  <r>
    <x v="19"/>
    <x v="22"/>
    <n v="2021"/>
    <s v="2021"/>
    <x v="0"/>
    <s v="OPEB Trust Fund"/>
    <m/>
    <x v="0"/>
    <s v="OPEB Administration"/>
    <x v="1"/>
    <x v="1"/>
    <m/>
    <m/>
    <m/>
    <m/>
    <m/>
    <m/>
    <m/>
    <s v="00421146"/>
    <x v="1"/>
    <n v="5067.87"/>
    <n v="2"/>
  </r>
  <r>
    <x v="19"/>
    <x v="22"/>
    <n v="2021"/>
    <s v="2021"/>
    <x v="0"/>
    <s v="OPEB Trust Fund"/>
    <m/>
    <x v="0"/>
    <s v="OPEB Administration"/>
    <x v="2"/>
    <x v="2"/>
    <m/>
    <m/>
    <m/>
    <m/>
    <m/>
    <m/>
    <m/>
    <s v="00421146"/>
    <x v="2"/>
    <n v="1010.15"/>
    <n v="2"/>
  </r>
  <r>
    <x v="19"/>
    <x v="22"/>
    <n v="2021"/>
    <s v="2021"/>
    <x v="0"/>
    <s v="OPEB Trust Fund"/>
    <m/>
    <x v="0"/>
    <s v="OPEB Administration"/>
    <x v="3"/>
    <x v="3"/>
    <m/>
    <m/>
    <m/>
    <m/>
    <m/>
    <m/>
    <m/>
    <s v="00421145"/>
    <x v="3"/>
    <n v="4721.17"/>
    <n v="2"/>
  </r>
  <r>
    <x v="19"/>
    <x v="22"/>
    <n v="2021"/>
    <s v="2021"/>
    <x v="0"/>
    <s v="OPEB Trust Fund"/>
    <m/>
    <x v="0"/>
    <s v="OPEB Administration"/>
    <x v="4"/>
    <x v="4"/>
    <m/>
    <m/>
    <m/>
    <m/>
    <m/>
    <m/>
    <m/>
    <s v="00421145"/>
    <x v="4"/>
    <n v="4970.46"/>
    <n v="2"/>
  </r>
  <r>
    <x v="20"/>
    <x v="23"/>
    <n v="2021"/>
    <s v="2021"/>
    <x v="0"/>
    <s v="OPEB Trust Fund"/>
    <m/>
    <x v="0"/>
    <s v="OPEB Administration"/>
    <x v="6"/>
    <x v="6"/>
    <m/>
    <m/>
    <m/>
    <m/>
    <m/>
    <m/>
    <m/>
    <s v="00421623"/>
    <x v="6"/>
    <n v="3933.6"/>
    <n v="2"/>
  </r>
  <r>
    <x v="20"/>
    <x v="23"/>
    <n v="2021"/>
    <s v="2021"/>
    <x v="0"/>
    <s v="OPEB Trust Fund"/>
    <m/>
    <x v="0"/>
    <s v="OPEB Administration"/>
    <x v="7"/>
    <x v="7"/>
    <m/>
    <m/>
    <m/>
    <m/>
    <m/>
    <m/>
    <m/>
    <s v="00421623"/>
    <x v="7"/>
    <n v="2279.6999999999998"/>
    <n v="2"/>
  </r>
  <r>
    <x v="21"/>
    <x v="24"/>
    <n v="2021"/>
    <s v="2021"/>
    <x v="0"/>
    <s v="OPEB Trust Fund"/>
    <m/>
    <x v="0"/>
    <s v="OPEB Administration"/>
    <x v="3"/>
    <x v="3"/>
    <m/>
    <m/>
    <m/>
    <m/>
    <m/>
    <m/>
    <m/>
    <s v="00421923"/>
    <x v="3"/>
    <n v="161.12"/>
    <n v="2"/>
  </r>
  <r>
    <x v="21"/>
    <x v="24"/>
    <n v="2021"/>
    <s v="2021"/>
    <x v="0"/>
    <s v="OPEB Trust Fund"/>
    <m/>
    <x v="0"/>
    <s v="OPEB Administration"/>
    <x v="4"/>
    <x v="4"/>
    <m/>
    <m/>
    <m/>
    <m/>
    <m/>
    <m/>
    <m/>
    <s v="00421923"/>
    <x v="4"/>
    <n v="8726.9699999999993"/>
    <n v="2"/>
  </r>
  <r>
    <x v="22"/>
    <x v="25"/>
    <n v="2021"/>
    <s v="2021"/>
    <x v="0"/>
    <s v="OPEB Trust Fund"/>
    <m/>
    <x v="0"/>
    <s v="OPEB Administration"/>
    <x v="5"/>
    <x v="5"/>
    <m/>
    <m/>
    <m/>
    <m/>
    <m/>
    <m/>
    <m/>
    <s v="00421998"/>
    <x v="12"/>
    <n v="1494.5"/>
    <n v="2"/>
  </r>
  <r>
    <x v="23"/>
    <x v="26"/>
    <n v="2021"/>
    <s v="2021"/>
    <x v="0"/>
    <s v="OPEB Trust Fund"/>
    <m/>
    <x v="0"/>
    <s v="OPEB Administration"/>
    <x v="3"/>
    <x v="3"/>
    <m/>
    <m/>
    <m/>
    <m/>
    <m/>
    <m/>
    <m/>
    <s v="00422219"/>
    <x v="3"/>
    <n v="16091.99"/>
    <n v="2"/>
  </r>
  <r>
    <x v="23"/>
    <x v="26"/>
    <n v="2021"/>
    <s v="2021"/>
    <x v="0"/>
    <s v="OPEB Trust Fund"/>
    <m/>
    <x v="0"/>
    <s v="OPEB Administration"/>
    <x v="4"/>
    <x v="4"/>
    <m/>
    <m/>
    <m/>
    <m/>
    <m/>
    <m/>
    <m/>
    <s v="00422219"/>
    <x v="4"/>
    <n v="3148.21"/>
    <n v="2"/>
  </r>
  <r>
    <x v="24"/>
    <x v="27"/>
    <n v="2021"/>
    <s v="2021"/>
    <x v="0"/>
    <s v="OPEB Trust Fund"/>
    <m/>
    <x v="0"/>
    <s v="OPEB Administration"/>
    <x v="1"/>
    <x v="1"/>
    <m/>
    <m/>
    <m/>
    <m/>
    <m/>
    <m/>
    <m/>
    <s v="00422362"/>
    <x v="1"/>
    <n v="2735.29"/>
    <n v="2"/>
  </r>
  <r>
    <x v="24"/>
    <x v="27"/>
    <n v="2021"/>
    <s v="2021"/>
    <x v="0"/>
    <s v="OPEB Trust Fund"/>
    <m/>
    <x v="0"/>
    <s v="OPEB Administration"/>
    <x v="2"/>
    <x v="2"/>
    <m/>
    <m/>
    <m/>
    <m/>
    <m/>
    <m/>
    <m/>
    <s v="00422362"/>
    <x v="2"/>
    <n v="12113.28"/>
    <n v="2"/>
  </r>
  <r>
    <x v="25"/>
    <x v="28"/>
    <n v="2021"/>
    <s v="2021"/>
    <x v="0"/>
    <s v="OPEB Trust Fund"/>
    <m/>
    <x v="0"/>
    <s v="OPEB Administration"/>
    <x v="3"/>
    <x v="3"/>
    <m/>
    <m/>
    <m/>
    <m/>
    <m/>
    <m/>
    <m/>
    <s v="00422474"/>
    <x v="3"/>
    <n v="897.63"/>
    <n v="2"/>
  </r>
  <r>
    <x v="25"/>
    <x v="28"/>
    <n v="2021"/>
    <s v="2021"/>
    <x v="0"/>
    <s v="OPEB Trust Fund"/>
    <m/>
    <x v="0"/>
    <s v="OPEB Administration"/>
    <x v="4"/>
    <x v="4"/>
    <m/>
    <m/>
    <m/>
    <m/>
    <m/>
    <m/>
    <m/>
    <s v="00422474"/>
    <x v="4"/>
    <n v="9660.65"/>
    <n v="2"/>
  </r>
  <r>
    <x v="26"/>
    <x v="29"/>
    <n v="2021"/>
    <s v="2021"/>
    <x v="0"/>
    <s v="OPEB Trust Fund"/>
    <m/>
    <x v="0"/>
    <s v="OPEB Administration"/>
    <x v="8"/>
    <x v="8"/>
    <m/>
    <m/>
    <m/>
    <m/>
    <m/>
    <m/>
    <m/>
    <s v="00422919"/>
    <x v="13"/>
    <n v="182425.03"/>
    <n v="2"/>
  </r>
  <r>
    <x v="26"/>
    <x v="30"/>
    <n v="2021"/>
    <s v="2021"/>
    <x v="0"/>
    <s v="OPEB Trust Fund"/>
    <m/>
    <x v="0"/>
    <s v="OPEB Administration"/>
    <x v="5"/>
    <x v="5"/>
    <m/>
    <m/>
    <m/>
    <m/>
    <m/>
    <m/>
    <m/>
    <s v="00422599"/>
    <x v="5"/>
    <n v="3029.53"/>
    <n v="2"/>
  </r>
  <r>
    <x v="27"/>
    <x v="31"/>
    <n v="2021"/>
    <s v="2021"/>
    <x v="0"/>
    <s v="OPEB Trust Fund"/>
    <m/>
    <x v="0"/>
    <s v="OPEB Administration"/>
    <x v="9"/>
    <x v="9"/>
    <m/>
    <m/>
    <m/>
    <m/>
    <m/>
    <m/>
    <m/>
    <s v="00423109"/>
    <x v="14"/>
    <n v="68.400000000000006"/>
    <n v="2"/>
  </r>
  <r>
    <x v="27"/>
    <x v="32"/>
    <n v="2021"/>
    <s v="2021"/>
    <x v="0"/>
    <s v="OPEB Trust Fund"/>
    <m/>
    <x v="0"/>
    <s v="OPEB Administration"/>
    <x v="0"/>
    <x v="0"/>
    <m/>
    <m/>
    <m/>
    <m/>
    <m/>
    <m/>
    <m/>
    <s v="00423102"/>
    <x v="15"/>
    <n v="587.4"/>
    <n v="2"/>
  </r>
  <r>
    <x v="28"/>
    <x v="33"/>
    <n v="2021"/>
    <s v="2021"/>
    <x v="0"/>
    <s v="OPEB Trust Fund"/>
    <m/>
    <x v="0"/>
    <s v="OPEB Administration"/>
    <x v="3"/>
    <x v="3"/>
    <m/>
    <m/>
    <m/>
    <m/>
    <m/>
    <m/>
    <m/>
    <s v="00423278"/>
    <x v="3"/>
    <n v="120.19"/>
    <n v="2"/>
  </r>
  <r>
    <x v="28"/>
    <x v="33"/>
    <n v="2021"/>
    <s v="2021"/>
    <x v="0"/>
    <s v="OPEB Trust Fund"/>
    <m/>
    <x v="0"/>
    <s v="OPEB Administration"/>
    <x v="4"/>
    <x v="4"/>
    <m/>
    <m/>
    <m/>
    <m/>
    <m/>
    <m/>
    <m/>
    <s v="00423278"/>
    <x v="4"/>
    <n v="20242.7"/>
    <n v="2"/>
  </r>
  <r>
    <x v="28"/>
    <x v="34"/>
    <n v="2021"/>
    <s v="2021"/>
    <x v="0"/>
    <s v="OPEB Trust Fund"/>
    <m/>
    <x v="0"/>
    <s v="OPEB Administration"/>
    <x v="4"/>
    <x v="4"/>
    <s v="UE001"/>
    <s v="REINSURANCE REIMBURSEMENTS"/>
    <m/>
    <m/>
    <m/>
    <m/>
    <m/>
    <s v="14043"/>
    <x v="16"/>
    <n v="-28565.39"/>
    <n v="2"/>
  </r>
  <r>
    <x v="29"/>
    <x v="35"/>
    <n v="2021"/>
    <s v="2021"/>
    <x v="0"/>
    <s v="OPEB Trust Fund"/>
    <m/>
    <x v="0"/>
    <s v="OPEB Administration"/>
    <x v="1"/>
    <x v="1"/>
    <m/>
    <m/>
    <m/>
    <m/>
    <m/>
    <m/>
    <m/>
    <s v="00423427"/>
    <x v="1"/>
    <n v="16419.169999999998"/>
    <n v="2"/>
  </r>
  <r>
    <x v="29"/>
    <x v="35"/>
    <n v="2021"/>
    <s v="2021"/>
    <x v="0"/>
    <s v="OPEB Trust Fund"/>
    <m/>
    <x v="0"/>
    <s v="OPEB Administration"/>
    <x v="10"/>
    <x v="10"/>
    <m/>
    <m/>
    <m/>
    <m/>
    <m/>
    <m/>
    <m/>
    <s v="00423426"/>
    <x v="17"/>
    <n v="2777.04"/>
    <n v="2"/>
  </r>
  <r>
    <x v="29"/>
    <x v="35"/>
    <n v="2021"/>
    <s v="2021"/>
    <x v="0"/>
    <s v="OPEB Trust Fund"/>
    <m/>
    <x v="0"/>
    <s v="OPEB Administration"/>
    <x v="11"/>
    <x v="11"/>
    <m/>
    <m/>
    <m/>
    <m/>
    <m/>
    <m/>
    <m/>
    <s v="00423428"/>
    <x v="18"/>
    <n v="964.24"/>
    <n v="2"/>
  </r>
  <r>
    <x v="29"/>
    <x v="35"/>
    <n v="2021"/>
    <s v="2021"/>
    <x v="0"/>
    <s v="OPEB Trust Fund"/>
    <m/>
    <x v="0"/>
    <s v="OPEB Administration"/>
    <x v="2"/>
    <x v="2"/>
    <m/>
    <m/>
    <m/>
    <m/>
    <m/>
    <m/>
    <m/>
    <s v="00423427"/>
    <x v="2"/>
    <n v="1226.7"/>
    <n v="2"/>
  </r>
  <r>
    <x v="29"/>
    <x v="35"/>
    <n v="2021"/>
    <s v="2021"/>
    <x v="0"/>
    <s v="OPEB Trust Fund"/>
    <m/>
    <x v="0"/>
    <s v="OPEB Administration"/>
    <x v="12"/>
    <x v="12"/>
    <m/>
    <m/>
    <m/>
    <m/>
    <m/>
    <m/>
    <m/>
    <s v="00423426"/>
    <x v="19"/>
    <n v="1388.52"/>
    <n v="2"/>
  </r>
  <r>
    <x v="29"/>
    <x v="35"/>
    <n v="2021"/>
    <s v="2021"/>
    <x v="0"/>
    <s v="OPEB Trust Fund"/>
    <m/>
    <x v="0"/>
    <s v="OPEB Administration"/>
    <x v="13"/>
    <x v="13"/>
    <m/>
    <m/>
    <m/>
    <m/>
    <m/>
    <m/>
    <m/>
    <s v="00423428"/>
    <x v="20"/>
    <n v="1644.88"/>
    <n v="2"/>
  </r>
  <r>
    <x v="29"/>
    <x v="35"/>
    <n v="2021"/>
    <s v="2021"/>
    <x v="0"/>
    <s v="OPEB Trust Fund"/>
    <m/>
    <x v="0"/>
    <s v="OPEB Administration"/>
    <x v="14"/>
    <x v="14"/>
    <m/>
    <m/>
    <m/>
    <m/>
    <m/>
    <m/>
    <m/>
    <s v="00423428"/>
    <x v="21"/>
    <n v="1588.16"/>
    <n v="2"/>
  </r>
  <r>
    <x v="29"/>
    <x v="35"/>
    <n v="2021"/>
    <s v="2021"/>
    <x v="0"/>
    <s v="OPEB Trust Fund"/>
    <m/>
    <x v="0"/>
    <s v="OPEB Administration"/>
    <x v="15"/>
    <x v="15"/>
    <m/>
    <m/>
    <m/>
    <m/>
    <m/>
    <m/>
    <m/>
    <s v="00423428"/>
    <x v="22"/>
    <n v="1247.8399999999999"/>
    <n v="2"/>
  </r>
  <r>
    <x v="30"/>
    <x v="36"/>
    <n v="2021"/>
    <s v="2021"/>
    <x v="0"/>
    <s v="OPEB Trust Fund"/>
    <m/>
    <x v="0"/>
    <s v="OPEB Administration"/>
    <x v="1"/>
    <x v="1"/>
    <s v="UE002"/>
    <s v="RX Rebates"/>
    <m/>
    <m/>
    <m/>
    <m/>
    <m/>
    <m/>
    <x v="23"/>
    <n v="11116.86"/>
    <n v="2"/>
  </r>
  <r>
    <x v="30"/>
    <x v="36"/>
    <n v="2021"/>
    <s v="2021"/>
    <x v="0"/>
    <s v="OPEB Trust Fund"/>
    <m/>
    <x v="0"/>
    <s v="OPEB Administration"/>
    <x v="1"/>
    <x v="1"/>
    <s v="UE002"/>
    <s v="RX Rebates"/>
    <m/>
    <m/>
    <m/>
    <m/>
    <m/>
    <m/>
    <x v="24"/>
    <n v="15303.72"/>
    <n v="2"/>
  </r>
  <r>
    <x v="30"/>
    <x v="36"/>
    <n v="2021"/>
    <s v="2021"/>
    <x v="0"/>
    <s v="OPEB Trust Fund"/>
    <m/>
    <x v="0"/>
    <s v="OPEB Administration"/>
    <x v="2"/>
    <x v="2"/>
    <s v="UE002"/>
    <s v="RX Rebates"/>
    <m/>
    <m/>
    <m/>
    <m/>
    <m/>
    <m/>
    <x v="23"/>
    <n v="12713.54"/>
    <n v="2"/>
  </r>
  <r>
    <x v="30"/>
    <x v="36"/>
    <n v="2021"/>
    <s v="2021"/>
    <x v="0"/>
    <s v="OPEB Trust Fund"/>
    <m/>
    <x v="0"/>
    <s v="OPEB Administration"/>
    <x v="2"/>
    <x v="2"/>
    <s v="UE002"/>
    <s v="RX Rebates"/>
    <m/>
    <m/>
    <m/>
    <m/>
    <m/>
    <m/>
    <x v="24"/>
    <n v="17501.75"/>
    <n v="2"/>
  </r>
  <r>
    <x v="30"/>
    <x v="37"/>
    <n v="2021"/>
    <s v="2021"/>
    <x v="0"/>
    <s v="OPEB Trust Fund"/>
    <m/>
    <x v="0"/>
    <s v="OPEB Administration"/>
    <x v="3"/>
    <x v="3"/>
    <s v="UE002"/>
    <s v="RX Rebates"/>
    <m/>
    <m/>
    <m/>
    <m/>
    <m/>
    <m/>
    <x v="25"/>
    <n v="6062.52"/>
    <n v="2"/>
  </r>
  <r>
    <x v="30"/>
    <x v="37"/>
    <n v="2021"/>
    <s v="2021"/>
    <x v="0"/>
    <s v="OPEB Trust Fund"/>
    <m/>
    <x v="0"/>
    <s v="OPEB Administration"/>
    <x v="4"/>
    <x v="4"/>
    <s v="UE002"/>
    <s v="RX Rebates"/>
    <m/>
    <m/>
    <m/>
    <m/>
    <m/>
    <m/>
    <x v="25"/>
    <n v="5815.07"/>
    <n v="2"/>
  </r>
  <r>
    <x v="31"/>
    <x v="38"/>
    <n v="2021"/>
    <s v="2021"/>
    <x v="0"/>
    <s v="OPEB Trust Fund"/>
    <m/>
    <x v="0"/>
    <s v="OPEB Administration"/>
    <x v="3"/>
    <x v="3"/>
    <m/>
    <m/>
    <m/>
    <m/>
    <m/>
    <m/>
    <m/>
    <s v="00424094"/>
    <x v="3"/>
    <n v="1457.46"/>
    <n v="3"/>
  </r>
  <r>
    <x v="31"/>
    <x v="39"/>
    <n v="2021"/>
    <s v="2021"/>
    <x v="0"/>
    <s v="OPEB Trust Fund"/>
    <m/>
    <x v="0"/>
    <s v="OPEB Administration"/>
    <x v="4"/>
    <x v="4"/>
    <m/>
    <m/>
    <m/>
    <m/>
    <m/>
    <m/>
    <m/>
    <s v="00423966"/>
    <x v="4"/>
    <n v="1086.83"/>
    <n v="3"/>
  </r>
  <r>
    <x v="31"/>
    <x v="38"/>
    <n v="2021"/>
    <s v="2021"/>
    <x v="0"/>
    <s v="OPEB Trust Fund"/>
    <m/>
    <x v="0"/>
    <s v="OPEB Administration"/>
    <x v="4"/>
    <x v="4"/>
    <m/>
    <m/>
    <m/>
    <m/>
    <m/>
    <m/>
    <m/>
    <s v="00424094"/>
    <x v="4"/>
    <n v="7075.25"/>
    <n v="3"/>
  </r>
  <r>
    <x v="31"/>
    <x v="39"/>
    <n v="2021"/>
    <s v="2021"/>
    <x v="0"/>
    <s v="OPEB Trust Fund"/>
    <m/>
    <x v="0"/>
    <s v="OPEB Administration"/>
    <x v="5"/>
    <x v="5"/>
    <m/>
    <m/>
    <m/>
    <m/>
    <m/>
    <m/>
    <m/>
    <s v="00423967"/>
    <x v="5"/>
    <n v="2908.48"/>
    <n v="3"/>
  </r>
  <r>
    <x v="32"/>
    <x v="40"/>
    <n v="2021"/>
    <s v="2021"/>
    <x v="0"/>
    <s v="OPEB Trust Fund"/>
    <m/>
    <x v="0"/>
    <s v="OPEB Administration"/>
    <x v="3"/>
    <x v="3"/>
    <m/>
    <m/>
    <m/>
    <m/>
    <m/>
    <m/>
    <m/>
    <s v="00424458"/>
    <x v="3"/>
    <n v="324.05"/>
    <n v="3"/>
  </r>
  <r>
    <x v="32"/>
    <x v="40"/>
    <n v="2021"/>
    <s v="2021"/>
    <x v="0"/>
    <s v="OPEB Trust Fund"/>
    <m/>
    <x v="0"/>
    <s v="OPEB Administration"/>
    <x v="4"/>
    <x v="4"/>
    <m/>
    <m/>
    <m/>
    <m/>
    <m/>
    <m/>
    <m/>
    <s v="00424458"/>
    <x v="4"/>
    <n v="1154.83"/>
    <n v="3"/>
  </r>
  <r>
    <x v="33"/>
    <x v="41"/>
    <n v="2021"/>
    <s v="2021"/>
    <x v="0"/>
    <s v="OPEB Trust Fund"/>
    <m/>
    <x v="0"/>
    <s v="OPEB Administration"/>
    <x v="5"/>
    <x v="5"/>
    <m/>
    <m/>
    <m/>
    <m/>
    <m/>
    <m/>
    <m/>
    <s v="00424665"/>
    <x v="26"/>
    <n v="1558.03"/>
    <n v="3"/>
  </r>
  <r>
    <x v="34"/>
    <x v="42"/>
    <n v="2021"/>
    <s v="2021"/>
    <x v="0"/>
    <s v="OPEB Trust Fund"/>
    <m/>
    <x v="0"/>
    <s v="OPEB Administration"/>
    <x v="1"/>
    <x v="1"/>
    <s v="UE002"/>
    <s v="RX Rebates"/>
    <m/>
    <m/>
    <m/>
    <m/>
    <m/>
    <s v="14098"/>
    <x v="27"/>
    <n v="-11116.86"/>
    <n v="3"/>
  </r>
  <r>
    <x v="34"/>
    <x v="42"/>
    <n v="2021"/>
    <s v="2021"/>
    <x v="0"/>
    <s v="OPEB Trust Fund"/>
    <m/>
    <x v="0"/>
    <s v="OPEB Administration"/>
    <x v="2"/>
    <x v="2"/>
    <s v="UE002"/>
    <s v="RX Rebates"/>
    <m/>
    <m/>
    <m/>
    <m/>
    <m/>
    <s v="14098"/>
    <x v="27"/>
    <n v="-12713.54"/>
    <n v="3"/>
  </r>
  <r>
    <x v="34"/>
    <x v="43"/>
    <n v="2021"/>
    <s v="2021"/>
    <x v="0"/>
    <s v="OPEB Trust Fund"/>
    <m/>
    <x v="0"/>
    <s v="OPEB Administration"/>
    <x v="6"/>
    <x v="6"/>
    <m/>
    <m/>
    <m/>
    <m/>
    <m/>
    <m/>
    <m/>
    <s v="00424773"/>
    <x v="6"/>
    <n v="4067.7"/>
    <n v="3"/>
  </r>
  <r>
    <x v="34"/>
    <x v="43"/>
    <n v="2021"/>
    <s v="2021"/>
    <x v="0"/>
    <s v="OPEB Trust Fund"/>
    <m/>
    <x v="0"/>
    <s v="OPEB Administration"/>
    <x v="7"/>
    <x v="7"/>
    <m/>
    <m/>
    <m/>
    <m/>
    <m/>
    <m/>
    <m/>
    <s v="00424773"/>
    <x v="7"/>
    <n v="2547.9"/>
    <n v="3"/>
  </r>
  <r>
    <x v="35"/>
    <x v="44"/>
    <n v="2021"/>
    <s v="2021"/>
    <x v="0"/>
    <s v="OPEB Trust Fund"/>
    <m/>
    <x v="0"/>
    <s v="OPEB Administration"/>
    <x v="1"/>
    <x v="1"/>
    <m/>
    <m/>
    <m/>
    <m/>
    <m/>
    <m/>
    <m/>
    <s v="00425130"/>
    <x v="1"/>
    <n v="7150.9"/>
    <n v="3"/>
  </r>
  <r>
    <x v="35"/>
    <x v="44"/>
    <n v="2021"/>
    <s v="2021"/>
    <x v="0"/>
    <s v="OPEB Trust Fund"/>
    <m/>
    <x v="0"/>
    <s v="OPEB Administration"/>
    <x v="1"/>
    <x v="1"/>
    <m/>
    <m/>
    <m/>
    <m/>
    <m/>
    <m/>
    <m/>
    <s v="00425131"/>
    <x v="1"/>
    <n v="9293.91"/>
    <n v="3"/>
  </r>
  <r>
    <x v="35"/>
    <x v="45"/>
    <n v="2021"/>
    <s v="2021"/>
    <x v="0"/>
    <s v="OPEB Trust Fund"/>
    <m/>
    <x v="0"/>
    <s v="OPEB Administration"/>
    <x v="1"/>
    <x v="1"/>
    <m/>
    <m/>
    <m/>
    <m/>
    <m/>
    <m/>
    <m/>
    <m/>
    <x v="28"/>
    <n v="39887"/>
    <n v="3"/>
  </r>
  <r>
    <x v="35"/>
    <x v="44"/>
    <n v="2021"/>
    <s v="2021"/>
    <x v="0"/>
    <s v="OPEB Trust Fund"/>
    <m/>
    <x v="0"/>
    <s v="OPEB Administration"/>
    <x v="2"/>
    <x v="2"/>
    <m/>
    <m/>
    <m/>
    <m/>
    <m/>
    <m/>
    <m/>
    <s v="00425130"/>
    <x v="2"/>
    <n v="27261.51"/>
    <n v="3"/>
  </r>
  <r>
    <x v="35"/>
    <x v="44"/>
    <n v="2021"/>
    <s v="2021"/>
    <x v="0"/>
    <s v="OPEB Trust Fund"/>
    <m/>
    <x v="0"/>
    <s v="OPEB Administration"/>
    <x v="2"/>
    <x v="2"/>
    <m/>
    <m/>
    <m/>
    <m/>
    <m/>
    <m/>
    <m/>
    <s v="00425131"/>
    <x v="2"/>
    <n v="16689.5"/>
    <n v="3"/>
  </r>
  <r>
    <x v="35"/>
    <x v="45"/>
    <n v="2021"/>
    <s v="2021"/>
    <x v="0"/>
    <s v="OPEB Trust Fund"/>
    <m/>
    <x v="0"/>
    <s v="OPEB Administration"/>
    <x v="2"/>
    <x v="2"/>
    <m/>
    <m/>
    <m/>
    <m/>
    <m/>
    <m/>
    <m/>
    <m/>
    <x v="28"/>
    <n v="0"/>
    <n v="3"/>
  </r>
  <r>
    <x v="35"/>
    <x v="44"/>
    <n v="2021"/>
    <s v="2021"/>
    <x v="0"/>
    <s v="OPEB Trust Fund"/>
    <m/>
    <x v="0"/>
    <s v="OPEB Administration"/>
    <x v="3"/>
    <x v="3"/>
    <m/>
    <m/>
    <m/>
    <m/>
    <m/>
    <m/>
    <m/>
    <s v="00425132"/>
    <x v="3"/>
    <n v="60"/>
    <n v="3"/>
  </r>
  <r>
    <x v="35"/>
    <x v="45"/>
    <n v="2021"/>
    <s v="2021"/>
    <x v="0"/>
    <s v="OPEB Trust Fund"/>
    <m/>
    <x v="0"/>
    <s v="OPEB Administration"/>
    <x v="3"/>
    <x v="3"/>
    <m/>
    <m/>
    <m/>
    <m/>
    <m/>
    <m/>
    <m/>
    <m/>
    <x v="28"/>
    <n v="0"/>
    <n v="3"/>
  </r>
  <r>
    <x v="35"/>
    <x v="44"/>
    <n v="2021"/>
    <s v="2021"/>
    <x v="0"/>
    <s v="OPEB Trust Fund"/>
    <m/>
    <x v="0"/>
    <s v="OPEB Administration"/>
    <x v="4"/>
    <x v="4"/>
    <m/>
    <m/>
    <m/>
    <m/>
    <m/>
    <m/>
    <m/>
    <s v="00425132"/>
    <x v="4"/>
    <n v="1992.26"/>
    <n v="3"/>
  </r>
  <r>
    <x v="35"/>
    <x v="45"/>
    <n v="2021"/>
    <s v="2021"/>
    <x v="0"/>
    <s v="OPEB Trust Fund"/>
    <m/>
    <x v="0"/>
    <s v="OPEB Administration"/>
    <x v="4"/>
    <x v="4"/>
    <m/>
    <m/>
    <m/>
    <m/>
    <m/>
    <m/>
    <m/>
    <m/>
    <x v="28"/>
    <n v="0"/>
    <n v="3"/>
  </r>
  <r>
    <x v="36"/>
    <x v="46"/>
    <n v="2021"/>
    <s v="2021"/>
    <x v="0"/>
    <s v="OPEB Trust Fund"/>
    <m/>
    <x v="0"/>
    <s v="OPEB Administration"/>
    <x v="4"/>
    <x v="4"/>
    <m/>
    <m/>
    <m/>
    <m/>
    <m/>
    <m/>
    <m/>
    <s v="00425511"/>
    <x v="4"/>
    <n v="13717.82"/>
    <n v="3"/>
  </r>
  <r>
    <x v="36"/>
    <x v="47"/>
    <n v="2021"/>
    <s v="2021"/>
    <x v="0"/>
    <s v="OPEB Trust Fund"/>
    <m/>
    <x v="0"/>
    <s v="OPEB Administration"/>
    <x v="5"/>
    <x v="5"/>
    <m/>
    <m/>
    <m/>
    <m/>
    <m/>
    <m/>
    <m/>
    <s v="00425699"/>
    <x v="5"/>
    <n v="2664.8"/>
    <n v="3"/>
  </r>
  <r>
    <x v="37"/>
    <x v="48"/>
    <n v="2021"/>
    <s v="2021"/>
    <x v="0"/>
    <s v="OPEB Trust Fund"/>
    <m/>
    <x v="0"/>
    <s v="OPEB Administration"/>
    <x v="3"/>
    <x v="3"/>
    <m/>
    <m/>
    <m/>
    <m/>
    <m/>
    <m/>
    <m/>
    <s v="00426035"/>
    <x v="3"/>
    <n v="2052.77"/>
    <n v="3"/>
  </r>
  <r>
    <x v="37"/>
    <x v="48"/>
    <n v="2021"/>
    <s v="2021"/>
    <x v="0"/>
    <s v="OPEB Trust Fund"/>
    <m/>
    <x v="0"/>
    <s v="OPEB Administration"/>
    <x v="4"/>
    <x v="4"/>
    <m/>
    <m/>
    <m/>
    <m/>
    <m/>
    <m/>
    <m/>
    <s v="00426035"/>
    <x v="4"/>
    <n v="20093.46"/>
    <n v="3"/>
  </r>
  <r>
    <x v="38"/>
    <x v="49"/>
    <n v="2021"/>
    <s v="2021"/>
    <x v="0"/>
    <s v="OPEB Trust Fund"/>
    <m/>
    <x v="0"/>
    <s v="OPEB Administration"/>
    <x v="1"/>
    <x v="1"/>
    <m/>
    <m/>
    <m/>
    <m/>
    <m/>
    <m/>
    <m/>
    <s v="00426042"/>
    <x v="1"/>
    <n v="1652.82"/>
    <n v="3"/>
  </r>
  <r>
    <x v="38"/>
    <x v="49"/>
    <n v="2021"/>
    <s v="2021"/>
    <x v="0"/>
    <s v="OPEB Trust Fund"/>
    <m/>
    <x v="0"/>
    <s v="OPEB Administration"/>
    <x v="2"/>
    <x v="2"/>
    <m/>
    <m/>
    <m/>
    <m/>
    <m/>
    <m/>
    <m/>
    <s v="00426042"/>
    <x v="2"/>
    <n v="1794.78"/>
    <n v="3"/>
  </r>
  <r>
    <x v="39"/>
    <x v="50"/>
    <n v="2021"/>
    <s v="2021"/>
    <x v="0"/>
    <s v="OPEB Trust Fund"/>
    <m/>
    <x v="0"/>
    <s v="OPEB Administration"/>
    <x v="4"/>
    <x v="4"/>
    <m/>
    <m/>
    <m/>
    <m/>
    <m/>
    <m/>
    <m/>
    <s v="00426334"/>
    <x v="4"/>
    <n v="3208.54"/>
    <n v="3"/>
  </r>
  <r>
    <x v="39"/>
    <x v="50"/>
    <n v="2021"/>
    <s v="2021"/>
    <x v="0"/>
    <s v="OPEB Trust Fund"/>
    <m/>
    <x v="0"/>
    <s v="OPEB Administration"/>
    <x v="5"/>
    <x v="5"/>
    <m/>
    <m/>
    <m/>
    <m/>
    <m/>
    <m/>
    <m/>
    <s v="00426344"/>
    <x v="5"/>
    <n v="3458.63"/>
    <n v="3"/>
  </r>
  <r>
    <x v="40"/>
    <x v="51"/>
    <n v="2021"/>
    <s v="2021"/>
    <x v="0"/>
    <s v="OPEB Trust Fund"/>
    <m/>
    <x v="0"/>
    <s v="OPEB Administration"/>
    <x v="8"/>
    <x v="8"/>
    <m/>
    <m/>
    <m/>
    <m/>
    <m/>
    <m/>
    <m/>
    <s v="00426499"/>
    <x v="29"/>
    <n v="181714.19"/>
    <n v="3"/>
  </r>
  <r>
    <x v="40"/>
    <x v="52"/>
    <n v="2021"/>
    <s v="2021"/>
    <x v="0"/>
    <s v="OPEB Trust Fund"/>
    <m/>
    <x v="0"/>
    <s v="OPEB Administration"/>
    <x v="0"/>
    <x v="0"/>
    <m/>
    <m/>
    <m/>
    <m/>
    <m/>
    <m/>
    <m/>
    <s v="00426591"/>
    <x v="15"/>
    <n v="576.4"/>
    <n v="3"/>
  </r>
  <r>
    <x v="41"/>
    <x v="53"/>
    <n v="2021"/>
    <s v="2021"/>
    <x v="0"/>
    <s v="OPEB Trust Fund"/>
    <m/>
    <x v="0"/>
    <s v="OPEB Administration"/>
    <x v="3"/>
    <x v="3"/>
    <m/>
    <m/>
    <m/>
    <m/>
    <m/>
    <m/>
    <m/>
    <s v="00426707"/>
    <x v="3"/>
    <n v="789.07"/>
    <n v="3"/>
  </r>
  <r>
    <x v="41"/>
    <x v="53"/>
    <n v="2021"/>
    <s v="2021"/>
    <x v="0"/>
    <s v="OPEB Trust Fund"/>
    <m/>
    <x v="0"/>
    <s v="OPEB Administration"/>
    <x v="4"/>
    <x v="4"/>
    <m/>
    <m/>
    <m/>
    <m/>
    <m/>
    <m/>
    <m/>
    <s v="00426707"/>
    <x v="4"/>
    <n v="69.010000000000005"/>
    <n v="3"/>
  </r>
  <r>
    <x v="42"/>
    <x v="54"/>
    <n v="2021"/>
    <s v="2021"/>
    <x v="0"/>
    <s v="OPEB Trust Fund"/>
    <m/>
    <x v="0"/>
    <s v="OPEB Administration"/>
    <x v="1"/>
    <x v="1"/>
    <m/>
    <m/>
    <m/>
    <m/>
    <m/>
    <m/>
    <m/>
    <s v="00426748"/>
    <x v="1"/>
    <n v="735.37"/>
    <n v="3"/>
  </r>
  <r>
    <x v="42"/>
    <x v="54"/>
    <n v="2021"/>
    <s v="2021"/>
    <x v="0"/>
    <s v="OPEB Trust Fund"/>
    <m/>
    <x v="0"/>
    <s v="OPEB Administration"/>
    <x v="2"/>
    <x v="2"/>
    <m/>
    <m/>
    <m/>
    <m/>
    <m/>
    <m/>
    <m/>
    <s v="00426748"/>
    <x v="2"/>
    <n v="2611.61"/>
    <n v="3"/>
  </r>
  <r>
    <x v="43"/>
    <x v="55"/>
    <n v="2021"/>
    <s v="2021"/>
    <x v="0"/>
    <s v="OPEB Trust Fund"/>
    <m/>
    <x v="0"/>
    <s v="OPEB Administration"/>
    <x v="3"/>
    <x v="3"/>
    <m/>
    <m/>
    <m/>
    <m/>
    <m/>
    <m/>
    <m/>
    <s v="00427024"/>
    <x v="3"/>
    <n v="193.14"/>
    <n v="3"/>
  </r>
  <r>
    <x v="43"/>
    <x v="55"/>
    <n v="2021"/>
    <s v="2021"/>
    <x v="0"/>
    <s v="OPEB Trust Fund"/>
    <m/>
    <x v="0"/>
    <s v="OPEB Administration"/>
    <x v="4"/>
    <x v="4"/>
    <m/>
    <m/>
    <m/>
    <m/>
    <m/>
    <m/>
    <m/>
    <s v="00427024"/>
    <x v="4"/>
    <n v="2082.08"/>
    <n v="3"/>
  </r>
  <r>
    <x v="43"/>
    <x v="55"/>
    <n v="2021"/>
    <s v="2021"/>
    <x v="0"/>
    <s v="OPEB Trust Fund"/>
    <m/>
    <x v="0"/>
    <s v="OPEB Administration"/>
    <x v="5"/>
    <x v="5"/>
    <m/>
    <m/>
    <m/>
    <m/>
    <m/>
    <m/>
    <m/>
    <s v="00427265"/>
    <x v="5"/>
    <n v="1726.03"/>
    <n v="3"/>
  </r>
  <r>
    <x v="44"/>
    <x v="56"/>
    <n v="2021"/>
    <s v="2021"/>
    <x v="0"/>
    <s v="OPEB Trust Fund"/>
    <m/>
    <x v="0"/>
    <s v="OPEB Administration"/>
    <x v="9"/>
    <x v="9"/>
    <m/>
    <m/>
    <m/>
    <m/>
    <m/>
    <m/>
    <m/>
    <s v="00427768"/>
    <x v="30"/>
    <n v="41.72"/>
    <n v="3"/>
  </r>
  <r>
    <x v="44"/>
    <x v="57"/>
    <n v="2021"/>
    <s v="2021"/>
    <x v="0"/>
    <s v="OPEB Trust Fund"/>
    <m/>
    <x v="0"/>
    <s v="OPEB Administration"/>
    <x v="1"/>
    <x v="1"/>
    <m/>
    <m/>
    <m/>
    <m/>
    <m/>
    <m/>
    <m/>
    <s v="00427852"/>
    <x v="1"/>
    <n v="8902.91"/>
    <n v="3"/>
  </r>
  <r>
    <x v="44"/>
    <x v="57"/>
    <n v="2021"/>
    <s v="2021"/>
    <x v="0"/>
    <s v="OPEB Trust Fund"/>
    <m/>
    <x v="0"/>
    <s v="OPEB Administration"/>
    <x v="10"/>
    <x v="10"/>
    <m/>
    <m/>
    <m/>
    <m/>
    <m/>
    <m/>
    <m/>
    <s v="00427853"/>
    <x v="17"/>
    <n v="2699.9"/>
    <n v="3"/>
  </r>
  <r>
    <x v="44"/>
    <x v="57"/>
    <n v="2021"/>
    <s v="2021"/>
    <x v="0"/>
    <s v="OPEB Trust Fund"/>
    <m/>
    <x v="0"/>
    <s v="OPEB Administration"/>
    <x v="11"/>
    <x v="11"/>
    <m/>
    <m/>
    <m/>
    <m/>
    <m/>
    <m/>
    <m/>
    <s v="00427854"/>
    <x v="18"/>
    <n v="964.24"/>
    <n v="3"/>
  </r>
  <r>
    <x v="44"/>
    <x v="57"/>
    <n v="2021"/>
    <s v="2021"/>
    <x v="0"/>
    <s v="OPEB Trust Fund"/>
    <m/>
    <x v="0"/>
    <s v="OPEB Administration"/>
    <x v="2"/>
    <x v="2"/>
    <m/>
    <m/>
    <m/>
    <m/>
    <m/>
    <m/>
    <m/>
    <s v="00427852"/>
    <x v="2"/>
    <n v="1564.73"/>
    <n v="3"/>
  </r>
  <r>
    <x v="44"/>
    <x v="57"/>
    <n v="2021"/>
    <s v="2021"/>
    <x v="0"/>
    <s v="OPEB Trust Fund"/>
    <m/>
    <x v="0"/>
    <s v="OPEB Administration"/>
    <x v="12"/>
    <x v="12"/>
    <m/>
    <m/>
    <m/>
    <m/>
    <m/>
    <m/>
    <m/>
    <s v="00427853"/>
    <x v="19"/>
    <n v="1427.09"/>
    <n v="3"/>
  </r>
  <r>
    <x v="44"/>
    <x v="57"/>
    <n v="2021"/>
    <s v="2021"/>
    <x v="0"/>
    <s v="OPEB Trust Fund"/>
    <m/>
    <x v="0"/>
    <s v="OPEB Administration"/>
    <x v="13"/>
    <x v="13"/>
    <m/>
    <m/>
    <m/>
    <m/>
    <m/>
    <m/>
    <m/>
    <s v="00427854"/>
    <x v="20"/>
    <n v="1644.88"/>
    <n v="3"/>
  </r>
  <r>
    <x v="44"/>
    <x v="57"/>
    <n v="2021"/>
    <s v="2021"/>
    <x v="0"/>
    <s v="OPEB Trust Fund"/>
    <m/>
    <x v="0"/>
    <s v="OPEB Administration"/>
    <x v="3"/>
    <x v="3"/>
    <m/>
    <m/>
    <m/>
    <m/>
    <m/>
    <m/>
    <m/>
    <s v="00427838"/>
    <x v="3"/>
    <n v="532.16"/>
    <n v="3"/>
  </r>
  <r>
    <x v="44"/>
    <x v="57"/>
    <n v="2021"/>
    <s v="2021"/>
    <x v="0"/>
    <s v="OPEB Trust Fund"/>
    <m/>
    <x v="0"/>
    <s v="OPEB Administration"/>
    <x v="14"/>
    <x v="14"/>
    <m/>
    <m/>
    <m/>
    <m/>
    <m/>
    <m/>
    <m/>
    <s v="00427854"/>
    <x v="21"/>
    <n v="1644.88"/>
    <n v="3"/>
  </r>
  <r>
    <x v="44"/>
    <x v="57"/>
    <n v="2021"/>
    <s v="2021"/>
    <x v="0"/>
    <s v="OPEB Trust Fund"/>
    <m/>
    <x v="0"/>
    <s v="OPEB Administration"/>
    <x v="4"/>
    <x v="4"/>
    <m/>
    <m/>
    <m/>
    <m/>
    <m/>
    <m/>
    <m/>
    <s v="00427838"/>
    <x v="4"/>
    <n v="2885.17"/>
    <n v="3"/>
  </r>
  <r>
    <x v="44"/>
    <x v="57"/>
    <n v="2021"/>
    <s v="2021"/>
    <x v="0"/>
    <s v="OPEB Trust Fund"/>
    <m/>
    <x v="0"/>
    <s v="OPEB Administration"/>
    <x v="15"/>
    <x v="15"/>
    <m/>
    <m/>
    <m/>
    <m/>
    <m/>
    <m/>
    <m/>
    <s v="00427854"/>
    <x v="22"/>
    <n v="1247.8399999999999"/>
    <n v="3"/>
  </r>
  <r>
    <x v="45"/>
    <x v="58"/>
    <n v="2021"/>
    <s v="2021"/>
    <x v="0"/>
    <s v="OPEB Trust Fund"/>
    <m/>
    <x v="0"/>
    <s v="OPEB Administration"/>
    <x v="16"/>
    <x v="16"/>
    <m/>
    <m/>
    <m/>
    <m/>
    <m/>
    <m/>
    <m/>
    <s v="00428336"/>
    <x v="31"/>
    <n v="7333.32"/>
    <n v="4"/>
  </r>
  <r>
    <x v="45"/>
    <x v="59"/>
    <n v="2021"/>
    <s v="2021"/>
    <x v="0"/>
    <s v="OPEB Trust Fund"/>
    <m/>
    <x v="0"/>
    <s v="OPEB Administration"/>
    <x v="3"/>
    <x v="3"/>
    <m/>
    <m/>
    <m/>
    <m/>
    <m/>
    <m/>
    <m/>
    <s v="00428096"/>
    <x v="3"/>
    <n v="224.98"/>
    <n v="4"/>
  </r>
  <r>
    <x v="45"/>
    <x v="59"/>
    <n v="2021"/>
    <s v="2021"/>
    <x v="0"/>
    <s v="OPEB Trust Fund"/>
    <m/>
    <x v="0"/>
    <s v="OPEB Administration"/>
    <x v="4"/>
    <x v="4"/>
    <m/>
    <m/>
    <m/>
    <m/>
    <m/>
    <m/>
    <m/>
    <s v="00428096"/>
    <x v="4"/>
    <n v="14576.39"/>
    <n v="4"/>
  </r>
  <r>
    <x v="45"/>
    <x v="59"/>
    <n v="2021"/>
    <s v="2021"/>
    <x v="0"/>
    <s v="OPEB Trust Fund"/>
    <m/>
    <x v="0"/>
    <s v="OPEB Administration"/>
    <x v="5"/>
    <x v="5"/>
    <m/>
    <m/>
    <m/>
    <m/>
    <m/>
    <m/>
    <m/>
    <s v="00428108"/>
    <x v="5"/>
    <n v="1405.01"/>
    <n v="4"/>
  </r>
  <r>
    <x v="46"/>
    <x v="60"/>
    <n v="2021"/>
    <s v="2021"/>
    <x v="0"/>
    <s v="OPEB Trust Fund"/>
    <m/>
    <x v="0"/>
    <s v="OPEB Administration"/>
    <x v="9"/>
    <x v="9"/>
    <m/>
    <m/>
    <m/>
    <m/>
    <m/>
    <m/>
    <m/>
    <s v="00428367"/>
    <x v="32"/>
    <n v="143"/>
    <n v="4"/>
  </r>
  <r>
    <x v="47"/>
    <x v="61"/>
    <n v="2021"/>
    <s v="2021"/>
    <x v="0"/>
    <s v="OPEB Trust Fund"/>
    <m/>
    <x v="0"/>
    <s v="OPEB Administration"/>
    <x v="3"/>
    <x v="3"/>
    <m/>
    <m/>
    <m/>
    <m/>
    <m/>
    <m/>
    <m/>
    <s v="00428773"/>
    <x v="3"/>
    <n v="44549.7"/>
    <n v="4"/>
  </r>
  <r>
    <x v="47"/>
    <x v="61"/>
    <n v="2021"/>
    <s v="2021"/>
    <x v="0"/>
    <s v="OPEB Trust Fund"/>
    <m/>
    <x v="0"/>
    <s v="OPEB Administration"/>
    <x v="4"/>
    <x v="4"/>
    <m/>
    <m/>
    <m/>
    <m/>
    <m/>
    <m/>
    <m/>
    <s v="00428773"/>
    <x v="4"/>
    <n v="12596.93"/>
    <n v="4"/>
  </r>
  <r>
    <x v="48"/>
    <x v="62"/>
    <n v="2021"/>
    <s v="2021"/>
    <x v="0"/>
    <s v="OPEB Trust Fund"/>
    <m/>
    <x v="0"/>
    <s v="OPEB Administration"/>
    <x v="1"/>
    <x v="1"/>
    <m/>
    <m/>
    <m/>
    <m/>
    <m/>
    <m/>
    <m/>
    <s v="00428816"/>
    <x v="1"/>
    <n v="15315.91"/>
    <n v="4"/>
  </r>
  <r>
    <x v="48"/>
    <x v="62"/>
    <n v="2021"/>
    <s v="2021"/>
    <x v="0"/>
    <s v="OPEB Trust Fund"/>
    <m/>
    <x v="0"/>
    <s v="OPEB Administration"/>
    <x v="2"/>
    <x v="2"/>
    <m/>
    <m/>
    <m/>
    <m/>
    <m/>
    <m/>
    <m/>
    <s v="00428816"/>
    <x v="2"/>
    <n v="769.17"/>
    <n v="4"/>
  </r>
  <r>
    <x v="48"/>
    <x v="62"/>
    <n v="2021"/>
    <s v="2021"/>
    <x v="0"/>
    <s v="OPEB Trust Fund"/>
    <m/>
    <x v="0"/>
    <s v="OPEB Administration"/>
    <x v="6"/>
    <x v="6"/>
    <m/>
    <m/>
    <m/>
    <m/>
    <m/>
    <m/>
    <m/>
    <s v="00428858"/>
    <x v="6"/>
    <n v="3352.5"/>
    <n v="4"/>
  </r>
  <r>
    <x v="48"/>
    <x v="62"/>
    <n v="2021"/>
    <s v="2021"/>
    <x v="0"/>
    <s v="OPEB Trust Fund"/>
    <m/>
    <x v="0"/>
    <s v="OPEB Administration"/>
    <x v="7"/>
    <x v="7"/>
    <m/>
    <m/>
    <m/>
    <m/>
    <m/>
    <m/>
    <m/>
    <s v="00428858"/>
    <x v="7"/>
    <n v="2145.6"/>
    <n v="4"/>
  </r>
  <r>
    <x v="49"/>
    <x v="63"/>
    <n v="2021"/>
    <s v="2021"/>
    <x v="0"/>
    <s v="OPEB Trust Fund"/>
    <m/>
    <x v="0"/>
    <s v="OPEB Administration"/>
    <x v="3"/>
    <x v="3"/>
    <m/>
    <m/>
    <m/>
    <m/>
    <m/>
    <m/>
    <m/>
    <s v="00429153"/>
    <x v="3"/>
    <n v="213.62"/>
    <n v="4"/>
  </r>
  <r>
    <x v="49"/>
    <x v="63"/>
    <n v="2021"/>
    <s v="2021"/>
    <x v="0"/>
    <s v="OPEB Trust Fund"/>
    <m/>
    <x v="0"/>
    <s v="OPEB Administration"/>
    <x v="4"/>
    <x v="4"/>
    <m/>
    <m/>
    <m/>
    <m/>
    <m/>
    <m/>
    <m/>
    <s v="00429153"/>
    <x v="4"/>
    <n v="1618.59"/>
    <n v="4"/>
  </r>
  <r>
    <x v="49"/>
    <x v="64"/>
    <n v="2021"/>
    <s v="2021"/>
    <x v="0"/>
    <s v="OPEB Trust Fund"/>
    <m/>
    <x v="0"/>
    <s v="OPEB Administration"/>
    <x v="5"/>
    <x v="5"/>
    <m/>
    <m/>
    <m/>
    <m/>
    <m/>
    <m/>
    <m/>
    <s v="00429394"/>
    <x v="5"/>
    <n v="1642.05"/>
    <n v="4"/>
  </r>
  <r>
    <x v="50"/>
    <x v="65"/>
    <n v="2021"/>
    <s v="2021"/>
    <x v="0"/>
    <s v="OPEB Trust Fund"/>
    <m/>
    <x v="0"/>
    <s v="OPEB Administration"/>
    <x v="1"/>
    <x v="1"/>
    <m/>
    <m/>
    <m/>
    <m/>
    <m/>
    <m/>
    <m/>
    <s v="00429622"/>
    <x v="1"/>
    <n v="4319.76"/>
    <n v="4"/>
  </r>
  <r>
    <x v="50"/>
    <x v="65"/>
    <n v="2021"/>
    <s v="2021"/>
    <x v="0"/>
    <s v="OPEB Trust Fund"/>
    <m/>
    <x v="0"/>
    <s v="OPEB Administration"/>
    <x v="2"/>
    <x v="2"/>
    <m/>
    <m/>
    <m/>
    <m/>
    <m/>
    <m/>
    <m/>
    <s v="00429622"/>
    <x v="2"/>
    <n v="5732.91"/>
    <n v="4"/>
  </r>
  <r>
    <x v="50"/>
    <x v="65"/>
    <n v="2021"/>
    <s v="2021"/>
    <x v="0"/>
    <s v="OPEB Trust Fund"/>
    <m/>
    <x v="0"/>
    <s v="OPEB Administration"/>
    <x v="3"/>
    <x v="3"/>
    <m/>
    <m/>
    <m/>
    <m/>
    <m/>
    <m/>
    <m/>
    <s v="00429621"/>
    <x v="3"/>
    <n v="923.41"/>
    <n v="4"/>
  </r>
  <r>
    <x v="50"/>
    <x v="65"/>
    <n v="2021"/>
    <s v="2021"/>
    <x v="0"/>
    <s v="OPEB Trust Fund"/>
    <m/>
    <x v="0"/>
    <s v="OPEB Administration"/>
    <x v="4"/>
    <x v="4"/>
    <m/>
    <m/>
    <m/>
    <m/>
    <m/>
    <m/>
    <m/>
    <s v="00429621"/>
    <x v="4"/>
    <n v="4671.46"/>
    <n v="4"/>
  </r>
  <r>
    <x v="51"/>
    <x v="66"/>
    <n v="2021"/>
    <s v="2021"/>
    <x v="0"/>
    <s v="OPEB Trust Fund"/>
    <m/>
    <x v="0"/>
    <s v="OPEB Administration"/>
    <x v="3"/>
    <x v="3"/>
    <m/>
    <m/>
    <m/>
    <m/>
    <m/>
    <m/>
    <m/>
    <s v="00429925"/>
    <x v="3"/>
    <n v="435"/>
    <n v="4"/>
  </r>
  <r>
    <x v="51"/>
    <x v="66"/>
    <n v="2021"/>
    <s v="2021"/>
    <x v="0"/>
    <s v="OPEB Trust Fund"/>
    <m/>
    <x v="0"/>
    <s v="OPEB Administration"/>
    <x v="4"/>
    <x v="4"/>
    <m/>
    <m/>
    <m/>
    <m/>
    <m/>
    <m/>
    <m/>
    <s v="00429925"/>
    <x v="4"/>
    <n v="604.08000000000004"/>
    <n v="4"/>
  </r>
  <r>
    <x v="52"/>
    <x v="67"/>
    <n v="2021"/>
    <s v="2021"/>
    <x v="0"/>
    <s v="OPEB Trust Fund"/>
    <m/>
    <x v="0"/>
    <s v="OPEB Administration"/>
    <x v="5"/>
    <x v="5"/>
    <m/>
    <m/>
    <m/>
    <m/>
    <m/>
    <m/>
    <m/>
    <s v="00429946"/>
    <x v="5"/>
    <n v="3536.44"/>
    <n v="4"/>
  </r>
  <r>
    <x v="53"/>
    <x v="68"/>
    <n v="2021"/>
    <s v="2021"/>
    <x v="0"/>
    <s v="OPEB Trust Fund"/>
    <m/>
    <x v="0"/>
    <s v="OPEB Administration"/>
    <x v="3"/>
    <x v="3"/>
    <s v="UE002"/>
    <s v="RX Rebates"/>
    <m/>
    <m/>
    <m/>
    <m/>
    <m/>
    <s v="EFT 14289"/>
    <x v="33"/>
    <n v="-7489.27"/>
    <n v="4"/>
  </r>
  <r>
    <x v="53"/>
    <x v="68"/>
    <n v="2021"/>
    <s v="2021"/>
    <x v="0"/>
    <s v="OPEB Trust Fund"/>
    <m/>
    <x v="0"/>
    <s v="OPEB Administration"/>
    <x v="4"/>
    <x v="4"/>
    <s v="UE002"/>
    <s v="RX Rebates"/>
    <m/>
    <m/>
    <m/>
    <m/>
    <m/>
    <s v="EFT 14289"/>
    <x v="33"/>
    <n v="-7183.59"/>
    <n v="4"/>
  </r>
  <r>
    <x v="54"/>
    <x v="69"/>
    <n v="2021"/>
    <s v="2021"/>
    <x v="0"/>
    <s v="OPEB Trust Fund"/>
    <m/>
    <x v="0"/>
    <s v="OPEB Administration"/>
    <x v="17"/>
    <x v="17"/>
    <m/>
    <m/>
    <m/>
    <m/>
    <m/>
    <m/>
    <m/>
    <s v="00430443"/>
    <x v="34"/>
    <n v="3200"/>
    <n v="4"/>
  </r>
  <r>
    <x v="55"/>
    <x v="70"/>
    <n v="2021"/>
    <s v="2021"/>
    <x v="0"/>
    <s v="OPEB Trust Fund"/>
    <m/>
    <x v="0"/>
    <s v="OPEB Administration"/>
    <x v="1"/>
    <x v="1"/>
    <m/>
    <m/>
    <m/>
    <m/>
    <m/>
    <m/>
    <m/>
    <s v="00430490"/>
    <x v="35"/>
    <n v="9651.51"/>
    <n v="4"/>
  </r>
  <r>
    <x v="55"/>
    <x v="70"/>
    <n v="2021"/>
    <s v="2021"/>
    <x v="0"/>
    <s v="OPEB Trust Fund"/>
    <m/>
    <x v="0"/>
    <s v="OPEB Administration"/>
    <x v="2"/>
    <x v="2"/>
    <m/>
    <m/>
    <m/>
    <m/>
    <m/>
    <m/>
    <m/>
    <s v="00430490"/>
    <x v="36"/>
    <n v="1072.1400000000001"/>
    <n v="4"/>
  </r>
  <r>
    <x v="55"/>
    <x v="70"/>
    <n v="2021"/>
    <s v="2021"/>
    <x v="0"/>
    <s v="OPEB Trust Fund"/>
    <m/>
    <x v="0"/>
    <s v="OPEB Administration"/>
    <x v="3"/>
    <x v="3"/>
    <m/>
    <m/>
    <m/>
    <m/>
    <m/>
    <m/>
    <m/>
    <s v="00430491"/>
    <x v="37"/>
    <n v="2012.61"/>
    <n v="4"/>
  </r>
  <r>
    <x v="55"/>
    <x v="70"/>
    <n v="2021"/>
    <s v="2021"/>
    <x v="0"/>
    <s v="OPEB Trust Fund"/>
    <m/>
    <x v="0"/>
    <s v="OPEB Administration"/>
    <x v="4"/>
    <x v="4"/>
    <m/>
    <m/>
    <m/>
    <m/>
    <m/>
    <m/>
    <m/>
    <s v="00430491"/>
    <x v="38"/>
    <n v="4637.43"/>
    <n v="4"/>
  </r>
  <r>
    <x v="56"/>
    <x v="71"/>
    <n v="2021"/>
    <s v="2021"/>
    <x v="0"/>
    <s v="OPEB Trust Fund"/>
    <m/>
    <x v="0"/>
    <s v="OPEB Administration"/>
    <x v="3"/>
    <x v="3"/>
    <m/>
    <m/>
    <m/>
    <m/>
    <m/>
    <m/>
    <m/>
    <s v="00430732"/>
    <x v="37"/>
    <n v="23.1"/>
    <n v="4"/>
  </r>
  <r>
    <x v="56"/>
    <x v="71"/>
    <n v="2021"/>
    <s v="2021"/>
    <x v="0"/>
    <s v="OPEB Trust Fund"/>
    <m/>
    <x v="0"/>
    <s v="OPEB Administration"/>
    <x v="4"/>
    <x v="4"/>
    <m/>
    <m/>
    <m/>
    <m/>
    <m/>
    <m/>
    <m/>
    <s v="00430732"/>
    <x v="38"/>
    <n v="1135.44"/>
    <n v="4"/>
  </r>
  <r>
    <x v="57"/>
    <x v="72"/>
    <n v="2021"/>
    <s v="2021"/>
    <x v="0"/>
    <s v="OPEB Trust Fund"/>
    <m/>
    <x v="0"/>
    <s v="OPEB Administration"/>
    <x v="5"/>
    <x v="5"/>
    <m/>
    <m/>
    <m/>
    <m/>
    <m/>
    <m/>
    <m/>
    <s v="00430895"/>
    <x v="26"/>
    <n v="1883.8"/>
    <n v="4"/>
  </r>
  <r>
    <x v="58"/>
    <x v="73"/>
    <n v="2021"/>
    <s v="2021"/>
    <x v="0"/>
    <s v="OPEB Trust Fund"/>
    <m/>
    <x v="0"/>
    <s v="OPEB Administration"/>
    <x v="8"/>
    <x v="8"/>
    <m/>
    <m/>
    <m/>
    <m/>
    <m/>
    <m/>
    <m/>
    <s v="00431177"/>
    <x v="39"/>
    <n v="182225.98"/>
    <n v="4"/>
  </r>
  <r>
    <x v="58"/>
    <x v="74"/>
    <n v="2021"/>
    <s v="2021"/>
    <x v="0"/>
    <s v="OPEB Trust Fund"/>
    <m/>
    <x v="0"/>
    <s v="OPEB Administration"/>
    <x v="3"/>
    <x v="3"/>
    <m/>
    <m/>
    <m/>
    <m/>
    <m/>
    <m/>
    <m/>
    <s v="00431238"/>
    <x v="3"/>
    <n v="356.94"/>
    <n v="4"/>
  </r>
  <r>
    <x v="58"/>
    <x v="74"/>
    <n v="2021"/>
    <s v="2021"/>
    <x v="0"/>
    <s v="OPEB Trust Fund"/>
    <m/>
    <x v="0"/>
    <s v="OPEB Administration"/>
    <x v="4"/>
    <x v="4"/>
    <m/>
    <m/>
    <m/>
    <m/>
    <m/>
    <m/>
    <m/>
    <s v="00431238"/>
    <x v="4"/>
    <n v="1288.1199999999999"/>
    <n v="4"/>
  </r>
  <r>
    <x v="58"/>
    <x v="73"/>
    <n v="2021"/>
    <s v="2021"/>
    <x v="0"/>
    <s v="OPEB Trust Fund"/>
    <m/>
    <x v="0"/>
    <s v="OPEB Administration"/>
    <x v="0"/>
    <x v="0"/>
    <m/>
    <m/>
    <m/>
    <m/>
    <m/>
    <m/>
    <m/>
    <s v="00431176"/>
    <x v="15"/>
    <n v="585.20000000000005"/>
    <n v="4"/>
  </r>
  <r>
    <x v="59"/>
    <x v="75"/>
    <n v="2021"/>
    <s v="2021"/>
    <x v="0"/>
    <s v="OPEB Trust Fund"/>
    <m/>
    <x v="0"/>
    <s v="OPEB Administration"/>
    <x v="1"/>
    <x v="1"/>
    <m/>
    <m/>
    <m/>
    <m/>
    <m/>
    <m/>
    <m/>
    <s v="00431363"/>
    <x v="1"/>
    <n v="5349.96"/>
    <n v="4"/>
  </r>
  <r>
    <x v="59"/>
    <x v="75"/>
    <n v="2021"/>
    <s v="2021"/>
    <x v="0"/>
    <s v="OPEB Trust Fund"/>
    <m/>
    <x v="0"/>
    <s v="OPEB Administration"/>
    <x v="10"/>
    <x v="10"/>
    <m/>
    <m/>
    <m/>
    <m/>
    <m/>
    <m/>
    <m/>
    <s v="00431364"/>
    <x v="17"/>
    <n v="2777.04"/>
    <n v="4"/>
  </r>
  <r>
    <x v="59"/>
    <x v="75"/>
    <n v="2021"/>
    <s v="2021"/>
    <x v="0"/>
    <s v="OPEB Trust Fund"/>
    <m/>
    <x v="0"/>
    <s v="OPEB Administration"/>
    <x v="11"/>
    <x v="11"/>
    <m/>
    <m/>
    <m/>
    <m/>
    <m/>
    <m/>
    <m/>
    <s v="00431365"/>
    <x v="18"/>
    <n v="964.24"/>
    <n v="4"/>
  </r>
  <r>
    <x v="59"/>
    <x v="75"/>
    <n v="2021"/>
    <s v="2021"/>
    <x v="0"/>
    <s v="OPEB Trust Fund"/>
    <m/>
    <x v="0"/>
    <s v="OPEB Administration"/>
    <x v="2"/>
    <x v="2"/>
    <m/>
    <m/>
    <m/>
    <m/>
    <m/>
    <m/>
    <m/>
    <s v="00431363"/>
    <x v="2"/>
    <n v="4725.3"/>
    <n v="4"/>
  </r>
  <r>
    <x v="59"/>
    <x v="75"/>
    <n v="2021"/>
    <s v="2021"/>
    <x v="0"/>
    <s v="OPEB Trust Fund"/>
    <m/>
    <x v="0"/>
    <s v="OPEB Administration"/>
    <x v="12"/>
    <x v="12"/>
    <m/>
    <m/>
    <m/>
    <m/>
    <m/>
    <m/>
    <m/>
    <s v="00431364"/>
    <x v="19"/>
    <n v="1349.95"/>
    <n v="4"/>
  </r>
  <r>
    <x v="59"/>
    <x v="75"/>
    <n v="2021"/>
    <s v="2021"/>
    <x v="0"/>
    <s v="OPEB Trust Fund"/>
    <m/>
    <x v="0"/>
    <s v="OPEB Administration"/>
    <x v="13"/>
    <x v="13"/>
    <m/>
    <m/>
    <m/>
    <m/>
    <m/>
    <m/>
    <m/>
    <s v="00431365"/>
    <x v="20"/>
    <n v="1644.88"/>
    <n v="4"/>
  </r>
  <r>
    <x v="59"/>
    <x v="75"/>
    <n v="2021"/>
    <s v="2021"/>
    <x v="0"/>
    <s v="OPEB Trust Fund"/>
    <m/>
    <x v="0"/>
    <s v="OPEB Administration"/>
    <x v="14"/>
    <x v="14"/>
    <m/>
    <m/>
    <m/>
    <m/>
    <m/>
    <m/>
    <m/>
    <s v="00431365"/>
    <x v="21"/>
    <n v="1588.16"/>
    <n v="4"/>
  </r>
  <r>
    <x v="59"/>
    <x v="75"/>
    <n v="2021"/>
    <s v="2021"/>
    <x v="0"/>
    <s v="OPEB Trust Fund"/>
    <m/>
    <x v="0"/>
    <s v="OPEB Administration"/>
    <x v="15"/>
    <x v="15"/>
    <m/>
    <m/>
    <m/>
    <m/>
    <m/>
    <m/>
    <m/>
    <s v="00431365"/>
    <x v="22"/>
    <n v="1247.8399999999999"/>
    <n v="4"/>
  </r>
  <r>
    <x v="60"/>
    <x v="76"/>
    <n v="2021"/>
    <s v="2021"/>
    <x v="0"/>
    <s v="OPEB Trust Fund"/>
    <m/>
    <x v="0"/>
    <s v="OPEB Administration"/>
    <x v="3"/>
    <x v="3"/>
    <m/>
    <m/>
    <m/>
    <m/>
    <m/>
    <m/>
    <m/>
    <s v="00431798"/>
    <x v="3"/>
    <n v="716.48"/>
    <n v="4"/>
  </r>
  <r>
    <x v="60"/>
    <x v="76"/>
    <n v="2021"/>
    <s v="2021"/>
    <x v="0"/>
    <s v="OPEB Trust Fund"/>
    <m/>
    <x v="0"/>
    <s v="OPEB Administration"/>
    <x v="4"/>
    <x v="4"/>
    <m/>
    <m/>
    <m/>
    <m/>
    <m/>
    <m/>
    <m/>
    <s v="00431798"/>
    <x v="4"/>
    <n v="495.02"/>
    <n v="4"/>
  </r>
  <r>
    <x v="61"/>
    <x v="77"/>
    <n v="2021"/>
    <s v="2021"/>
    <x v="0"/>
    <s v="OPEB Trust Fund"/>
    <m/>
    <x v="0"/>
    <s v="OPEB Administration"/>
    <x v="5"/>
    <x v="5"/>
    <m/>
    <m/>
    <m/>
    <m/>
    <m/>
    <m/>
    <m/>
    <s v="00432011"/>
    <x v="5"/>
    <n v="3128.26"/>
    <n v="5"/>
  </r>
  <r>
    <x v="62"/>
    <x v="78"/>
    <n v="2021"/>
    <s v="2021"/>
    <x v="0"/>
    <s v="OPEB Trust Fund"/>
    <m/>
    <x v="0"/>
    <s v="OPEB Administration"/>
    <x v="1"/>
    <x v="1"/>
    <m/>
    <m/>
    <m/>
    <m/>
    <m/>
    <m/>
    <m/>
    <s v="00432215"/>
    <x v="1"/>
    <n v="3400.14"/>
    <n v="5"/>
  </r>
  <r>
    <x v="62"/>
    <x v="78"/>
    <n v="2021"/>
    <s v="2021"/>
    <x v="0"/>
    <s v="OPEB Trust Fund"/>
    <m/>
    <x v="0"/>
    <s v="OPEB Administration"/>
    <x v="2"/>
    <x v="2"/>
    <m/>
    <m/>
    <m/>
    <m/>
    <m/>
    <m/>
    <m/>
    <s v="00432215"/>
    <x v="2"/>
    <n v="13972.42"/>
    <n v="5"/>
  </r>
  <r>
    <x v="62"/>
    <x v="78"/>
    <n v="2021"/>
    <s v="2021"/>
    <x v="0"/>
    <s v="OPEB Trust Fund"/>
    <m/>
    <x v="0"/>
    <s v="OPEB Administration"/>
    <x v="3"/>
    <x v="3"/>
    <m/>
    <m/>
    <m/>
    <m/>
    <m/>
    <m/>
    <m/>
    <s v="00432214"/>
    <x v="3"/>
    <n v="726.54"/>
    <n v="5"/>
  </r>
  <r>
    <x v="62"/>
    <x v="78"/>
    <n v="2021"/>
    <s v="2021"/>
    <x v="0"/>
    <s v="OPEB Trust Fund"/>
    <m/>
    <x v="0"/>
    <s v="OPEB Administration"/>
    <x v="4"/>
    <x v="4"/>
    <m/>
    <m/>
    <m/>
    <m/>
    <m/>
    <m/>
    <m/>
    <s v="00432214"/>
    <x v="4"/>
    <n v="16753.259999999998"/>
    <n v="5"/>
  </r>
  <r>
    <x v="63"/>
    <x v="79"/>
    <n v="2021"/>
    <s v="2021"/>
    <x v="0"/>
    <s v="OPEB Trust Fund"/>
    <m/>
    <x v="0"/>
    <s v="OPEB Administration"/>
    <x v="3"/>
    <x v="3"/>
    <m/>
    <m/>
    <m/>
    <m/>
    <m/>
    <m/>
    <m/>
    <s v="00432329"/>
    <x v="3"/>
    <n v="392.89"/>
    <n v="5"/>
  </r>
  <r>
    <x v="63"/>
    <x v="79"/>
    <n v="2021"/>
    <s v="2021"/>
    <x v="0"/>
    <s v="OPEB Trust Fund"/>
    <m/>
    <x v="0"/>
    <s v="OPEB Administration"/>
    <x v="4"/>
    <x v="4"/>
    <m/>
    <m/>
    <m/>
    <m/>
    <m/>
    <m/>
    <m/>
    <s v="00432329"/>
    <x v="4"/>
    <n v="1062.01"/>
    <n v="5"/>
  </r>
  <r>
    <x v="64"/>
    <x v="80"/>
    <n v="2021"/>
    <s v="2021"/>
    <x v="0"/>
    <s v="OPEB Trust Fund"/>
    <m/>
    <x v="0"/>
    <s v="OPEB Administration"/>
    <x v="6"/>
    <x v="6"/>
    <m/>
    <m/>
    <m/>
    <m/>
    <m/>
    <m/>
    <m/>
    <s v="00432494"/>
    <x v="6"/>
    <n v="5721.6"/>
    <n v="5"/>
  </r>
  <r>
    <x v="64"/>
    <x v="80"/>
    <n v="2021"/>
    <s v="2021"/>
    <x v="0"/>
    <s v="OPEB Trust Fund"/>
    <m/>
    <x v="0"/>
    <s v="OPEB Administration"/>
    <x v="7"/>
    <x v="7"/>
    <m/>
    <m/>
    <m/>
    <m/>
    <m/>
    <m/>
    <m/>
    <s v="00432494"/>
    <x v="7"/>
    <n v="3173.7"/>
    <n v="5"/>
  </r>
  <r>
    <x v="64"/>
    <x v="81"/>
    <n v="2021"/>
    <s v="2021"/>
    <x v="0"/>
    <s v="OPEB Trust Fund"/>
    <m/>
    <x v="0"/>
    <s v="OPEB Administration"/>
    <x v="5"/>
    <x v="5"/>
    <m/>
    <m/>
    <m/>
    <m/>
    <m/>
    <m/>
    <m/>
    <s v="00432515"/>
    <x v="5"/>
    <n v="2448.04"/>
    <n v="5"/>
  </r>
  <r>
    <x v="65"/>
    <x v="82"/>
    <n v="2021"/>
    <s v="2021"/>
    <x v="0"/>
    <s v="OPEB Trust Fund"/>
    <m/>
    <x v="0"/>
    <s v="OPEB Administration"/>
    <x v="9"/>
    <x v="9"/>
    <m/>
    <m/>
    <m/>
    <m/>
    <m/>
    <m/>
    <m/>
    <s v="00433065"/>
    <x v="40"/>
    <n v="777.82"/>
    <n v="5"/>
  </r>
  <r>
    <x v="65"/>
    <x v="83"/>
    <n v="2021"/>
    <s v="2021"/>
    <x v="0"/>
    <s v="OPEB Trust Fund"/>
    <m/>
    <x v="0"/>
    <s v="OPEB Administration"/>
    <x v="1"/>
    <x v="1"/>
    <s v="UE001"/>
    <s v="REINSURANCE REIMBURSEMENTS"/>
    <m/>
    <m/>
    <m/>
    <m/>
    <m/>
    <s v="14410"/>
    <x v="41"/>
    <n v="-84.25"/>
    <n v="5"/>
  </r>
  <r>
    <x v="66"/>
    <x v="84"/>
    <n v="2021"/>
    <s v="2021"/>
    <x v="0"/>
    <s v="OPEB Trust Fund"/>
    <m/>
    <x v="0"/>
    <s v="OPEB Administration"/>
    <x v="3"/>
    <x v="3"/>
    <m/>
    <m/>
    <m/>
    <m/>
    <m/>
    <m/>
    <m/>
    <s v="00433121"/>
    <x v="3"/>
    <n v="138.49"/>
    <n v="5"/>
  </r>
  <r>
    <x v="66"/>
    <x v="84"/>
    <n v="2021"/>
    <s v="2021"/>
    <x v="0"/>
    <s v="OPEB Trust Fund"/>
    <m/>
    <x v="0"/>
    <s v="OPEB Administration"/>
    <x v="4"/>
    <x v="4"/>
    <m/>
    <m/>
    <m/>
    <m/>
    <m/>
    <m/>
    <m/>
    <s v="00433121"/>
    <x v="4"/>
    <n v="1043.67"/>
    <n v="5"/>
  </r>
  <r>
    <x v="67"/>
    <x v="85"/>
    <n v="2021"/>
    <s v="2021"/>
    <x v="0"/>
    <s v="OPEB Trust Fund"/>
    <m/>
    <x v="0"/>
    <s v="OPEB Administration"/>
    <x v="1"/>
    <x v="1"/>
    <m/>
    <m/>
    <m/>
    <m/>
    <m/>
    <m/>
    <m/>
    <s v="00433430"/>
    <x v="1"/>
    <n v="2233.04"/>
    <n v="5"/>
  </r>
  <r>
    <x v="67"/>
    <x v="85"/>
    <n v="2021"/>
    <s v="2021"/>
    <x v="0"/>
    <s v="OPEB Trust Fund"/>
    <m/>
    <x v="0"/>
    <s v="OPEB Administration"/>
    <x v="2"/>
    <x v="2"/>
    <m/>
    <m/>
    <m/>
    <m/>
    <m/>
    <m/>
    <m/>
    <s v="00433430"/>
    <x v="2"/>
    <n v="575.12"/>
    <n v="5"/>
  </r>
  <r>
    <x v="68"/>
    <x v="86"/>
    <n v="2021"/>
    <s v="2021"/>
    <x v="0"/>
    <s v="OPEB Trust Fund"/>
    <m/>
    <x v="0"/>
    <s v="OPEB Administration"/>
    <x v="3"/>
    <x v="3"/>
    <m/>
    <m/>
    <m/>
    <m/>
    <m/>
    <m/>
    <m/>
    <s v="00433550"/>
    <x v="3"/>
    <n v="32831.51"/>
    <n v="5"/>
  </r>
  <r>
    <x v="68"/>
    <x v="86"/>
    <n v="2021"/>
    <s v="2021"/>
    <x v="0"/>
    <s v="OPEB Trust Fund"/>
    <m/>
    <x v="0"/>
    <s v="OPEB Administration"/>
    <x v="4"/>
    <x v="4"/>
    <m/>
    <m/>
    <m/>
    <m/>
    <m/>
    <m/>
    <m/>
    <s v="00433550"/>
    <x v="4"/>
    <n v="12759.35"/>
    <n v="5"/>
  </r>
  <r>
    <x v="68"/>
    <x v="87"/>
    <n v="2021"/>
    <s v="2021"/>
    <x v="0"/>
    <s v="OPEB Trust Fund"/>
    <m/>
    <x v="0"/>
    <s v="OPEB Administration"/>
    <x v="5"/>
    <x v="5"/>
    <m/>
    <m/>
    <m/>
    <m/>
    <m/>
    <m/>
    <m/>
    <s v="00433667"/>
    <x v="5"/>
    <n v="2755.31"/>
    <n v="5"/>
  </r>
  <r>
    <x v="69"/>
    <x v="88"/>
    <n v="2021"/>
    <s v="2021"/>
    <x v="0"/>
    <s v="OPEB Trust Fund"/>
    <m/>
    <x v="0"/>
    <s v="OPEB Administration"/>
    <x v="1"/>
    <x v="1"/>
    <m/>
    <m/>
    <m/>
    <m/>
    <m/>
    <m/>
    <m/>
    <s v="00434184"/>
    <x v="1"/>
    <n v="1851.54"/>
    <n v="5"/>
  </r>
  <r>
    <x v="69"/>
    <x v="88"/>
    <n v="2021"/>
    <s v="2021"/>
    <x v="0"/>
    <s v="OPEB Trust Fund"/>
    <m/>
    <x v="0"/>
    <s v="OPEB Administration"/>
    <x v="2"/>
    <x v="2"/>
    <m/>
    <m/>
    <m/>
    <m/>
    <m/>
    <m/>
    <m/>
    <s v="00434184"/>
    <x v="2"/>
    <n v="7806.23"/>
    <n v="5"/>
  </r>
  <r>
    <x v="69"/>
    <x v="88"/>
    <n v="2021"/>
    <s v="2021"/>
    <x v="0"/>
    <s v="OPEB Trust Fund"/>
    <m/>
    <x v="0"/>
    <s v="OPEB Administration"/>
    <x v="3"/>
    <x v="3"/>
    <m/>
    <m/>
    <m/>
    <m/>
    <m/>
    <m/>
    <m/>
    <s v="00434139"/>
    <x v="3"/>
    <n v="1230.18"/>
    <n v="5"/>
  </r>
  <r>
    <x v="69"/>
    <x v="88"/>
    <n v="2021"/>
    <s v="2021"/>
    <x v="0"/>
    <s v="OPEB Trust Fund"/>
    <m/>
    <x v="0"/>
    <s v="OPEB Administration"/>
    <x v="4"/>
    <x v="4"/>
    <m/>
    <m/>
    <m/>
    <m/>
    <m/>
    <m/>
    <m/>
    <s v="00434139"/>
    <x v="4"/>
    <n v="6444.67"/>
    <n v="5"/>
  </r>
  <r>
    <x v="70"/>
    <x v="89"/>
    <n v="2021"/>
    <s v="2021"/>
    <x v="0"/>
    <s v="OPEB Trust Fund"/>
    <m/>
    <x v="0"/>
    <s v="OPEB Administration"/>
    <x v="8"/>
    <x v="8"/>
    <m/>
    <m/>
    <m/>
    <m/>
    <m/>
    <m/>
    <m/>
    <s v="00434304"/>
    <x v="42"/>
    <n v="182587.49"/>
    <n v="5"/>
  </r>
  <r>
    <x v="71"/>
    <x v="90"/>
    <n v="2021"/>
    <s v="2021"/>
    <x v="0"/>
    <s v="OPEB Trust Fund"/>
    <m/>
    <x v="0"/>
    <s v="OPEB Administration"/>
    <x v="3"/>
    <x v="3"/>
    <m/>
    <m/>
    <m/>
    <m/>
    <m/>
    <m/>
    <m/>
    <s v="00434551"/>
    <x v="3"/>
    <n v="201.1"/>
    <n v="5"/>
  </r>
  <r>
    <x v="71"/>
    <x v="90"/>
    <n v="2021"/>
    <s v="2021"/>
    <x v="0"/>
    <s v="OPEB Trust Fund"/>
    <m/>
    <x v="0"/>
    <s v="OPEB Administration"/>
    <x v="4"/>
    <x v="4"/>
    <m/>
    <m/>
    <m/>
    <m/>
    <m/>
    <m/>
    <m/>
    <s v="00434551"/>
    <x v="4"/>
    <n v="1029.94"/>
    <n v="5"/>
  </r>
  <r>
    <x v="71"/>
    <x v="90"/>
    <n v="2021"/>
    <s v="2021"/>
    <x v="0"/>
    <s v="OPEB Trust Fund"/>
    <m/>
    <x v="0"/>
    <s v="OPEB Administration"/>
    <x v="0"/>
    <x v="0"/>
    <m/>
    <m/>
    <m/>
    <m/>
    <m/>
    <m/>
    <m/>
    <s v="00434552"/>
    <x v="15"/>
    <n v="596.20000000000005"/>
    <n v="5"/>
  </r>
  <r>
    <x v="72"/>
    <x v="91"/>
    <n v="2021"/>
    <s v="2021"/>
    <x v="0"/>
    <s v="OPEB Trust Fund"/>
    <m/>
    <x v="0"/>
    <s v="OPEB Administration"/>
    <x v="5"/>
    <x v="5"/>
    <m/>
    <m/>
    <m/>
    <m/>
    <m/>
    <m/>
    <m/>
    <s v="00434909"/>
    <x v="5"/>
    <n v="4246.8500000000004"/>
    <n v="5"/>
  </r>
  <r>
    <x v="73"/>
    <x v="92"/>
    <n v="2021"/>
    <s v="2021"/>
    <x v="0"/>
    <s v="OPEB Trust Fund"/>
    <m/>
    <x v="0"/>
    <s v="OPEB Administration"/>
    <x v="3"/>
    <x v="3"/>
    <m/>
    <m/>
    <m/>
    <m/>
    <m/>
    <m/>
    <m/>
    <s v="00435256"/>
    <x v="3"/>
    <n v="430.17"/>
    <n v="5"/>
  </r>
  <r>
    <x v="73"/>
    <x v="92"/>
    <n v="2021"/>
    <s v="2021"/>
    <x v="0"/>
    <s v="OPEB Trust Fund"/>
    <m/>
    <x v="0"/>
    <s v="OPEB Administration"/>
    <x v="4"/>
    <x v="4"/>
    <m/>
    <m/>
    <m/>
    <m/>
    <m/>
    <m/>
    <m/>
    <s v="00435256"/>
    <x v="4"/>
    <n v="1777.65"/>
    <n v="5"/>
  </r>
  <r>
    <x v="74"/>
    <x v="93"/>
    <n v="2021"/>
    <s v="2021"/>
    <x v="0"/>
    <s v="OPEB Trust Fund"/>
    <m/>
    <x v="0"/>
    <s v="OPEB Administration"/>
    <x v="1"/>
    <x v="1"/>
    <m/>
    <m/>
    <m/>
    <m/>
    <m/>
    <m/>
    <m/>
    <s v="00435407"/>
    <x v="43"/>
    <n v="1311.38"/>
    <n v="5"/>
  </r>
  <r>
    <x v="74"/>
    <x v="93"/>
    <n v="2021"/>
    <s v="2021"/>
    <x v="0"/>
    <s v="OPEB Trust Fund"/>
    <m/>
    <x v="0"/>
    <s v="OPEB Administration"/>
    <x v="1"/>
    <x v="1"/>
    <m/>
    <m/>
    <m/>
    <m/>
    <m/>
    <m/>
    <m/>
    <s v="00435408"/>
    <x v="44"/>
    <n v="5758.74"/>
    <n v="5"/>
  </r>
  <r>
    <x v="74"/>
    <x v="93"/>
    <n v="2021"/>
    <s v="2021"/>
    <x v="0"/>
    <s v="OPEB Trust Fund"/>
    <m/>
    <x v="0"/>
    <s v="OPEB Administration"/>
    <x v="11"/>
    <x v="11"/>
    <m/>
    <m/>
    <m/>
    <m/>
    <m/>
    <m/>
    <m/>
    <s v="00435406"/>
    <x v="45"/>
    <n v="964.24"/>
    <n v="5"/>
  </r>
  <r>
    <x v="74"/>
    <x v="93"/>
    <n v="2021"/>
    <s v="2021"/>
    <x v="0"/>
    <s v="OPEB Trust Fund"/>
    <m/>
    <x v="0"/>
    <s v="OPEB Administration"/>
    <x v="2"/>
    <x v="2"/>
    <m/>
    <m/>
    <m/>
    <m/>
    <m/>
    <m/>
    <m/>
    <s v="00435407"/>
    <x v="46"/>
    <n v="2815.61"/>
    <n v="5"/>
  </r>
  <r>
    <x v="74"/>
    <x v="93"/>
    <n v="2021"/>
    <s v="2021"/>
    <x v="0"/>
    <s v="OPEB Trust Fund"/>
    <m/>
    <x v="0"/>
    <s v="OPEB Administration"/>
    <x v="2"/>
    <x v="2"/>
    <m/>
    <m/>
    <m/>
    <m/>
    <m/>
    <m/>
    <m/>
    <s v="00435408"/>
    <x v="47"/>
    <n v="2909.06"/>
    <n v="5"/>
  </r>
  <r>
    <x v="74"/>
    <x v="93"/>
    <n v="2021"/>
    <s v="2021"/>
    <x v="0"/>
    <s v="OPEB Trust Fund"/>
    <m/>
    <x v="0"/>
    <s v="OPEB Administration"/>
    <x v="13"/>
    <x v="13"/>
    <m/>
    <m/>
    <m/>
    <m/>
    <m/>
    <m/>
    <m/>
    <s v="00435406"/>
    <x v="48"/>
    <n v="1673.24"/>
    <n v="5"/>
  </r>
  <r>
    <x v="74"/>
    <x v="94"/>
    <n v="2021"/>
    <s v="2021"/>
    <x v="0"/>
    <s v="OPEB Trust Fund"/>
    <m/>
    <x v="0"/>
    <s v="OPEB Administration"/>
    <x v="3"/>
    <x v="3"/>
    <m/>
    <m/>
    <m/>
    <m/>
    <m/>
    <m/>
    <m/>
    <s v="00435461"/>
    <x v="3"/>
    <n v="7622.42"/>
    <n v="5"/>
  </r>
  <r>
    <x v="74"/>
    <x v="93"/>
    <n v="2021"/>
    <s v="2021"/>
    <x v="0"/>
    <s v="OPEB Trust Fund"/>
    <m/>
    <x v="0"/>
    <s v="OPEB Administration"/>
    <x v="14"/>
    <x v="14"/>
    <m/>
    <m/>
    <m/>
    <m/>
    <m/>
    <m/>
    <m/>
    <s v="00435406"/>
    <x v="49"/>
    <n v="1701.6"/>
    <n v="5"/>
  </r>
  <r>
    <x v="74"/>
    <x v="94"/>
    <n v="2021"/>
    <s v="2021"/>
    <x v="0"/>
    <s v="OPEB Trust Fund"/>
    <m/>
    <x v="0"/>
    <s v="OPEB Administration"/>
    <x v="4"/>
    <x v="4"/>
    <m/>
    <m/>
    <m/>
    <m/>
    <m/>
    <m/>
    <m/>
    <s v="00435461"/>
    <x v="4"/>
    <n v="952.99"/>
    <n v="5"/>
  </r>
  <r>
    <x v="74"/>
    <x v="93"/>
    <n v="2021"/>
    <s v="2021"/>
    <x v="0"/>
    <s v="OPEB Trust Fund"/>
    <m/>
    <x v="0"/>
    <s v="OPEB Administration"/>
    <x v="15"/>
    <x v="15"/>
    <m/>
    <m/>
    <m/>
    <m/>
    <m/>
    <m/>
    <m/>
    <s v="00435406"/>
    <x v="50"/>
    <n v="1276.2"/>
    <n v="5"/>
  </r>
  <r>
    <x v="75"/>
    <x v="95"/>
    <n v="2021"/>
    <s v="2021"/>
    <x v="0"/>
    <s v="OPEB Trust Fund"/>
    <m/>
    <x v="0"/>
    <s v="OPEB Administration"/>
    <x v="5"/>
    <x v="5"/>
    <m/>
    <m/>
    <m/>
    <m/>
    <m/>
    <m/>
    <m/>
    <s v="00435619"/>
    <x v="5"/>
    <n v="4737.28"/>
    <n v="6"/>
  </r>
  <r>
    <x v="76"/>
    <x v="96"/>
    <n v="2021"/>
    <s v="2021"/>
    <x v="0"/>
    <s v="OPEB Trust Fund"/>
    <m/>
    <x v="0"/>
    <s v="OPEB Administration"/>
    <x v="1"/>
    <x v="1"/>
    <m/>
    <m/>
    <m/>
    <m/>
    <m/>
    <m/>
    <m/>
    <s v="00435840"/>
    <x v="1"/>
    <n v="5128.84"/>
    <n v="6"/>
  </r>
  <r>
    <x v="76"/>
    <x v="96"/>
    <n v="2021"/>
    <s v="2021"/>
    <x v="0"/>
    <s v="OPEB Trust Fund"/>
    <m/>
    <x v="0"/>
    <s v="OPEB Administration"/>
    <x v="2"/>
    <x v="2"/>
    <m/>
    <m/>
    <m/>
    <m/>
    <m/>
    <m/>
    <m/>
    <s v="00435840"/>
    <x v="2"/>
    <n v="6779.98"/>
    <n v="6"/>
  </r>
  <r>
    <x v="76"/>
    <x v="96"/>
    <n v="2021"/>
    <s v="2021"/>
    <x v="0"/>
    <s v="OPEB Trust Fund"/>
    <m/>
    <x v="0"/>
    <s v="OPEB Administration"/>
    <x v="3"/>
    <x v="3"/>
    <m/>
    <m/>
    <m/>
    <m/>
    <m/>
    <m/>
    <m/>
    <s v="00435841"/>
    <x v="3"/>
    <n v="732.34"/>
    <n v="6"/>
  </r>
  <r>
    <x v="76"/>
    <x v="96"/>
    <n v="2021"/>
    <s v="2021"/>
    <x v="0"/>
    <s v="OPEB Trust Fund"/>
    <m/>
    <x v="0"/>
    <s v="OPEB Administration"/>
    <x v="4"/>
    <x v="4"/>
    <m/>
    <m/>
    <m/>
    <m/>
    <m/>
    <m/>
    <m/>
    <s v="00435841"/>
    <x v="4"/>
    <n v="2777.95"/>
    <n v="6"/>
  </r>
  <r>
    <x v="77"/>
    <x v="97"/>
    <n v="2021"/>
    <s v="2021"/>
    <x v="0"/>
    <s v="OPEB Trust Fund"/>
    <m/>
    <x v="0"/>
    <s v="OPEB Administration"/>
    <x v="3"/>
    <x v="3"/>
    <m/>
    <m/>
    <m/>
    <m/>
    <m/>
    <m/>
    <m/>
    <s v="00435971"/>
    <x v="3"/>
    <n v="3418.22"/>
    <n v="6"/>
  </r>
  <r>
    <x v="77"/>
    <x v="97"/>
    <n v="2021"/>
    <s v="2021"/>
    <x v="0"/>
    <s v="OPEB Trust Fund"/>
    <m/>
    <x v="0"/>
    <s v="OPEB Administration"/>
    <x v="4"/>
    <x v="4"/>
    <m/>
    <m/>
    <m/>
    <m/>
    <m/>
    <m/>
    <m/>
    <s v="00435971"/>
    <x v="4"/>
    <n v="28590.17"/>
    <n v="6"/>
  </r>
  <r>
    <x v="78"/>
    <x v="98"/>
    <n v="2021"/>
    <s v="2021"/>
    <x v="0"/>
    <s v="OPEB Trust Fund"/>
    <m/>
    <x v="0"/>
    <s v="OPEB Administration"/>
    <x v="5"/>
    <x v="5"/>
    <m/>
    <m/>
    <m/>
    <m/>
    <m/>
    <m/>
    <m/>
    <s v="00436144"/>
    <x v="5"/>
    <n v="2676.5"/>
    <n v="6"/>
  </r>
  <r>
    <x v="79"/>
    <x v="99"/>
    <n v="2021"/>
    <s v="2021"/>
    <x v="0"/>
    <s v="OPEB Trust Fund"/>
    <m/>
    <x v="0"/>
    <s v="OPEB Administration"/>
    <x v="3"/>
    <x v="3"/>
    <m/>
    <m/>
    <m/>
    <m/>
    <m/>
    <m/>
    <m/>
    <s v="00436532"/>
    <x v="3"/>
    <n v="635.09"/>
    <n v="6"/>
  </r>
  <r>
    <x v="79"/>
    <x v="100"/>
    <n v="2021"/>
    <s v="2021"/>
    <x v="0"/>
    <s v="OPEB Trust Fund"/>
    <m/>
    <x v="0"/>
    <s v="OPEB Administration"/>
    <x v="6"/>
    <x v="6"/>
    <m/>
    <m/>
    <m/>
    <m/>
    <m/>
    <m/>
    <m/>
    <s v="00436387"/>
    <x v="6"/>
    <n v="4201.8"/>
    <n v="6"/>
  </r>
  <r>
    <x v="79"/>
    <x v="99"/>
    <n v="2021"/>
    <s v="2021"/>
    <x v="0"/>
    <s v="OPEB Trust Fund"/>
    <m/>
    <x v="0"/>
    <s v="OPEB Administration"/>
    <x v="4"/>
    <x v="4"/>
    <m/>
    <m/>
    <m/>
    <m/>
    <m/>
    <m/>
    <m/>
    <s v="00436532"/>
    <x v="4"/>
    <n v="841.23"/>
    <n v="6"/>
  </r>
  <r>
    <x v="79"/>
    <x v="100"/>
    <n v="2021"/>
    <s v="2021"/>
    <x v="0"/>
    <s v="OPEB Trust Fund"/>
    <m/>
    <x v="0"/>
    <s v="OPEB Administration"/>
    <x v="7"/>
    <x v="7"/>
    <m/>
    <m/>
    <m/>
    <m/>
    <m/>
    <m/>
    <m/>
    <s v="00436387"/>
    <x v="7"/>
    <n v="2592.6"/>
    <n v="6"/>
  </r>
  <r>
    <x v="80"/>
    <x v="101"/>
    <n v="2021"/>
    <s v="2021"/>
    <x v="0"/>
    <s v="OPEB Trust Fund"/>
    <m/>
    <x v="0"/>
    <s v="OPEB Administration"/>
    <x v="1"/>
    <x v="1"/>
    <m/>
    <m/>
    <m/>
    <m/>
    <m/>
    <m/>
    <m/>
    <s v="00436570"/>
    <x v="1"/>
    <n v="6936.51"/>
    <n v="6"/>
  </r>
  <r>
    <x v="80"/>
    <x v="101"/>
    <n v="2021"/>
    <s v="2021"/>
    <x v="0"/>
    <s v="OPEB Trust Fund"/>
    <m/>
    <x v="0"/>
    <s v="OPEB Administration"/>
    <x v="2"/>
    <x v="2"/>
    <m/>
    <m/>
    <m/>
    <m/>
    <m/>
    <m/>
    <m/>
    <s v="00436570"/>
    <x v="2"/>
    <n v="15958.12"/>
    <n v="6"/>
  </r>
  <r>
    <x v="81"/>
    <x v="102"/>
    <n v="2021"/>
    <s v="2021"/>
    <x v="0"/>
    <s v="OPEB Trust Fund"/>
    <m/>
    <x v="0"/>
    <s v="OPEB Administration"/>
    <x v="3"/>
    <x v="3"/>
    <m/>
    <m/>
    <m/>
    <m/>
    <m/>
    <m/>
    <m/>
    <s v="00436727"/>
    <x v="3"/>
    <n v="1318.88"/>
    <n v="6"/>
  </r>
  <r>
    <x v="81"/>
    <x v="102"/>
    <n v="2021"/>
    <s v="2021"/>
    <x v="0"/>
    <s v="OPEB Trust Fund"/>
    <m/>
    <x v="0"/>
    <s v="OPEB Administration"/>
    <x v="4"/>
    <x v="4"/>
    <m/>
    <m/>
    <m/>
    <m/>
    <m/>
    <m/>
    <m/>
    <s v="00436727"/>
    <x v="4"/>
    <n v="8446.09"/>
    <n v="6"/>
  </r>
  <r>
    <x v="81"/>
    <x v="103"/>
    <n v="2021"/>
    <s v="2021"/>
    <x v="0"/>
    <s v="OPEB Trust Fund"/>
    <m/>
    <x v="0"/>
    <s v="OPEB Administration"/>
    <x v="5"/>
    <x v="5"/>
    <m/>
    <m/>
    <m/>
    <m/>
    <m/>
    <m/>
    <m/>
    <s v="00437189"/>
    <x v="5"/>
    <n v="3905.99"/>
    <n v="6"/>
  </r>
  <r>
    <x v="82"/>
    <x v="104"/>
    <n v="2021"/>
    <s v="2021"/>
    <x v="0"/>
    <s v="OPEB Trust Fund"/>
    <m/>
    <x v="0"/>
    <s v="OPEB Administration"/>
    <x v="1"/>
    <x v="1"/>
    <m/>
    <m/>
    <m/>
    <m/>
    <m/>
    <m/>
    <m/>
    <s v="00437932"/>
    <x v="1"/>
    <n v="5832.39"/>
    <n v="6"/>
  </r>
  <r>
    <x v="82"/>
    <x v="104"/>
    <n v="2021"/>
    <s v="2021"/>
    <x v="0"/>
    <s v="OPEB Trust Fund"/>
    <m/>
    <x v="0"/>
    <s v="OPEB Administration"/>
    <x v="2"/>
    <x v="2"/>
    <m/>
    <m/>
    <m/>
    <m/>
    <m/>
    <m/>
    <m/>
    <s v="00437932"/>
    <x v="2"/>
    <n v="2773.66"/>
    <n v="6"/>
  </r>
  <r>
    <x v="82"/>
    <x v="104"/>
    <n v="2021"/>
    <s v="2021"/>
    <x v="0"/>
    <s v="OPEB Trust Fund"/>
    <m/>
    <x v="0"/>
    <s v="OPEB Administration"/>
    <x v="3"/>
    <x v="3"/>
    <m/>
    <m/>
    <m/>
    <m/>
    <m/>
    <m/>
    <m/>
    <s v="00437931"/>
    <x v="3"/>
    <n v="12031.26"/>
    <n v="6"/>
  </r>
  <r>
    <x v="82"/>
    <x v="104"/>
    <n v="2021"/>
    <s v="2021"/>
    <x v="0"/>
    <s v="OPEB Trust Fund"/>
    <m/>
    <x v="0"/>
    <s v="OPEB Administration"/>
    <x v="4"/>
    <x v="4"/>
    <m/>
    <m/>
    <m/>
    <m/>
    <m/>
    <m/>
    <m/>
    <s v="00437931"/>
    <x v="4"/>
    <n v="544.79"/>
    <n v="6"/>
  </r>
  <r>
    <x v="83"/>
    <x v="105"/>
    <n v="2021"/>
    <s v="2021"/>
    <x v="0"/>
    <s v="OPEB Trust Fund"/>
    <m/>
    <x v="0"/>
    <s v="OPEB Administration"/>
    <x v="8"/>
    <x v="8"/>
    <m/>
    <m/>
    <m/>
    <m/>
    <m/>
    <m/>
    <m/>
    <s v="00438364"/>
    <x v="51"/>
    <n v="182937.06"/>
    <n v="6"/>
  </r>
  <r>
    <x v="83"/>
    <x v="105"/>
    <n v="2021"/>
    <s v="2021"/>
    <x v="0"/>
    <s v="OPEB Trust Fund"/>
    <m/>
    <x v="0"/>
    <s v="OPEB Administration"/>
    <x v="3"/>
    <x v="3"/>
    <m/>
    <m/>
    <m/>
    <m/>
    <m/>
    <m/>
    <m/>
    <s v="00438297"/>
    <x v="3"/>
    <n v="4834.68"/>
    <n v="6"/>
  </r>
  <r>
    <x v="83"/>
    <x v="105"/>
    <n v="2021"/>
    <s v="2021"/>
    <x v="0"/>
    <s v="OPEB Trust Fund"/>
    <m/>
    <x v="0"/>
    <s v="OPEB Administration"/>
    <x v="4"/>
    <x v="4"/>
    <m/>
    <m/>
    <m/>
    <m/>
    <m/>
    <m/>
    <m/>
    <s v="00438297"/>
    <x v="4"/>
    <n v="1019.08"/>
    <n v="6"/>
  </r>
  <r>
    <x v="83"/>
    <x v="105"/>
    <n v="2021"/>
    <s v="2021"/>
    <x v="0"/>
    <s v="OPEB Trust Fund"/>
    <m/>
    <x v="0"/>
    <s v="OPEB Administration"/>
    <x v="5"/>
    <x v="5"/>
    <m/>
    <m/>
    <m/>
    <m/>
    <m/>
    <m/>
    <m/>
    <s v="00438361"/>
    <x v="5"/>
    <n v="3042.93"/>
    <n v="6"/>
  </r>
  <r>
    <x v="83"/>
    <x v="105"/>
    <n v="2021"/>
    <s v="2021"/>
    <x v="0"/>
    <s v="OPEB Trust Fund"/>
    <m/>
    <x v="0"/>
    <s v="OPEB Administration"/>
    <x v="0"/>
    <x v="0"/>
    <m/>
    <m/>
    <m/>
    <m/>
    <m/>
    <m/>
    <m/>
    <s v="00438362"/>
    <x v="52"/>
    <n v="563.20000000000005"/>
    <n v="6"/>
  </r>
  <r>
    <x v="84"/>
    <x v="106"/>
    <n v="2021"/>
    <s v="2021"/>
    <x v="0"/>
    <s v="OPEB Trust Fund"/>
    <m/>
    <x v="0"/>
    <s v="OPEB Administration"/>
    <x v="3"/>
    <x v="3"/>
    <m/>
    <m/>
    <m/>
    <m/>
    <m/>
    <m/>
    <m/>
    <s v="00438632"/>
    <x v="3"/>
    <n v="3767.64"/>
    <n v="6"/>
  </r>
  <r>
    <x v="84"/>
    <x v="106"/>
    <n v="2021"/>
    <s v="2021"/>
    <x v="0"/>
    <s v="OPEB Trust Fund"/>
    <m/>
    <x v="0"/>
    <s v="OPEB Administration"/>
    <x v="4"/>
    <x v="4"/>
    <m/>
    <m/>
    <m/>
    <m/>
    <m/>
    <m/>
    <m/>
    <s v="00438632"/>
    <x v="4"/>
    <n v="3951.72"/>
    <n v="6"/>
  </r>
  <r>
    <x v="85"/>
    <x v="107"/>
    <n v="2021"/>
    <s v="2021"/>
    <x v="0"/>
    <s v="OPEB Trust Fund"/>
    <m/>
    <x v="0"/>
    <s v="OPEB Administration"/>
    <x v="1"/>
    <x v="1"/>
    <m/>
    <m/>
    <m/>
    <m/>
    <m/>
    <m/>
    <m/>
    <s v="00438842"/>
    <x v="1"/>
    <n v="3879.8"/>
    <n v="6"/>
  </r>
  <r>
    <x v="85"/>
    <x v="107"/>
    <n v="2021"/>
    <s v="2021"/>
    <x v="0"/>
    <s v="OPEB Trust Fund"/>
    <m/>
    <x v="0"/>
    <s v="OPEB Administration"/>
    <x v="2"/>
    <x v="2"/>
    <m/>
    <m/>
    <m/>
    <m/>
    <m/>
    <m/>
    <m/>
    <s v="00438842"/>
    <x v="2"/>
    <n v="5994.98"/>
    <n v="6"/>
  </r>
  <r>
    <x v="86"/>
    <x v="108"/>
    <n v="2021"/>
    <s v="2021"/>
    <x v="0"/>
    <s v="OPEB Trust Fund"/>
    <m/>
    <x v="0"/>
    <s v="OPEB Administration"/>
    <x v="3"/>
    <x v="3"/>
    <m/>
    <m/>
    <m/>
    <m/>
    <m/>
    <m/>
    <m/>
    <s v="00438929"/>
    <x v="3"/>
    <n v="3063"/>
    <n v="6"/>
  </r>
  <r>
    <x v="86"/>
    <x v="108"/>
    <n v="2021"/>
    <s v="2021"/>
    <x v="0"/>
    <s v="OPEB Trust Fund"/>
    <m/>
    <x v="0"/>
    <s v="OPEB Administration"/>
    <x v="4"/>
    <x v="4"/>
    <m/>
    <m/>
    <m/>
    <m/>
    <m/>
    <m/>
    <m/>
    <s v="00438929"/>
    <x v="4"/>
    <n v="1513.72"/>
    <n v="6"/>
  </r>
  <r>
    <x v="86"/>
    <x v="109"/>
    <n v="2021"/>
    <s v="2021"/>
    <x v="0"/>
    <s v="OPEB Trust Fund"/>
    <m/>
    <x v="0"/>
    <s v="OPEB Administration"/>
    <x v="5"/>
    <x v="5"/>
    <m/>
    <m/>
    <m/>
    <m/>
    <m/>
    <m/>
    <m/>
    <s v="00438955"/>
    <x v="5"/>
    <n v="2539.31"/>
    <n v="6"/>
  </r>
  <r>
    <x v="87"/>
    <x v="110"/>
    <n v="2021"/>
    <s v="2021"/>
    <x v="0"/>
    <s v="OPEB Trust Fund"/>
    <m/>
    <x v="0"/>
    <s v="OPEB Administration"/>
    <x v="3"/>
    <x v="3"/>
    <m/>
    <m/>
    <m/>
    <m/>
    <m/>
    <m/>
    <m/>
    <s v="00439561"/>
    <x v="3"/>
    <n v="1538.45"/>
    <n v="6"/>
  </r>
  <r>
    <x v="87"/>
    <x v="110"/>
    <n v="2021"/>
    <s v="2021"/>
    <x v="0"/>
    <s v="OPEB Trust Fund"/>
    <m/>
    <x v="0"/>
    <s v="OPEB Administration"/>
    <x v="4"/>
    <x v="4"/>
    <m/>
    <m/>
    <m/>
    <m/>
    <m/>
    <m/>
    <m/>
    <s v="00439561"/>
    <x v="4"/>
    <n v="3122.16"/>
    <n v="6"/>
  </r>
  <r>
    <x v="88"/>
    <x v="111"/>
    <n v="2021"/>
    <s v="2021"/>
    <x v="0"/>
    <s v="OPEB Trust Fund"/>
    <m/>
    <x v="0"/>
    <s v="OPEB Administration"/>
    <x v="9"/>
    <x v="9"/>
    <m/>
    <m/>
    <m/>
    <m/>
    <m/>
    <m/>
    <m/>
    <s v="00439740"/>
    <x v="53"/>
    <n v="58.14"/>
    <n v="7"/>
  </r>
  <r>
    <x v="88"/>
    <x v="111"/>
    <n v="2021"/>
    <s v="2021"/>
    <x v="0"/>
    <s v="OPEB Trust Fund"/>
    <m/>
    <x v="0"/>
    <s v="OPEB Administration"/>
    <x v="9"/>
    <x v="9"/>
    <m/>
    <m/>
    <m/>
    <m/>
    <m/>
    <m/>
    <m/>
    <s v="00439741"/>
    <x v="54"/>
    <n v="431.4"/>
    <n v="7"/>
  </r>
  <r>
    <x v="88"/>
    <x v="111"/>
    <n v="2021"/>
    <s v="2021"/>
    <x v="0"/>
    <s v="OPEB Trust Fund"/>
    <m/>
    <x v="0"/>
    <s v="OPEB Administration"/>
    <x v="9"/>
    <x v="9"/>
    <m/>
    <m/>
    <m/>
    <m/>
    <m/>
    <m/>
    <m/>
    <s v="00439742"/>
    <x v="55"/>
    <n v="989.8"/>
    <n v="7"/>
  </r>
  <r>
    <x v="88"/>
    <x v="111"/>
    <n v="2021"/>
    <s v="2021"/>
    <x v="0"/>
    <s v="OPEB Trust Fund"/>
    <m/>
    <x v="0"/>
    <s v="OPEB Administration"/>
    <x v="9"/>
    <x v="9"/>
    <m/>
    <m/>
    <m/>
    <m/>
    <m/>
    <m/>
    <m/>
    <s v="00439743"/>
    <x v="56"/>
    <n v="435.6"/>
    <n v="7"/>
  </r>
  <r>
    <x v="88"/>
    <x v="111"/>
    <n v="2021"/>
    <s v="2021"/>
    <x v="0"/>
    <s v="OPEB Trust Fund"/>
    <m/>
    <x v="0"/>
    <s v="OPEB Administration"/>
    <x v="9"/>
    <x v="9"/>
    <m/>
    <m/>
    <m/>
    <m/>
    <m/>
    <m/>
    <m/>
    <s v="00439744"/>
    <x v="57"/>
    <n v="57"/>
    <n v="7"/>
  </r>
  <r>
    <x v="88"/>
    <x v="111"/>
    <n v="2021"/>
    <s v="2021"/>
    <x v="0"/>
    <s v="OPEB Trust Fund"/>
    <m/>
    <x v="0"/>
    <s v="OPEB Administration"/>
    <x v="9"/>
    <x v="9"/>
    <m/>
    <m/>
    <m/>
    <m/>
    <m/>
    <m/>
    <m/>
    <s v="00439745"/>
    <x v="58"/>
    <n v="413.2"/>
    <n v="7"/>
  </r>
  <r>
    <x v="88"/>
    <x v="111"/>
    <n v="2021"/>
    <s v="2021"/>
    <x v="0"/>
    <s v="OPEB Trust Fund"/>
    <m/>
    <x v="0"/>
    <s v="OPEB Administration"/>
    <x v="9"/>
    <x v="9"/>
    <m/>
    <m/>
    <m/>
    <m/>
    <m/>
    <m/>
    <m/>
    <s v="00439746"/>
    <x v="59"/>
    <n v="435.6"/>
    <n v="7"/>
  </r>
  <r>
    <x v="88"/>
    <x v="112"/>
    <n v="2021"/>
    <s v="2021"/>
    <x v="0"/>
    <s v="OPEB Trust Fund"/>
    <m/>
    <x v="0"/>
    <s v="OPEB Administration"/>
    <x v="1"/>
    <x v="1"/>
    <m/>
    <m/>
    <m/>
    <m/>
    <m/>
    <m/>
    <m/>
    <s v="00439733"/>
    <x v="1"/>
    <n v="6217.61"/>
    <n v="7"/>
  </r>
  <r>
    <x v="88"/>
    <x v="112"/>
    <n v="2021"/>
    <s v="2021"/>
    <x v="0"/>
    <s v="OPEB Trust Fund"/>
    <m/>
    <x v="0"/>
    <s v="OPEB Administration"/>
    <x v="10"/>
    <x v="10"/>
    <m/>
    <m/>
    <m/>
    <m/>
    <m/>
    <m/>
    <m/>
    <s v="00439732"/>
    <x v="17"/>
    <n v="2815.61"/>
    <n v="7"/>
  </r>
  <r>
    <x v="88"/>
    <x v="112"/>
    <n v="2021"/>
    <s v="2021"/>
    <x v="0"/>
    <s v="OPEB Trust Fund"/>
    <m/>
    <x v="0"/>
    <s v="OPEB Administration"/>
    <x v="11"/>
    <x v="11"/>
    <m/>
    <m/>
    <m/>
    <m/>
    <m/>
    <m/>
    <m/>
    <s v="00439731"/>
    <x v="18"/>
    <n v="964.24"/>
    <n v="7"/>
  </r>
  <r>
    <x v="88"/>
    <x v="112"/>
    <n v="2021"/>
    <s v="2021"/>
    <x v="0"/>
    <s v="OPEB Trust Fund"/>
    <m/>
    <x v="0"/>
    <s v="OPEB Administration"/>
    <x v="2"/>
    <x v="2"/>
    <m/>
    <m/>
    <m/>
    <m/>
    <m/>
    <m/>
    <m/>
    <s v="00439733"/>
    <x v="2"/>
    <n v="5572.58"/>
    <n v="7"/>
  </r>
  <r>
    <x v="88"/>
    <x v="112"/>
    <n v="2021"/>
    <s v="2021"/>
    <x v="0"/>
    <s v="OPEB Trust Fund"/>
    <m/>
    <x v="0"/>
    <s v="OPEB Administration"/>
    <x v="12"/>
    <x v="12"/>
    <m/>
    <m/>
    <m/>
    <m/>
    <m/>
    <m/>
    <m/>
    <s v="00439732"/>
    <x v="19"/>
    <n v="1311.38"/>
    <n v="7"/>
  </r>
  <r>
    <x v="88"/>
    <x v="112"/>
    <n v="2021"/>
    <s v="2021"/>
    <x v="0"/>
    <s v="OPEB Trust Fund"/>
    <m/>
    <x v="0"/>
    <s v="OPEB Administration"/>
    <x v="13"/>
    <x v="13"/>
    <m/>
    <m/>
    <m/>
    <m/>
    <m/>
    <m/>
    <m/>
    <s v="00439731"/>
    <x v="20"/>
    <n v="1673.24"/>
    <n v="7"/>
  </r>
  <r>
    <x v="88"/>
    <x v="112"/>
    <n v="2021"/>
    <s v="2021"/>
    <x v="0"/>
    <s v="OPEB Trust Fund"/>
    <m/>
    <x v="0"/>
    <s v="OPEB Administration"/>
    <x v="14"/>
    <x v="14"/>
    <m/>
    <m/>
    <m/>
    <m/>
    <m/>
    <m/>
    <m/>
    <s v="00439731"/>
    <x v="21"/>
    <n v="1786.68"/>
    <n v="7"/>
  </r>
  <r>
    <x v="88"/>
    <x v="112"/>
    <n v="2021"/>
    <s v="2021"/>
    <x v="0"/>
    <s v="OPEB Trust Fund"/>
    <m/>
    <x v="0"/>
    <s v="OPEB Administration"/>
    <x v="15"/>
    <x v="15"/>
    <m/>
    <m/>
    <m/>
    <m/>
    <m/>
    <m/>
    <m/>
    <s v="00439731"/>
    <x v="22"/>
    <n v="1361.28"/>
    <n v="7"/>
  </r>
  <r>
    <x v="89"/>
    <x v="113"/>
    <n v="2021"/>
    <s v="2021"/>
    <x v="0"/>
    <s v="OPEB Trust Fund"/>
    <m/>
    <x v="0"/>
    <s v="OPEB Administration"/>
    <x v="16"/>
    <x v="16"/>
    <m/>
    <m/>
    <m/>
    <m/>
    <m/>
    <m/>
    <m/>
    <s v="00439821"/>
    <x v="60"/>
    <n v="8000"/>
    <n v="7"/>
  </r>
  <r>
    <x v="89"/>
    <x v="113"/>
    <n v="2021"/>
    <s v="2021"/>
    <x v="0"/>
    <s v="OPEB Trust Fund"/>
    <m/>
    <x v="0"/>
    <s v="OPEB Administration"/>
    <x v="3"/>
    <x v="3"/>
    <m/>
    <m/>
    <m/>
    <m/>
    <m/>
    <m/>
    <m/>
    <s v="00439820"/>
    <x v="3"/>
    <n v="1105.75"/>
    <n v="7"/>
  </r>
  <r>
    <x v="89"/>
    <x v="113"/>
    <n v="2021"/>
    <s v="2021"/>
    <x v="0"/>
    <s v="OPEB Trust Fund"/>
    <m/>
    <x v="0"/>
    <s v="OPEB Administration"/>
    <x v="4"/>
    <x v="4"/>
    <m/>
    <m/>
    <m/>
    <m/>
    <m/>
    <m/>
    <m/>
    <s v="00439820"/>
    <x v="4"/>
    <n v="7906.93"/>
    <n v="7"/>
  </r>
  <r>
    <x v="90"/>
    <x v="114"/>
    <n v="2021"/>
    <s v="2021"/>
    <x v="0"/>
    <s v="OPEB Trust Fund"/>
    <m/>
    <x v="0"/>
    <s v="OPEB Administration"/>
    <x v="5"/>
    <x v="5"/>
    <m/>
    <m/>
    <m/>
    <m/>
    <m/>
    <m/>
    <m/>
    <s v="00439968"/>
    <x v="5"/>
    <n v="1781.3"/>
    <n v="7"/>
  </r>
  <r>
    <x v="91"/>
    <x v="115"/>
    <n v="2021"/>
    <s v="2021"/>
    <x v="0"/>
    <s v="OPEB Trust Fund"/>
    <m/>
    <x v="0"/>
    <s v="OPEB Administration"/>
    <x v="1"/>
    <x v="1"/>
    <m/>
    <m/>
    <m/>
    <m/>
    <m/>
    <m/>
    <m/>
    <s v="00440265"/>
    <x v="1"/>
    <n v="10848.45"/>
    <n v="7"/>
  </r>
  <r>
    <x v="91"/>
    <x v="115"/>
    <n v="2021"/>
    <s v="2021"/>
    <x v="0"/>
    <s v="OPEB Trust Fund"/>
    <m/>
    <x v="0"/>
    <s v="OPEB Administration"/>
    <x v="2"/>
    <x v="2"/>
    <m/>
    <m/>
    <m/>
    <m/>
    <m/>
    <m/>
    <m/>
    <s v="00440265"/>
    <x v="2"/>
    <n v="12497.14"/>
    <n v="7"/>
  </r>
  <r>
    <x v="91"/>
    <x v="115"/>
    <n v="2021"/>
    <s v="2021"/>
    <x v="0"/>
    <s v="OPEB Trust Fund"/>
    <m/>
    <x v="0"/>
    <s v="OPEB Administration"/>
    <x v="3"/>
    <x v="3"/>
    <m/>
    <m/>
    <m/>
    <m/>
    <m/>
    <m/>
    <m/>
    <s v="00440266"/>
    <x v="3"/>
    <n v="6698.86"/>
    <n v="7"/>
  </r>
  <r>
    <x v="91"/>
    <x v="115"/>
    <n v="2021"/>
    <s v="2021"/>
    <x v="0"/>
    <s v="OPEB Trust Fund"/>
    <m/>
    <x v="0"/>
    <s v="OPEB Administration"/>
    <x v="4"/>
    <x v="4"/>
    <m/>
    <m/>
    <m/>
    <m/>
    <m/>
    <m/>
    <m/>
    <s v="00440266"/>
    <x v="4"/>
    <n v="4204.47"/>
    <n v="7"/>
  </r>
  <r>
    <x v="92"/>
    <x v="116"/>
    <n v="2021"/>
    <s v="2021"/>
    <x v="0"/>
    <s v="OPEB Trust Fund"/>
    <m/>
    <x v="0"/>
    <s v="OPEB Administration"/>
    <x v="3"/>
    <x v="3"/>
    <m/>
    <m/>
    <m/>
    <m/>
    <m/>
    <m/>
    <m/>
    <s v="00440486"/>
    <x v="3"/>
    <n v="997.53"/>
    <n v="7"/>
  </r>
  <r>
    <x v="92"/>
    <x v="116"/>
    <n v="2021"/>
    <s v="2021"/>
    <x v="0"/>
    <s v="OPEB Trust Fund"/>
    <m/>
    <x v="0"/>
    <s v="OPEB Administration"/>
    <x v="6"/>
    <x v="6"/>
    <m/>
    <m/>
    <m/>
    <m/>
    <m/>
    <m/>
    <m/>
    <s v="00440487"/>
    <x v="6"/>
    <n v="4291.2"/>
    <n v="7"/>
  </r>
  <r>
    <x v="92"/>
    <x v="116"/>
    <n v="2021"/>
    <s v="2021"/>
    <x v="0"/>
    <s v="OPEB Trust Fund"/>
    <m/>
    <x v="0"/>
    <s v="OPEB Administration"/>
    <x v="4"/>
    <x v="4"/>
    <m/>
    <m/>
    <m/>
    <m/>
    <m/>
    <m/>
    <m/>
    <s v="00440486"/>
    <x v="4"/>
    <n v="123.14"/>
    <n v="7"/>
  </r>
  <r>
    <x v="92"/>
    <x v="116"/>
    <n v="2021"/>
    <s v="2021"/>
    <x v="0"/>
    <s v="OPEB Trust Fund"/>
    <m/>
    <x v="0"/>
    <s v="OPEB Administration"/>
    <x v="7"/>
    <x v="7"/>
    <m/>
    <m/>
    <m/>
    <m/>
    <m/>
    <m/>
    <m/>
    <s v="00440487"/>
    <x v="7"/>
    <n v="3397.2"/>
    <n v="7"/>
  </r>
  <r>
    <x v="92"/>
    <x v="117"/>
    <n v="2021"/>
    <s v="2021"/>
    <x v="0"/>
    <s v="OPEB Trust Fund"/>
    <m/>
    <x v="0"/>
    <s v="OPEB Administration"/>
    <x v="5"/>
    <x v="5"/>
    <m/>
    <m/>
    <m/>
    <m/>
    <m/>
    <m/>
    <m/>
    <s v="00440636"/>
    <x v="5"/>
    <n v="3229.1"/>
    <n v="7"/>
  </r>
  <r>
    <x v="93"/>
    <x v="118"/>
    <n v="2021"/>
    <s v="2021"/>
    <x v="0"/>
    <s v="OPEB Trust Fund"/>
    <m/>
    <x v="0"/>
    <s v="OPEB Administration"/>
    <x v="1"/>
    <x v="1"/>
    <s v="UE002"/>
    <s v="RX Rebates"/>
    <m/>
    <m/>
    <m/>
    <m/>
    <m/>
    <s v="14780"/>
    <x v="61"/>
    <n v="-15816.78"/>
    <n v="7"/>
  </r>
  <r>
    <x v="93"/>
    <x v="118"/>
    <n v="2021"/>
    <s v="2021"/>
    <x v="0"/>
    <s v="OPEB Trust Fund"/>
    <m/>
    <x v="0"/>
    <s v="OPEB Administration"/>
    <x v="2"/>
    <x v="2"/>
    <s v="UE002"/>
    <s v="RX Rebates"/>
    <m/>
    <m/>
    <m/>
    <m/>
    <m/>
    <s v="14780"/>
    <x v="61"/>
    <n v="-9950.4"/>
    <n v="7"/>
  </r>
  <r>
    <x v="94"/>
    <x v="119"/>
    <n v="2021"/>
    <s v="2021"/>
    <x v="0"/>
    <s v="OPEB Trust Fund"/>
    <m/>
    <x v="0"/>
    <s v="OPEB Administration"/>
    <x v="3"/>
    <x v="3"/>
    <m/>
    <m/>
    <m/>
    <m/>
    <m/>
    <m/>
    <m/>
    <s v="00441077"/>
    <x v="3"/>
    <n v="224.73"/>
    <n v="7"/>
  </r>
  <r>
    <x v="94"/>
    <x v="119"/>
    <n v="2021"/>
    <s v="2021"/>
    <x v="0"/>
    <s v="OPEB Trust Fund"/>
    <m/>
    <x v="0"/>
    <s v="OPEB Administration"/>
    <x v="4"/>
    <x v="4"/>
    <m/>
    <m/>
    <m/>
    <m/>
    <m/>
    <m/>
    <m/>
    <s v="00441077"/>
    <x v="4"/>
    <n v="1123.1099999999999"/>
    <n v="7"/>
  </r>
  <r>
    <x v="95"/>
    <x v="120"/>
    <n v="2021"/>
    <s v="2021"/>
    <x v="0"/>
    <s v="OPEB Trust Fund"/>
    <m/>
    <x v="0"/>
    <s v="OPEB Administration"/>
    <x v="1"/>
    <x v="1"/>
    <m/>
    <m/>
    <m/>
    <m/>
    <m/>
    <m/>
    <m/>
    <s v="00441323"/>
    <x v="1"/>
    <n v="2454.4"/>
    <n v="7"/>
  </r>
  <r>
    <x v="95"/>
    <x v="120"/>
    <n v="2021"/>
    <s v="2021"/>
    <x v="0"/>
    <s v="OPEB Trust Fund"/>
    <m/>
    <x v="0"/>
    <s v="OPEB Administration"/>
    <x v="2"/>
    <x v="2"/>
    <m/>
    <m/>
    <m/>
    <m/>
    <m/>
    <m/>
    <m/>
    <s v="00441323"/>
    <x v="2"/>
    <n v="1145.5999999999999"/>
    <n v="7"/>
  </r>
  <r>
    <x v="96"/>
    <x v="121"/>
    <n v="2021"/>
    <s v="2021"/>
    <x v="0"/>
    <s v="OPEB Trust Fund"/>
    <m/>
    <x v="0"/>
    <s v="OPEB Administration"/>
    <x v="3"/>
    <x v="3"/>
    <m/>
    <m/>
    <m/>
    <m/>
    <m/>
    <m/>
    <m/>
    <s v="00441640"/>
    <x v="3"/>
    <n v="1680.05"/>
    <n v="7"/>
  </r>
  <r>
    <x v="96"/>
    <x v="121"/>
    <n v="2021"/>
    <s v="2021"/>
    <x v="0"/>
    <s v="OPEB Trust Fund"/>
    <m/>
    <x v="0"/>
    <s v="OPEB Administration"/>
    <x v="4"/>
    <x v="4"/>
    <m/>
    <m/>
    <m/>
    <m/>
    <m/>
    <m/>
    <m/>
    <s v="00441640"/>
    <x v="4"/>
    <n v="3886.01"/>
    <n v="7"/>
  </r>
  <r>
    <x v="97"/>
    <x v="122"/>
    <n v="2021"/>
    <s v="2021"/>
    <x v="0"/>
    <s v="OPEB Trust Fund"/>
    <m/>
    <x v="0"/>
    <s v="OPEB Administration"/>
    <x v="5"/>
    <x v="5"/>
    <m/>
    <m/>
    <m/>
    <m/>
    <m/>
    <m/>
    <m/>
    <s v="00441829"/>
    <x v="5"/>
    <n v="3947.16"/>
    <n v="7"/>
  </r>
  <r>
    <x v="98"/>
    <x v="123"/>
    <n v="2021"/>
    <s v="2021"/>
    <x v="0"/>
    <s v="OPEB Trust Fund"/>
    <m/>
    <x v="0"/>
    <s v="OPEB Administration"/>
    <x v="8"/>
    <x v="8"/>
    <m/>
    <m/>
    <m/>
    <m/>
    <m/>
    <m/>
    <m/>
    <s v="00442108"/>
    <x v="62"/>
    <n v="183755.88"/>
    <n v="7"/>
  </r>
  <r>
    <x v="98"/>
    <x v="123"/>
    <n v="2021"/>
    <s v="2021"/>
    <x v="0"/>
    <s v="OPEB Trust Fund"/>
    <m/>
    <x v="0"/>
    <s v="OPEB Administration"/>
    <x v="3"/>
    <x v="3"/>
    <m/>
    <m/>
    <m/>
    <m/>
    <m/>
    <m/>
    <m/>
    <s v="00442214"/>
    <x v="3"/>
    <n v="-0.22"/>
    <n v="7"/>
  </r>
  <r>
    <x v="98"/>
    <x v="123"/>
    <n v="2021"/>
    <s v="2021"/>
    <x v="0"/>
    <s v="OPEB Trust Fund"/>
    <m/>
    <x v="0"/>
    <s v="OPEB Administration"/>
    <x v="4"/>
    <x v="4"/>
    <m/>
    <m/>
    <m/>
    <m/>
    <m/>
    <m/>
    <m/>
    <s v="00442214"/>
    <x v="4"/>
    <n v="2749.92"/>
    <n v="7"/>
  </r>
  <r>
    <x v="99"/>
    <x v="124"/>
    <n v="2021"/>
    <s v="2021"/>
    <x v="0"/>
    <s v="OPEB Trust Fund"/>
    <m/>
    <x v="0"/>
    <s v="OPEB Administration"/>
    <x v="1"/>
    <x v="1"/>
    <m/>
    <m/>
    <m/>
    <m/>
    <m/>
    <m/>
    <m/>
    <s v="00442230"/>
    <x v="1"/>
    <n v="5447.55"/>
    <n v="7"/>
  </r>
  <r>
    <x v="99"/>
    <x v="124"/>
    <n v="2021"/>
    <s v="2021"/>
    <x v="0"/>
    <s v="OPEB Trust Fund"/>
    <m/>
    <x v="0"/>
    <s v="OPEB Administration"/>
    <x v="2"/>
    <x v="2"/>
    <m/>
    <m/>
    <m/>
    <m/>
    <m/>
    <m/>
    <m/>
    <s v="00442230"/>
    <x v="2"/>
    <n v="5088.67"/>
    <n v="7"/>
  </r>
  <r>
    <x v="99"/>
    <x v="125"/>
    <n v="2021"/>
    <s v="2021"/>
    <x v="0"/>
    <s v="OPEB Trust Fund"/>
    <m/>
    <x v="0"/>
    <s v="OPEB Administration"/>
    <x v="3"/>
    <x v="3"/>
    <s v="UE002"/>
    <s v="RX Rebates"/>
    <m/>
    <m/>
    <m/>
    <m/>
    <m/>
    <s v="EFT 14843"/>
    <x v="63"/>
    <n v="-5897.96"/>
    <n v="7"/>
  </r>
  <r>
    <x v="99"/>
    <x v="125"/>
    <n v="2021"/>
    <s v="2021"/>
    <x v="0"/>
    <s v="OPEB Trust Fund"/>
    <m/>
    <x v="0"/>
    <s v="OPEB Administration"/>
    <x v="4"/>
    <x v="4"/>
    <s v="UE002"/>
    <s v="RX Rebates"/>
    <m/>
    <m/>
    <m/>
    <m/>
    <m/>
    <s v="EFT 14843"/>
    <x v="63"/>
    <n v="-4634.12"/>
    <n v="7"/>
  </r>
  <r>
    <x v="100"/>
    <x v="126"/>
    <n v="2021"/>
    <s v="2021"/>
    <x v="0"/>
    <s v="OPEB Trust Fund"/>
    <m/>
    <x v="0"/>
    <s v="OPEB Administration"/>
    <x v="3"/>
    <x v="3"/>
    <m/>
    <m/>
    <m/>
    <m/>
    <m/>
    <m/>
    <m/>
    <s v="00442457"/>
    <x v="3"/>
    <n v="642.38"/>
    <n v="7"/>
  </r>
  <r>
    <x v="100"/>
    <x v="126"/>
    <n v="2021"/>
    <s v="2021"/>
    <x v="0"/>
    <s v="OPEB Trust Fund"/>
    <m/>
    <x v="0"/>
    <s v="OPEB Administration"/>
    <x v="4"/>
    <x v="4"/>
    <m/>
    <m/>
    <m/>
    <m/>
    <m/>
    <m/>
    <m/>
    <s v="00442457"/>
    <x v="4"/>
    <n v="1419.04"/>
    <n v="7"/>
  </r>
  <r>
    <x v="100"/>
    <x v="126"/>
    <n v="2021"/>
    <s v="2021"/>
    <x v="0"/>
    <s v="OPEB Trust Fund"/>
    <m/>
    <x v="0"/>
    <s v="OPEB Administration"/>
    <x v="5"/>
    <x v="5"/>
    <m/>
    <m/>
    <m/>
    <m/>
    <m/>
    <m/>
    <m/>
    <s v="00442458"/>
    <x v="5"/>
    <n v="1978.55"/>
    <n v="7"/>
  </r>
  <r>
    <x v="101"/>
    <x v="127"/>
    <n v="2021"/>
    <s v="2021"/>
    <x v="0"/>
    <s v="OPEB Trust Fund"/>
    <m/>
    <x v="0"/>
    <s v="OPEB Administration"/>
    <x v="0"/>
    <x v="0"/>
    <m/>
    <m/>
    <m/>
    <m/>
    <m/>
    <m/>
    <m/>
    <s v="00442472"/>
    <x v="15"/>
    <n v="618.20000000000005"/>
    <n v="7"/>
  </r>
  <r>
    <x v="102"/>
    <x v="128"/>
    <n v="2021"/>
    <s v="2021"/>
    <x v="0"/>
    <s v="OPEB Trust Fund"/>
    <m/>
    <x v="0"/>
    <s v="OPEB Administration"/>
    <x v="3"/>
    <x v="3"/>
    <m/>
    <m/>
    <m/>
    <m/>
    <m/>
    <m/>
    <m/>
    <s v="00443288"/>
    <x v="3"/>
    <n v="275.18"/>
    <n v="7"/>
  </r>
  <r>
    <x v="102"/>
    <x v="128"/>
    <n v="2021"/>
    <s v="2021"/>
    <x v="0"/>
    <s v="OPEB Trust Fund"/>
    <m/>
    <x v="0"/>
    <s v="OPEB Administration"/>
    <x v="4"/>
    <x v="4"/>
    <m/>
    <m/>
    <m/>
    <m/>
    <m/>
    <m/>
    <m/>
    <s v="00443288"/>
    <x v="4"/>
    <n v="2507.0500000000002"/>
    <n v="7"/>
  </r>
  <r>
    <x v="103"/>
    <x v="129"/>
    <n v="2021"/>
    <s v="2021"/>
    <x v="0"/>
    <s v="OPEB Trust Fund"/>
    <m/>
    <x v="0"/>
    <s v="OPEB Administration"/>
    <x v="1"/>
    <x v="1"/>
    <m/>
    <m/>
    <m/>
    <m/>
    <m/>
    <m/>
    <m/>
    <s v="00443546"/>
    <x v="1"/>
    <n v="4717.3100000000004"/>
    <n v="8"/>
  </r>
  <r>
    <x v="103"/>
    <x v="129"/>
    <n v="2021"/>
    <s v="2021"/>
    <x v="0"/>
    <s v="OPEB Trust Fund"/>
    <m/>
    <x v="0"/>
    <s v="OPEB Administration"/>
    <x v="10"/>
    <x v="10"/>
    <m/>
    <m/>
    <m/>
    <m/>
    <m/>
    <m/>
    <m/>
    <s v="00443548"/>
    <x v="17"/>
    <n v="2699.9"/>
    <n v="8"/>
  </r>
  <r>
    <x v="103"/>
    <x v="129"/>
    <n v="2021"/>
    <s v="2021"/>
    <x v="0"/>
    <s v="OPEB Trust Fund"/>
    <m/>
    <x v="0"/>
    <s v="OPEB Administration"/>
    <x v="11"/>
    <x v="11"/>
    <m/>
    <m/>
    <m/>
    <m/>
    <m/>
    <m/>
    <m/>
    <s v="00443547"/>
    <x v="18"/>
    <n v="964.24"/>
    <n v="8"/>
  </r>
  <r>
    <x v="103"/>
    <x v="129"/>
    <n v="2021"/>
    <s v="2021"/>
    <x v="0"/>
    <s v="OPEB Trust Fund"/>
    <m/>
    <x v="0"/>
    <s v="OPEB Administration"/>
    <x v="2"/>
    <x v="2"/>
    <m/>
    <m/>
    <m/>
    <m/>
    <m/>
    <m/>
    <m/>
    <s v="00443546"/>
    <x v="2"/>
    <n v="6643.06"/>
    <n v="8"/>
  </r>
  <r>
    <x v="103"/>
    <x v="129"/>
    <n v="2021"/>
    <s v="2021"/>
    <x v="0"/>
    <s v="OPEB Trust Fund"/>
    <m/>
    <x v="0"/>
    <s v="OPEB Administration"/>
    <x v="12"/>
    <x v="12"/>
    <m/>
    <m/>
    <m/>
    <m/>
    <m/>
    <m/>
    <m/>
    <s v="00443548"/>
    <x v="19"/>
    <n v="1388.52"/>
    <n v="8"/>
  </r>
  <r>
    <x v="103"/>
    <x v="129"/>
    <n v="2021"/>
    <s v="2021"/>
    <x v="0"/>
    <s v="OPEB Trust Fund"/>
    <m/>
    <x v="0"/>
    <s v="OPEB Administration"/>
    <x v="13"/>
    <x v="13"/>
    <m/>
    <m/>
    <m/>
    <m/>
    <m/>
    <m/>
    <m/>
    <s v="00443547"/>
    <x v="20"/>
    <n v="1673.24"/>
    <n v="8"/>
  </r>
  <r>
    <x v="103"/>
    <x v="129"/>
    <n v="2021"/>
    <s v="2021"/>
    <x v="0"/>
    <s v="OPEB Trust Fund"/>
    <m/>
    <x v="0"/>
    <s v="OPEB Administration"/>
    <x v="3"/>
    <x v="3"/>
    <m/>
    <m/>
    <m/>
    <m/>
    <m/>
    <m/>
    <m/>
    <s v="00443545"/>
    <x v="3"/>
    <n v="139.97999999999999"/>
    <n v="8"/>
  </r>
  <r>
    <x v="103"/>
    <x v="129"/>
    <n v="2021"/>
    <s v="2021"/>
    <x v="0"/>
    <s v="OPEB Trust Fund"/>
    <m/>
    <x v="0"/>
    <s v="OPEB Administration"/>
    <x v="14"/>
    <x v="14"/>
    <m/>
    <m/>
    <m/>
    <m/>
    <m/>
    <m/>
    <m/>
    <s v="00443547"/>
    <x v="21"/>
    <n v="1758.32"/>
    <n v="8"/>
  </r>
  <r>
    <x v="103"/>
    <x v="129"/>
    <n v="2021"/>
    <s v="2021"/>
    <x v="0"/>
    <s v="OPEB Trust Fund"/>
    <m/>
    <x v="0"/>
    <s v="OPEB Administration"/>
    <x v="4"/>
    <x v="4"/>
    <m/>
    <m/>
    <m/>
    <m/>
    <m/>
    <m/>
    <m/>
    <s v="00443545"/>
    <x v="4"/>
    <n v="1176.21"/>
    <n v="8"/>
  </r>
  <r>
    <x v="103"/>
    <x v="129"/>
    <n v="2021"/>
    <s v="2021"/>
    <x v="0"/>
    <s v="OPEB Trust Fund"/>
    <m/>
    <x v="0"/>
    <s v="OPEB Administration"/>
    <x v="15"/>
    <x v="15"/>
    <m/>
    <m/>
    <m/>
    <m/>
    <m/>
    <m/>
    <m/>
    <s v="00443547"/>
    <x v="22"/>
    <n v="1191.1199999999999"/>
    <n v="8"/>
  </r>
  <r>
    <x v="104"/>
    <x v="130"/>
    <n v="2021"/>
    <s v="2021"/>
    <x v="0"/>
    <s v="OPEB Trust Fund"/>
    <m/>
    <x v="0"/>
    <s v="OPEB Administration"/>
    <x v="5"/>
    <x v="5"/>
    <m/>
    <m/>
    <m/>
    <m/>
    <m/>
    <m/>
    <m/>
    <s v="00443816"/>
    <x v="5"/>
    <n v="2991.4"/>
    <n v="8"/>
  </r>
  <r>
    <x v="105"/>
    <x v="131"/>
    <n v="2021"/>
    <s v="2021"/>
    <x v="0"/>
    <s v="OPEB Trust Fund"/>
    <m/>
    <x v="0"/>
    <s v="OPEB Administration"/>
    <x v="3"/>
    <x v="3"/>
    <m/>
    <m/>
    <m/>
    <m/>
    <m/>
    <m/>
    <m/>
    <s v="00444063"/>
    <x v="3"/>
    <n v="215906.13"/>
    <n v="8"/>
  </r>
  <r>
    <x v="105"/>
    <x v="131"/>
    <n v="2021"/>
    <s v="2021"/>
    <x v="0"/>
    <s v="OPEB Trust Fund"/>
    <m/>
    <x v="0"/>
    <s v="OPEB Administration"/>
    <x v="4"/>
    <x v="4"/>
    <m/>
    <m/>
    <m/>
    <m/>
    <m/>
    <m/>
    <m/>
    <s v="00444063"/>
    <x v="4"/>
    <n v="6587.21"/>
    <n v="8"/>
  </r>
  <r>
    <x v="106"/>
    <x v="132"/>
    <n v="2021"/>
    <s v="2021"/>
    <x v="0"/>
    <s v="OPEB Trust Fund"/>
    <m/>
    <x v="0"/>
    <s v="OPEB Administration"/>
    <x v="1"/>
    <x v="1"/>
    <m/>
    <m/>
    <m/>
    <m/>
    <m/>
    <m/>
    <m/>
    <s v="00444293"/>
    <x v="1"/>
    <n v="7732.53"/>
    <n v="8"/>
  </r>
  <r>
    <x v="106"/>
    <x v="132"/>
    <n v="2021"/>
    <s v="2021"/>
    <x v="0"/>
    <s v="OPEB Trust Fund"/>
    <m/>
    <x v="0"/>
    <s v="OPEB Administration"/>
    <x v="2"/>
    <x v="2"/>
    <m/>
    <m/>
    <m/>
    <m/>
    <m/>
    <m/>
    <m/>
    <s v="00444293"/>
    <x v="2"/>
    <n v="7868.71"/>
    <n v="8"/>
  </r>
  <r>
    <x v="107"/>
    <x v="133"/>
    <n v="2021"/>
    <s v="2021"/>
    <x v="0"/>
    <s v="OPEB Trust Fund"/>
    <m/>
    <x v="0"/>
    <s v="OPEB Administration"/>
    <x v="3"/>
    <x v="3"/>
    <m/>
    <m/>
    <m/>
    <m/>
    <m/>
    <m/>
    <m/>
    <s v="00444444"/>
    <x v="3"/>
    <n v="1864.92"/>
    <n v="8"/>
  </r>
  <r>
    <x v="107"/>
    <x v="133"/>
    <n v="2021"/>
    <s v="2021"/>
    <x v="0"/>
    <s v="OPEB Trust Fund"/>
    <m/>
    <x v="0"/>
    <s v="OPEB Administration"/>
    <x v="4"/>
    <x v="4"/>
    <m/>
    <m/>
    <m/>
    <m/>
    <m/>
    <m/>
    <m/>
    <s v="00444444"/>
    <x v="4"/>
    <n v="663.13"/>
    <n v="8"/>
  </r>
  <r>
    <x v="108"/>
    <x v="134"/>
    <n v="2021"/>
    <s v="2021"/>
    <x v="0"/>
    <s v="OPEB Trust Fund"/>
    <m/>
    <x v="0"/>
    <s v="OPEB Administration"/>
    <x v="5"/>
    <x v="5"/>
    <m/>
    <m/>
    <m/>
    <m/>
    <m/>
    <m/>
    <m/>
    <s v="00444908"/>
    <x v="5"/>
    <n v="1431.95"/>
    <n v="8"/>
  </r>
  <r>
    <x v="109"/>
    <x v="135"/>
    <n v="2021"/>
    <s v="2021"/>
    <x v="0"/>
    <s v="OPEB Trust Fund"/>
    <m/>
    <x v="0"/>
    <s v="OPEB Administration"/>
    <x v="3"/>
    <x v="3"/>
    <m/>
    <m/>
    <m/>
    <m/>
    <m/>
    <m/>
    <m/>
    <s v="00445115"/>
    <x v="3"/>
    <n v="537.39"/>
    <n v="8"/>
  </r>
  <r>
    <x v="109"/>
    <x v="135"/>
    <n v="2021"/>
    <s v="2021"/>
    <x v="0"/>
    <s v="OPEB Trust Fund"/>
    <m/>
    <x v="0"/>
    <s v="OPEB Administration"/>
    <x v="4"/>
    <x v="4"/>
    <m/>
    <m/>
    <m/>
    <m/>
    <m/>
    <m/>
    <m/>
    <s v="00445115"/>
    <x v="4"/>
    <n v="196.76"/>
    <n v="8"/>
  </r>
  <r>
    <x v="110"/>
    <x v="136"/>
    <n v="2021"/>
    <s v="2021"/>
    <x v="0"/>
    <s v="OPEB Trust Fund"/>
    <m/>
    <x v="0"/>
    <s v="OPEB Administration"/>
    <x v="1"/>
    <x v="1"/>
    <m/>
    <m/>
    <m/>
    <m/>
    <m/>
    <m/>
    <m/>
    <s v="00445262"/>
    <x v="1"/>
    <n v="6848.48"/>
    <n v="8"/>
  </r>
  <r>
    <x v="110"/>
    <x v="137"/>
    <n v="2021"/>
    <s v="2021"/>
    <x v="0"/>
    <s v="OPEB Trust Fund"/>
    <m/>
    <x v="0"/>
    <s v="OPEB Administration"/>
    <x v="1"/>
    <x v="1"/>
    <s v="UE002"/>
    <s v="RX Rebates"/>
    <m/>
    <m/>
    <m/>
    <m/>
    <m/>
    <s v="14942"/>
    <x v="64"/>
    <n v="-8316.9599999999991"/>
    <n v="8"/>
  </r>
  <r>
    <x v="110"/>
    <x v="136"/>
    <n v="2021"/>
    <s v="2021"/>
    <x v="0"/>
    <s v="OPEB Trust Fund"/>
    <m/>
    <x v="0"/>
    <s v="OPEB Administration"/>
    <x v="2"/>
    <x v="2"/>
    <m/>
    <m/>
    <m/>
    <m/>
    <m/>
    <m/>
    <m/>
    <s v="00445262"/>
    <x v="2"/>
    <n v="7600.21"/>
    <n v="8"/>
  </r>
  <r>
    <x v="110"/>
    <x v="137"/>
    <n v="2021"/>
    <s v="2021"/>
    <x v="0"/>
    <s v="OPEB Trust Fund"/>
    <m/>
    <x v="0"/>
    <s v="OPEB Administration"/>
    <x v="2"/>
    <x v="2"/>
    <s v="UE002"/>
    <s v="RX Rebates"/>
    <m/>
    <m/>
    <m/>
    <m/>
    <m/>
    <s v="14942"/>
    <x v="64"/>
    <n v="-5025.37"/>
    <n v="8"/>
  </r>
  <r>
    <x v="110"/>
    <x v="136"/>
    <n v="2021"/>
    <s v="2021"/>
    <x v="0"/>
    <s v="OPEB Trust Fund"/>
    <m/>
    <x v="0"/>
    <s v="OPEB Administration"/>
    <x v="6"/>
    <x v="6"/>
    <m/>
    <m/>
    <m/>
    <m/>
    <m/>
    <m/>
    <m/>
    <s v="00445263"/>
    <x v="6"/>
    <n v="2950.2"/>
    <n v="8"/>
  </r>
  <r>
    <x v="110"/>
    <x v="136"/>
    <n v="2021"/>
    <s v="2021"/>
    <x v="0"/>
    <s v="OPEB Trust Fund"/>
    <m/>
    <x v="0"/>
    <s v="OPEB Administration"/>
    <x v="7"/>
    <x v="7"/>
    <m/>
    <m/>
    <m/>
    <m/>
    <m/>
    <m/>
    <m/>
    <s v="00445263"/>
    <x v="7"/>
    <n v="2145.6"/>
    <n v="8"/>
  </r>
  <r>
    <x v="111"/>
    <x v="138"/>
    <n v="2021"/>
    <s v="2021"/>
    <x v="0"/>
    <s v="OPEB Trust Fund"/>
    <m/>
    <x v="0"/>
    <s v="OPEB Administration"/>
    <x v="3"/>
    <x v="3"/>
    <m/>
    <m/>
    <m/>
    <m/>
    <m/>
    <m/>
    <m/>
    <s v="00445640"/>
    <x v="3"/>
    <n v="11272.18"/>
    <n v="8"/>
  </r>
  <r>
    <x v="111"/>
    <x v="138"/>
    <n v="2021"/>
    <s v="2021"/>
    <x v="0"/>
    <s v="OPEB Trust Fund"/>
    <m/>
    <x v="0"/>
    <s v="OPEB Administration"/>
    <x v="4"/>
    <x v="4"/>
    <m/>
    <m/>
    <m/>
    <m/>
    <m/>
    <m/>
    <m/>
    <s v="00445640"/>
    <x v="4"/>
    <n v="11542.68"/>
    <n v="8"/>
  </r>
  <r>
    <x v="111"/>
    <x v="139"/>
    <n v="2021"/>
    <s v="2021"/>
    <x v="0"/>
    <s v="OPEB Trust Fund"/>
    <m/>
    <x v="0"/>
    <s v="OPEB Administration"/>
    <x v="5"/>
    <x v="5"/>
    <m/>
    <m/>
    <m/>
    <m/>
    <m/>
    <m/>
    <m/>
    <s v="00445769"/>
    <x v="5"/>
    <n v="3575.32"/>
    <n v="8"/>
  </r>
  <r>
    <x v="112"/>
    <x v="140"/>
    <n v="2021"/>
    <s v="2021"/>
    <x v="0"/>
    <s v="OPEB Trust Fund"/>
    <m/>
    <x v="0"/>
    <s v="OPEB Administration"/>
    <x v="3"/>
    <x v="3"/>
    <m/>
    <m/>
    <m/>
    <m/>
    <m/>
    <m/>
    <m/>
    <s v="00446198"/>
    <x v="3"/>
    <n v="1132.18"/>
    <n v="8"/>
  </r>
  <r>
    <x v="112"/>
    <x v="140"/>
    <n v="2021"/>
    <s v="2021"/>
    <x v="0"/>
    <s v="OPEB Trust Fund"/>
    <m/>
    <x v="0"/>
    <s v="OPEB Administration"/>
    <x v="4"/>
    <x v="4"/>
    <m/>
    <m/>
    <m/>
    <m/>
    <m/>
    <m/>
    <m/>
    <s v="00446198"/>
    <x v="4"/>
    <n v="6452.58"/>
    <n v="8"/>
  </r>
  <r>
    <x v="113"/>
    <x v="141"/>
    <n v="2021"/>
    <s v="2021"/>
    <x v="0"/>
    <s v="OPEB Trust Fund"/>
    <m/>
    <x v="0"/>
    <s v="OPEB Administration"/>
    <x v="1"/>
    <x v="1"/>
    <m/>
    <m/>
    <m/>
    <m/>
    <m/>
    <m/>
    <m/>
    <s v="00446358"/>
    <x v="1"/>
    <n v="20007.86"/>
    <n v="8"/>
  </r>
  <r>
    <x v="113"/>
    <x v="141"/>
    <n v="2021"/>
    <s v="2021"/>
    <x v="0"/>
    <s v="OPEB Trust Fund"/>
    <m/>
    <x v="0"/>
    <s v="OPEB Administration"/>
    <x v="2"/>
    <x v="2"/>
    <m/>
    <m/>
    <m/>
    <m/>
    <m/>
    <m/>
    <m/>
    <s v="00446358"/>
    <x v="2"/>
    <n v="22266.15"/>
    <n v="8"/>
  </r>
  <r>
    <x v="113"/>
    <x v="142"/>
    <n v="2021"/>
    <s v="2021"/>
    <x v="0"/>
    <s v="OPEB Trust Fund"/>
    <m/>
    <x v="0"/>
    <s v="OPEB Administration"/>
    <x v="3"/>
    <x v="3"/>
    <m/>
    <m/>
    <m/>
    <m/>
    <m/>
    <m/>
    <m/>
    <s v="00446500"/>
    <x v="3"/>
    <n v="1028.29"/>
    <n v="8"/>
  </r>
  <r>
    <x v="113"/>
    <x v="142"/>
    <n v="2021"/>
    <s v="2021"/>
    <x v="0"/>
    <s v="OPEB Trust Fund"/>
    <m/>
    <x v="0"/>
    <s v="OPEB Administration"/>
    <x v="4"/>
    <x v="4"/>
    <m/>
    <m/>
    <m/>
    <m/>
    <m/>
    <m/>
    <m/>
    <s v="00446500"/>
    <x v="4"/>
    <n v="29273.49"/>
    <n v="8"/>
  </r>
  <r>
    <x v="114"/>
    <x v="143"/>
    <n v="2021"/>
    <s v="2021"/>
    <x v="0"/>
    <s v="OPEB Trust Fund"/>
    <m/>
    <x v="0"/>
    <s v="OPEB Administration"/>
    <x v="5"/>
    <x v="5"/>
    <m/>
    <m/>
    <m/>
    <m/>
    <m/>
    <m/>
    <m/>
    <s v="00446576"/>
    <x v="5"/>
    <n v="2810.84"/>
    <n v="8"/>
  </r>
  <r>
    <x v="115"/>
    <x v="144"/>
    <n v="2021"/>
    <s v="2021"/>
    <x v="0"/>
    <s v="OPEB Trust Fund"/>
    <m/>
    <x v="0"/>
    <s v="OPEB Administration"/>
    <x v="8"/>
    <x v="8"/>
    <m/>
    <m/>
    <m/>
    <m/>
    <m/>
    <m/>
    <m/>
    <s v="00447199"/>
    <x v="65"/>
    <n v="184154.35"/>
    <n v="8"/>
  </r>
  <r>
    <x v="115"/>
    <x v="145"/>
    <n v="2021"/>
    <s v="2021"/>
    <x v="0"/>
    <s v="OPEB Trust Fund"/>
    <m/>
    <x v="0"/>
    <s v="OPEB Administration"/>
    <x v="1"/>
    <x v="1"/>
    <m/>
    <m/>
    <m/>
    <m/>
    <m/>
    <m/>
    <m/>
    <s v="00447556"/>
    <x v="1"/>
    <n v="8740.85"/>
    <n v="8"/>
  </r>
  <r>
    <x v="115"/>
    <x v="145"/>
    <n v="2021"/>
    <s v="2021"/>
    <x v="0"/>
    <s v="OPEB Trust Fund"/>
    <m/>
    <x v="0"/>
    <s v="OPEB Administration"/>
    <x v="10"/>
    <x v="10"/>
    <m/>
    <m/>
    <m/>
    <m/>
    <m/>
    <m/>
    <m/>
    <s v="00447552"/>
    <x v="17"/>
    <n v="2738.47"/>
    <n v="8"/>
  </r>
  <r>
    <x v="115"/>
    <x v="145"/>
    <n v="2021"/>
    <s v="2021"/>
    <x v="0"/>
    <s v="OPEB Trust Fund"/>
    <m/>
    <x v="0"/>
    <s v="OPEB Administration"/>
    <x v="11"/>
    <x v="11"/>
    <m/>
    <m/>
    <m/>
    <m/>
    <m/>
    <m/>
    <m/>
    <s v="00447555"/>
    <x v="18"/>
    <n v="964.24"/>
    <n v="8"/>
  </r>
  <r>
    <x v="115"/>
    <x v="145"/>
    <n v="2021"/>
    <s v="2021"/>
    <x v="0"/>
    <s v="OPEB Trust Fund"/>
    <m/>
    <x v="0"/>
    <s v="OPEB Administration"/>
    <x v="2"/>
    <x v="2"/>
    <m/>
    <m/>
    <m/>
    <m/>
    <m/>
    <m/>
    <m/>
    <s v="00447556"/>
    <x v="2"/>
    <n v="17556.599999999999"/>
    <n v="8"/>
  </r>
  <r>
    <x v="115"/>
    <x v="145"/>
    <n v="2021"/>
    <s v="2021"/>
    <x v="0"/>
    <s v="OPEB Trust Fund"/>
    <m/>
    <x v="0"/>
    <s v="OPEB Administration"/>
    <x v="12"/>
    <x v="12"/>
    <m/>
    <m/>
    <m/>
    <m/>
    <m/>
    <m/>
    <m/>
    <s v="00447552"/>
    <x v="19"/>
    <n v="1388.52"/>
    <n v="8"/>
  </r>
  <r>
    <x v="115"/>
    <x v="145"/>
    <n v="2021"/>
    <s v="2021"/>
    <x v="0"/>
    <s v="OPEB Trust Fund"/>
    <m/>
    <x v="0"/>
    <s v="OPEB Administration"/>
    <x v="13"/>
    <x v="13"/>
    <m/>
    <m/>
    <m/>
    <m/>
    <m/>
    <m/>
    <m/>
    <s v="00447555"/>
    <x v="20"/>
    <n v="1701.6"/>
    <n v="8"/>
  </r>
  <r>
    <x v="115"/>
    <x v="144"/>
    <n v="2021"/>
    <s v="2021"/>
    <x v="0"/>
    <s v="OPEB Trust Fund"/>
    <m/>
    <x v="0"/>
    <s v="OPEB Administration"/>
    <x v="3"/>
    <x v="3"/>
    <m/>
    <m/>
    <m/>
    <m/>
    <m/>
    <m/>
    <m/>
    <s v="00447200"/>
    <x v="3"/>
    <n v="219.35"/>
    <n v="8"/>
  </r>
  <r>
    <x v="115"/>
    <x v="145"/>
    <n v="2021"/>
    <s v="2021"/>
    <x v="0"/>
    <s v="OPEB Trust Fund"/>
    <m/>
    <x v="0"/>
    <s v="OPEB Administration"/>
    <x v="14"/>
    <x v="14"/>
    <m/>
    <m/>
    <m/>
    <m/>
    <m/>
    <m/>
    <m/>
    <s v="00447555"/>
    <x v="21"/>
    <n v="1786.68"/>
    <n v="8"/>
  </r>
  <r>
    <x v="115"/>
    <x v="144"/>
    <n v="2021"/>
    <s v="2021"/>
    <x v="0"/>
    <s v="OPEB Trust Fund"/>
    <m/>
    <x v="0"/>
    <s v="OPEB Administration"/>
    <x v="4"/>
    <x v="4"/>
    <m/>
    <m/>
    <m/>
    <m/>
    <m/>
    <m/>
    <m/>
    <s v="00447200"/>
    <x v="4"/>
    <n v="-1694.28"/>
    <n v="8"/>
  </r>
  <r>
    <x v="115"/>
    <x v="145"/>
    <n v="2021"/>
    <s v="2021"/>
    <x v="0"/>
    <s v="OPEB Trust Fund"/>
    <m/>
    <x v="0"/>
    <s v="OPEB Administration"/>
    <x v="15"/>
    <x v="15"/>
    <m/>
    <m/>
    <m/>
    <m/>
    <m/>
    <m/>
    <m/>
    <s v="00447555"/>
    <x v="22"/>
    <n v="1304.56"/>
    <n v="8"/>
  </r>
  <r>
    <x v="115"/>
    <x v="144"/>
    <n v="2021"/>
    <s v="2021"/>
    <x v="0"/>
    <s v="OPEB Trust Fund"/>
    <m/>
    <x v="0"/>
    <s v="OPEB Administration"/>
    <x v="0"/>
    <x v="0"/>
    <m/>
    <m/>
    <m/>
    <m/>
    <m/>
    <m/>
    <m/>
    <s v="00447197"/>
    <x v="15"/>
    <n v="576.4"/>
    <n v="8"/>
  </r>
  <r>
    <x v="116"/>
    <x v="146"/>
    <n v="2021"/>
    <s v="2021"/>
    <x v="0"/>
    <s v="OPEB Trust Fund"/>
    <m/>
    <x v="0"/>
    <s v="OPEB Administration"/>
    <x v="18"/>
    <x v="18"/>
    <m/>
    <m/>
    <m/>
    <m/>
    <m/>
    <m/>
    <m/>
    <m/>
    <x v="66"/>
    <n v="15137"/>
    <n v="8"/>
  </r>
  <r>
    <x v="116"/>
    <x v="146"/>
    <n v="2021"/>
    <s v="2021"/>
    <x v="0"/>
    <s v="OPEB Trust Fund"/>
    <m/>
    <x v="0"/>
    <s v="OPEB Administration"/>
    <x v="19"/>
    <x v="19"/>
    <m/>
    <m/>
    <m/>
    <m/>
    <m/>
    <m/>
    <m/>
    <m/>
    <x v="67"/>
    <n v="19579"/>
    <n v="8"/>
  </r>
  <r>
    <x v="116"/>
    <x v="146"/>
    <n v="2021"/>
    <s v="2021"/>
    <x v="0"/>
    <s v="OPEB Trust Fund"/>
    <m/>
    <x v="0"/>
    <s v="OPEB Administration"/>
    <x v="20"/>
    <x v="20"/>
    <m/>
    <m/>
    <m/>
    <m/>
    <m/>
    <m/>
    <m/>
    <m/>
    <x v="68"/>
    <n v="9436"/>
    <n v="8"/>
  </r>
  <r>
    <x v="116"/>
    <x v="146"/>
    <n v="2021"/>
    <s v="2021"/>
    <x v="0"/>
    <s v="OPEB Trust Fund"/>
    <m/>
    <x v="0"/>
    <s v="OPEB Administration"/>
    <x v="21"/>
    <x v="21"/>
    <m/>
    <m/>
    <m/>
    <m/>
    <m/>
    <m/>
    <m/>
    <m/>
    <x v="69"/>
    <n v="15615"/>
    <n v="8"/>
  </r>
  <r>
    <x v="116"/>
    <x v="146"/>
    <n v="2021"/>
    <s v="2021"/>
    <x v="0"/>
    <s v="OPEB Trust Fund"/>
    <m/>
    <x v="0"/>
    <s v="OPEB Administration"/>
    <x v="22"/>
    <x v="22"/>
    <m/>
    <m/>
    <m/>
    <m/>
    <m/>
    <m/>
    <m/>
    <m/>
    <x v="70"/>
    <n v="20"/>
    <n v="8"/>
  </r>
  <r>
    <x v="116"/>
    <x v="146"/>
    <n v="2021"/>
    <s v="2021"/>
    <x v="0"/>
    <s v="OPEB Trust Fund"/>
    <m/>
    <x v="0"/>
    <s v="OPEB Administration"/>
    <x v="23"/>
    <x v="23"/>
    <m/>
    <m/>
    <m/>
    <m/>
    <m/>
    <m/>
    <m/>
    <m/>
    <x v="71"/>
    <n v="17148"/>
    <n v="8"/>
  </r>
  <r>
    <x v="117"/>
    <x v="147"/>
    <n v="2021"/>
    <s v="2021"/>
    <x v="0"/>
    <s v="OPEB Trust Fund"/>
    <m/>
    <x v="0"/>
    <s v="OPEB Administration"/>
    <x v="3"/>
    <x v="3"/>
    <m/>
    <m/>
    <m/>
    <m/>
    <m/>
    <m/>
    <m/>
    <s v="00447858"/>
    <x v="3"/>
    <n v="174.32"/>
    <n v="8"/>
  </r>
  <r>
    <x v="117"/>
    <x v="147"/>
    <n v="2021"/>
    <s v="2021"/>
    <x v="0"/>
    <s v="OPEB Trust Fund"/>
    <m/>
    <x v="0"/>
    <s v="OPEB Administration"/>
    <x v="4"/>
    <x v="4"/>
    <m/>
    <m/>
    <m/>
    <m/>
    <m/>
    <m/>
    <m/>
    <s v="00447858"/>
    <x v="4"/>
    <n v="1264.4000000000001"/>
    <n v="8"/>
  </r>
  <r>
    <x v="117"/>
    <x v="148"/>
    <n v="2021"/>
    <s v="2021"/>
    <x v="0"/>
    <s v="OPEB Trust Fund"/>
    <m/>
    <x v="0"/>
    <s v="OPEB Administration"/>
    <x v="5"/>
    <x v="5"/>
    <m/>
    <m/>
    <m/>
    <m/>
    <m/>
    <m/>
    <m/>
    <s v="00448077"/>
    <x v="5"/>
    <n v="3694.89"/>
    <n v="8"/>
  </r>
  <r>
    <x v="118"/>
    <x v="149"/>
    <n v="2021"/>
    <s v="2021"/>
    <x v="0"/>
    <s v="OPEB Trust Fund"/>
    <m/>
    <x v="0"/>
    <s v="OPEB Administration"/>
    <x v="1"/>
    <x v="1"/>
    <m/>
    <m/>
    <m/>
    <m/>
    <m/>
    <m/>
    <m/>
    <s v="00448281"/>
    <x v="1"/>
    <n v="16176.05"/>
    <n v="9"/>
  </r>
  <r>
    <x v="118"/>
    <x v="149"/>
    <n v="2021"/>
    <s v="2021"/>
    <x v="0"/>
    <s v="OPEB Trust Fund"/>
    <m/>
    <x v="0"/>
    <s v="OPEB Administration"/>
    <x v="2"/>
    <x v="2"/>
    <m/>
    <m/>
    <m/>
    <m/>
    <m/>
    <m/>
    <m/>
    <s v="00448281"/>
    <x v="2"/>
    <n v="16493.38"/>
    <n v="9"/>
  </r>
  <r>
    <x v="118"/>
    <x v="149"/>
    <n v="2021"/>
    <s v="2021"/>
    <x v="0"/>
    <s v="OPEB Trust Fund"/>
    <m/>
    <x v="0"/>
    <s v="OPEB Administration"/>
    <x v="3"/>
    <x v="3"/>
    <m/>
    <m/>
    <m/>
    <m/>
    <m/>
    <m/>
    <m/>
    <s v="00448280"/>
    <x v="3"/>
    <n v="797.07"/>
    <n v="9"/>
  </r>
  <r>
    <x v="118"/>
    <x v="149"/>
    <n v="2021"/>
    <s v="2021"/>
    <x v="0"/>
    <s v="OPEB Trust Fund"/>
    <m/>
    <x v="0"/>
    <s v="OPEB Administration"/>
    <x v="4"/>
    <x v="4"/>
    <m/>
    <m/>
    <m/>
    <m/>
    <m/>
    <m/>
    <m/>
    <s v="00448280"/>
    <x v="4"/>
    <n v="-980.22"/>
    <n v="9"/>
  </r>
  <r>
    <x v="119"/>
    <x v="150"/>
    <n v="2021"/>
    <s v="2021"/>
    <x v="0"/>
    <s v="OPEB Trust Fund"/>
    <m/>
    <x v="0"/>
    <s v="OPEB Administration"/>
    <x v="3"/>
    <x v="3"/>
    <m/>
    <m/>
    <m/>
    <m/>
    <m/>
    <m/>
    <m/>
    <s v="00448841"/>
    <x v="37"/>
    <n v="607.08000000000004"/>
    <n v="9"/>
  </r>
  <r>
    <x v="119"/>
    <x v="150"/>
    <n v="2021"/>
    <s v="2021"/>
    <x v="0"/>
    <s v="OPEB Trust Fund"/>
    <m/>
    <x v="0"/>
    <s v="OPEB Administration"/>
    <x v="4"/>
    <x v="4"/>
    <m/>
    <m/>
    <m/>
    <m/>
    <m/>
    <m/>
    <m/>
    <s v="00448841"/>
    <x v="38"/>
    <n v="25698.43"/>
    <n v="9"/>
  </r>
  <r>
    <x v="119"/>
    <x v="150"/>
    <n v="2021"/>
    <s v="2021"/>
    <x v="0"/>
    <s v="OPEB Trust Fund"/>
    <m/>
    <x v="0"/>
    <s v="OPEB Administration"/>
    <x v="5"/>
    <x v="5"/>
    <m/>
    <m/>
    <m/>
    <m/>
    <m/>
    <m/>
    <m/>
    <s v="00448864"/>
    <x v="26"/>
    <n v="2857.71"/>
    <n v="9"/>
  </r>
  <r>
    <x v="120"/>
    <x v="151"/>
    <n v="2021"/>
    <s v="2021"/>
    <x v="0"/>
    <s v="OPEB Trust Fund"/>
    <m/>
    <x v="0"/>
    <s v="OPEB Administration"/>
    <x v="1"/>
    <x v="1"/>
    <m/>
    <m/>
    <m/>
    <m/>
    <m/>
    <m/>
    <m/>
    <s v="00449082"/>
    <x v="1"/>
    <n v="19262.09"/>
    <n v="9"/>
  </r>
  <r>
    <x v="120"/>
    <x v="151"/>
    <n v="2021"/>
    <s v="2021"/>
    <x v="0"/>
    <s v="OPEB Trust Fund"/>
    <m/>
    <x v="0"/>
    <s v="OPEB Administration"/>
    <x v="2"/>
    <x v="2"/>
    <m/>
    <m/>
    <m/>
    <m/>
    <m/>
    <m/>
    <m/>
    <s v="00449082"/>
    <x v="2"/>
    <n v="2323.2600000000002"/>
    <n v="9"/>
  </r>
  <r>
    <x v="120"/>
    <x v="151"/>
    <n v="2021"/>
    <s v="2021"/>
    <x v="0"/>
    <s v="OPEB Trust Fund"/>
    <m/>
    <x v="0"/>
    <s v="OPEB Administration"/>
    <x v="3"/>
    <x v="3"/>
    <m/>
    <m/>
    <m/>
    <m/>
    <m/>
    <m/>
    <m/>
    <s v="00449083"/>
    <x v="3"/>
    <n v="735.21"/>
    <n v="9"/>
  </r>
  <r>
    <x v="120"/>
    <x v="151"/>
    <n v="2021"/>
    <s v="2021"/>
    <x v="0"/>
    <s v="OPEB Trust Fund"/>
    <m/>
    <x v="0"/>
    <s v="OPEB Administration"/>
    <x v="4"/>
    <x v="4"/>
    <m/>
    <m/>
    <m/>
    <m/>
    <m/>
    <m/>
    <m/>
    <s v="00449083"/>
    <x v="4"/>
    <n v="16153.81"/>
    <n v="9"/>
  </r>
  <r>
    <x v="121"/>
    <x v="152"/>
    <n v="2021"/>
    <s v="2021"/>
    <x v="0"/>
    <s v="OPEB Trust Fund"/>
    <m/>
    <x v="0"/>
    <s v="OPEB Administration"/>
    <x v="3"/>
    <x v="3"/>
    <m/>
    <m/>
    <m/>
    <m/>
    <m/>
    <m/>
    <m/>
    <s v="00449554"/>
    <x v="3"/>
    <n v="683.64"/>
    <n v="9"/>
  </r>
  <r>
    <x v="121"/>
    <x v="152"/>
    <n v="2021"/>
    <s v="2021"/>
    <x v="0"/>
    <s v="OPEB Trust Fund"/>
    <m/>
    <x v="0"/>
    <s v="OPEB Administration"/>
    <x v="4"/>
    <x v="4"/>
    <m/>
    <m/>
    <m/>
    <m/>
    <m/>
    <m/>
    <m/>
    <s v="00449554"/>
    <x v="4"/>
    <n v="2106.14"/>
    <n v="9"/>
  </r>
  <r>
    <x v="121"/>
    <x v="153"/>
    <n v="2021"/>
    <s v="2021"/>
    <x v="0"/>
    <s v="OPEB Trust Fund"/>
    <m/>
    <x v="0"/>
    <s v="OPEB Administration"/>
    <x v="5"/>
    <x v="5"/>
    <m/>
    <m/>
    <m/>
    <m/>
    <m/>
    <m/>
    <m/>
    <s v="00449625"/>
    <x v="5"/>
    <n v="1368.2"/>
    <n v="9"/>
  </r>
  <r>
    <x v="122"/>
    <x v="154"/>
    <n v="2021"/>
    <s v="2021"/>
    <x v="0"/>
    <s v="OPEB Trust Fund"/>
    <m/>
    <x v="0"/>
    <s v="OPEB Administration"/>
    <x v="6"/>
    <x v="6"/>
    <m/>
    <m/>
    <m/>
    <m/>
    <m/>
    <m/>
    <m/>
    <s v="00450020"/>
    <x v="6"/>
    <n v="2503.1999999999998"/>
    <n v="9"/>
  </r>
  <r>
    <x v="122"/>
    <x v="154"/>
    <n v="2021"/>
    <s v="2021"/>
    <x v="0"/>
    <s v="OPEB Trust Fund"/>
    <m/>
    <x v="0"/>
    <s v="OPEB Administration"/>
    <x v="7"/>
    <x v="7"/>
    <m/>
    <m/>
    <m/>
    <m/>
    <m/>
    <m/>
    <m/>
    <s v="00450020"/>
    <x v="7"/>
    <n v="2145.6"/>
    <n v="9"/>
  </r>
  <r>
    <x v="123"/>
    <x v="155"/>
    <n v="2021"/>
    <s v="2021"/>
    <x v="0"/>
    <s v="OPEB Trust Fund"/>
    <m/>
    <x v="0"/>
    <s v="OPEB Administration"/>
    <x v="1"/>
    <x v="1"/>
    <m/>
    <m/>
    <m/>
    <m/>
    <m/>
    <m/>
    <m/>
    <s v="00450349"/>
    <x v="1"/>
    <n v="7868.25"/>
    <n v="9"/>
  </r>
  <r>
    <x v="123"/>
    <x v="155"/>
    <n v="2021"/>
    <s v="2021"/>
    <x v="0"/>
    <s v="OPEB Trust Fund"/>
    <m/>
    <x v="0"/>
    <s v="OPEB Administration"/>
    <x v="2"/>
    <x v="2"/>
    <m/>
    <m/>
    <m/>
    <m/>
    <m/>
    <m/>
    <m/>
    <s v="00450349"/>
    <x v="2"/>
    <n v="6846.27"/>
    <n v="9"/>
  </r>
  <r>
    <x v="123"/>
    <x v="156"/>
    <n v="2021"/>
    <s v="2021"/>
    <x v="0"/>
    <s v="OPEB Trust Fund"/>
    <m/>
    <x v="0"/>
    <s v="OPEB Administration"/>
    <x v="3"/>
    <x v="3"/>
    <m/>
    <m/>
    <m/>
    <m/>
    <m/>
    <m/>
    <m/>
    <s v="00450209"/>
    <x v="3"/>
    <n v="6125.56"/>
    <n v="9"/>
  </r>
  <r>
    <x v="123"/>
    <x v="156"/>
    <n v="2021"/>
    <s v="2021"/>
    <x v="0"/>
    <s v="OPEB Trust Fund"/>
    <m/>
    <x v="0"/>
    <s v="OPEB Administration"/>
    <x v="4"/>
    <x v="4"/>
    <m/>
    <m/>
    <m/>
    <m/>
    <m/>
    <m/>
    <m/>
    <s v="00450209"/>
    <x v="4"/>
    <n v="3446.94"/>
    <n v="9"/>
  </r>
  <r>
    <x v="124"/>
    <x v="157"/>
    <n v="2021"/>
    <s v="2021"/>
    <x v="0"/>
    <s v="OPEB Trust Fund"/>
    <m/>
    <x v="0"/>
    <s v="OPEB Administration"/>
    <x v="3"/>
    <x v="3"/>
    <m/>
    <m/>
    <m/>
    <m/>
    <m/>
    <m/>
    <m/>
    <s v="00450520"/>
    <x v="3"/>
    <n v="730.51"/>
    <n v="9"/>
  </r>
  <r>
    <x v="124"/>
    <x v="157"/>
    <n v="2021"/>
    <s v="2021"/>
    <x v="0"/>
    <s v="OPEB Trust Fund"/>
    <m/>
    <x v="0"/>
    <s v="OPEB Administration"/>
    <x v="4"/>
    <x v="4"/>
    <m/>
    <m/>
    <m/>
    <m/>
    <m/>
    <m/>
    <m/>
    <s v="00450520"/>
    <x v="4"/>
    <n v="7596.35"/>
    <n v="9"/>
  </r>
  <r>
    <x v="124"/>
    <x v="158"/>
    <n v="2021"/>
    <s v="2021"/>
    <x v="0"/>
    <s v="OPEB Trust Fund"/>
    <m/>
    <x v="0"/>
    <s v="OPEB Administration"/>
    <x v="5"/>
    <x v="5"/>
    <m/>
    <m/>
    <m/>
    <m/>
    <m/>
    <m/>
    <m/>
    <s v="00450561"/>
    <x v="5"/>
    <n v="3258.06"/>
    <n v="9"/>
  </r>
  <r>
    <x v="125"/>
    <x v="159"/>
    <n v="2021"/>
    <s v="2021"/>
    <x v="0"/>
    <s v="OPEB Trust Fund"/>
    <m/>
    <x v="0"/>
    <s v="OPEB Administration"/>
    <x v="8"/>
    <x v="8"/>
    <m/>
    <m/>
    <m/>
    <m/>
    <m/>
    <m/>
    <m/>
    <s v="00450849"/>
    <x v="72"/>
    <n v="183522.86"/>
    <n v="9"/>
  </r>
  <r>
    <x v="125"/>
    <x v="159"/>
    <n v="2021"/>
    <s v="2021"/>
    <x v="0"/>
    <s v="OPEB Trust Fund"/>
    <m/>
    <x v="0"/>
    <s v="OPEB Administration"/>
    <x v="0"/>
    <x v="0"/>
    <m/>
    <m/>
    <m/>
    <m/>
    <m/>
    <m/>
    <m/>
    <s v="00450853"/>
    <x v="73"/>
    <n v="622.6"/>
    <n v="9"/>
  </r>
  <r>
    <x v="126"/>
    <x v="160"/>
    <n v="2021"/>
    <s v="2021"/>
    <x v="0"/>
    <s v="OPEB Trust Fund"/>
    <m/>
    <x v="0"/>
    <s v="OPEB Administration"/>
    <x v="1"/>
    <x v="1"/>
    <m/>
    <m/>
    <m/>
    <m/>
    <m/>
    <m/>
    <m/>
    <s v="00451095"/>
    <x v="1"/>
    <n v="731.27"/>
    <n v="9"/>
  </r>
  <r>
    <x v="126"/>
    <x v="160"/>
    <n v="2021"/>
    <s v="2021"/>
    <x v="0"/>
    <s v="OPEB Trust Fund"/>
    <m/>
    <x v="0"/>
    <s v="OPEB Administration"/>
    <x v="2"/>
    <x v="2"/>
    <m/>
    <m/>
    <m/>
    <m/>
    <m/>
    <m/>
    <m/>
    <s v="00451095"/>
    <x v="2"/>
    <n v="7493.33"/>
    <n v="9"/>
  </r>
  <r>
    <x v="126"/>
    <x v="160"/>
    <n v="2021"/>
    <s v="2021"/>
    <x v="0"/>
    <s v="OPEB Trust Fund"/>
    <m/>
    <x v="0"/>
    <s v="OPEB Administration"/>
    <x v="3"/>
    <x v="3"/>
    <m/>
    <m/>
    <m/>
    <m/>
    <m/>
    <m/>
    <m/>
    <s v="00450970"/>
    <x v="3"/>
    <n v="525.85"/>
    <n v="9"/>
  </r>
  <r>
    <x v="126"/>
    <x v="160"/>
    <n v="2021"/>
    <s v="2021"/>
    <x v="0"/>
    <s v="OPEB Trust Fund"/>
    <m/>
    <x v="0"/>
    <s v="OPEB Administration"/>
    <x v="4"/>
    <x v="4"/>
    <m/>
    <m/>
    <m/>
    <m/>
    <m/>
    <m/>
    <m/>
    <s v="00450970"/>
    <x v="4"/>
    <n v="5705.37"/>
    <n v="9"/>
  </r>
  <r>
    <x v="127"/>
    <x v="161"/>
    <n v="2021"/>
    <s v="2021"/>
    <x v="0"/>
    <s v="OPEB Trust Fund"/>
    <m/>
    <x v="0"/>
    <s v="OPEB Administration"/>
    <x v="3"/>
    <x v="3"/>
    <m/>
    <m/>
    <m/>
    <m/>
    <m/>
    <m/>
    <m/>
    <s v="00451242"/>
    <x v="3"/>
    <n v="4502.79"/>
    <n v="9"/>
  </r>
  <r>
    <x v="127"/>
    <x v="161"/>
    <n v="2021"/>
    <s v="2021"/>
    <x v="0"/>
    <s v="OPEB Trust Fund"/>
    <m/>
    <x v="0"/>
    <s v="OPEB Administration"/>
    <x v="4"/>
    <x v="4"/>
    <m/>
    <m/>
    <m/>
    <m/>
    <m/>
    <m/>
    <m/>
    <s v="00451242"/>
    <x v="4"/>
    <n v="1702.24"/>
    <n v="9"/>
  </r>
  <r>
    <x v="128"/>
    <x v="162"/>
    <n v="2021"/>
    <s v="2021"/>
    <x v="0"/>
    <s v="OPEB Trust Fund"/>
    <m/>
    <x v="0"/>
    <s v="OPEB Administration"/>
    <x v="5"/>
    <x v="5"/>
    <m/>
    <m/>
    <m/>
    <m/>
    <m/>
    <m/>
    <m/>
    <s v="00451384"/>
    <x v="5"/>
    <n v="1660.29"/>
    <n v="9"/>
  </r>
  <r>
    <x v="129"/>
    <x v="163"/>
    <n v="2021"/>
    <s v="2021"/>
    <x v="0"/>
    <s v="OPEB Trust Fund"/>
    <m/>
    <x v="0"/>
    <s v="OPEB Administration"/>
    <x v="1"/>
    <x v="1"/>
    <s v="UE002"/>
    <s v="RX Rebates"/>
    <m/>
    <m/>
    <m/>
    <m/>
    <m/>
    <s v="15155"/>
    <x v="74"/>
    <n v="-10575.83"/>
    <n v="9"/>
  </r>
  <r>
    <x v="129"/>
    <x v="163"/>
    <n v="2021"/>
    <s v="2021"/>
    <x v="0"/>
    <s v="OPEB Trust Fund"/>
    <m/>
    <x v="0"/>
    <s v="OPEB Administration"/>
    <x v="2"/>
    <x v="2"/>
    <s v="UE002"/>
    <s v="RX Rebates"/>
    <m/>
    <m/>
    <m/>
    <m/>
    <m/>
    <s v="15155"/>
    <x v="74"/>
    <n v="-13356.25"/>
    <n v="9"/>
  </r>
  <r>
    <x v="130"/>
    <x v="164"/>
    <n v="2021"/>
    <s v="2021"/>
    <x v="0"/>
    <s v="OPEB Trust Fund"/>
    <m/>
    <x v="0"/>
    <s v="OPEB Administration"/>
    <x v="3"/>
    <x v="3"/>
    <m/>
    <m/>
    <m/>
    <m/>
    <m/>
    <m/>
    <m/>
    <s v="00451691"/>
    <x v="3"/>
    <n v="17540.47"/>
    <n v="9"/>
  </r>
  <r>
    <x v="130"/>
    <x v="164"/>
    <n v="2021"/>
    <s v="2021"/>
    <x v="0"/>
    <s v="OPEB Trust Fund"/>
    <m/>
    <x v="0"/>
    <s v="OPEB Administration"/>
    <x v="4"/>
    <x v="4"/>
    <m/>
    <m/>
    <m/>
    <m/>
    <m/>
    <m/>
    <m/>
    <s v="00451691"/>
    <x v="4"/>
    <n v="4452.3999999999996"/>
    <n v="9"/>
  </r>
  <r>
    <x v="131"/>
    <x v="165"/>
    <n v="2021"/>
    <s v="2021"/>
    <x v="0"/>
    <s v="OPEB Trust Fund"/>
    <m/>
    <x v="0"/>
    <s v="OPEB Administration"/>
    <x v="9"/>
    <x v="9"/>
    <m/>
    <m/>
    <m/>
    <m/>
    <m/>
    <m/>
    <m/>
    <s v="00451821"/>
    <x v="75"/>
    <n v="1090.5999999999999"/>
    <n v="10"/>
  </r>
  <r>
    <x v="131"/>
    <x v="165"/>
    <n v="2021"/>
    <s v="2021"/>
    <x v="0"/>
    <s v="OPEB Trust Fund"/>
    <m/>
    <x v="0"/>
    <s v="OPEB Administration"/>
    <x v="1"/>
    <x v="1"/>
    <m/>
    <m/>
    <m/>
    <m/>
    <m/>
    <m/>
    <m/>
    <s v="00451817"/>
    <x v="1"/>
    <n v="14226.21"/>
    <n v="10"/>
  </r>
  <r>
    <x v="131"/>
    <x v="165"/>
    <n v="2021"/>
    <s v="2021"/>
    <x v="0"/>
    <s v="OPEB Trust Fund"/>
    <m/>
    <x v="0"/>
    <s v="OPEB Administration"/>
    <x v="10"/>
    <x v="10"/>
    <m/>
    <m/>
    <m/>
    <m/>
    <m/>
    <m/>
    <m/>
    <s v="00451818"/>
    <x v="17"/>
    <n v="2738.47"/>
    <n v="10"/>
  </r>
  <r>
    <x v="131"/>
    <x v="165"/>
    <n v="2021"/>
    <s v="2021"/>
    <x v="0"/>
    <s v="OPEB Trust Fund"/>
    <m/>
    <x v="0"/>
    <s v="OPEB Administration"/>
    <x v="11"/>
    <x v="11"/>
    <m/>
    <m/>
    <m/>
    <m/>
    <m/>
    <m/>
    <m/>
    <s v="00451819"/>
    <x v="18"/>
    <n v="992.6"/>
    <n v="10"/>
  </r>
  <r>
    <x v="131"/>
    <x v="165"/>
    <n v="2021"/>
    <s v="2021"/>
    <x v="0"/>
    <s v="OPEB Trust Fund"/>
    <m/>
    <x v="0"/>
    <s v="OPEB Administration"/>
    <x v="2"/>
    <x v="2"/>
    <m/>
    <m/>
    <m/>
    <m/>
    <m/>
    <m/>
    <m/>
    <s v="00451817"/>
    <x v="2"/>
    <n v="10715.38"/>
    <n v="10"/>
  </r>
  <r>
    <x v="131"/>
    <x v="165"/>
    <n v="2021"/>
    <s v="2021"/>
    <x v="0"/>
    <s v="OPEB Trust Fund"/>
    <m/>
    <x v="0"/>
    <s v="OPEB Administration"/>
    <x v="12"/>
    <x v="12"/>
    <m/>
    <m/>
    <m/>
    <m/>
    <m/>
    <m/>
    <m/>
    <s v="00451818"/>
    <x v="19"/>
    <n v="1349.95"/>
    <n v="10"/>
  </r>
  <r>
    <x v="131"/>
    <x v="165"/>
    <n v="2021"/>
    <s v="2021"/>
    <x v="0"/>
    <s v="OPEB Trust Fund"/>
    <m/>
    <x v="0"/>
    <s v="OPEB Administration"/>
    <x v="13"/>
    <x v="13"/>
    <m/>
    <m/>
    <m/>
    <m/>
    <m/>
    <m/>
    <m/>
    <s v="00451819"/>
    <x v="20"/>
    <n v="1843.4"/>
    <n v="10"/>
  </r>
  <r>
    <x v="131"/>
    <x v="165"/>
    <n v="2021"/>
    <s v="2021"/>
    <x v="0"/>
    <s v="OPEB Trust Fund"/>
    <m/>
    <x v="0"/>
    <s v="OPEB Administration"/>
    <x v="14"/>
    <x v="14"/>
    <m/>
    <m/>
    <m/>
    <m/>
    <m/>
    <m/>
    <m/>
    <s v="00451819"/>
    <x v="21"/>
    <n v="1758.32"/>
    <n v="10"/>
  </r>
  <r>
    <x v="131"/>
    <x v="165"/>
    <n v="2021"/>
    <s v="2021"/>
    <x v="0"/>
    <s v="OPEB Trust Fund"/>
    <m/>
    <x v="0"/>
    <s v="OPEB Administration"/>
    <x v="15"/>
    <x v="15"/>
    <m/>
    <m/>
    <m/>
    <m/>
    <m/>
    <m/>
    <m/>
    <s v="00451819"/>
    <x v="22"/>
    <n v="1276.2"/>
    <n v="10"/>
  </r>
  <r>
    <x v="132"/>
    <x v="166"/>
    <n v="2021"/>
    <s v="2021"/>
    <x v="0"/>
    <s v="OPEB Trust Fund"/>
    <m/>
    <x v="0"/>
    <s v="OPEB Administration"/>
    <x v="3"/>
    <x v="3"/>
    <m/>
    <m/>
    <m/>
    <m/>
    <m/>
    <m/>
    <m/>
    <s v="00452046"/>
    <x v="3"/>
    <n v="2101.09"/>
    <n v="10"/>
  </r>
  <r>
    <x v="132"/>
    <x v="166"/>
    <n v="2021"/>
    <s v="2021"/>
    <x v="0"/>
    <s v="OPEB Trust Fund"/>
    <m/>
    <x v="0"/>
    <s v="OPEB Administration"/>
    <x v="4"/>
    <x v="4"/>
    <m/>
    <m/>
    <m/>
    <m/>
    <m/>
    <m/>
    <m/>
    <s v="00452046"/>
    <x v="4"/>
    <n v="1386.05"/>
    <n v="10"/>
  </r>
  <r>
    <x v="133"/>
    <x v="167"/>
    <n v="2021"/>
    <s v="2021"/>
    <x v="0"/>
    <s v="OPEB Trust Fund"/>
    <m/>
    <x v="0"/>
    <s v="OPEB Administration"/>
    <x v="5"/>
    <x v="5"/>
    <m/>
    <m/>
    <m/>
    <m/>
    <m/>
    <m/>
    <m/>
    <s v="00452621"/>
    <x v="5"/>
    <n v="3667.02"/>
    <n v="10"/>
  </r>
  <r>
    <x v="134"/>
    <x v="168"/>
    <n v="2021"/>
    <s v="2021"/>
    <x v="0"/>
    <s v="OPEB Trust Fund"/>
    <m/>
    <x v="0"/>
    <s v="OPEB Administration"/>
    <x v="16"/>
    <x v="16"/>
    <m/>
    <m/>
    <m/>
    <m/>
    <m/>
    <m/>
    <m/>
    <s v="00452763"/>
    <x v="76"/>
    <n v="5000"/>
    <n v="10"/>
  </r>
  <r>
    <x v="134"/>
    <x v="169"/>
    <n v="2021"/>
    <s v="2021"/>
    <x v="0"/>
    <s v="OPEB Trust Fund"/>
    <m/>
    <x v="0"/>
    <s v="OPEB Administration"/>
    <x v="1"/>
    <x v="1"/>
    <m/>
    <m/>
    <m/>
    <m/>
    <m/>
    <m/>
    <m/>
    <s v="00452847"/>
    <x v="1"/>
    <n v="4464.6099999999997"/>
    <n v="10"/>
  </r>
  <r>
    <x v="134"/>
    <x v="169"/>
    <n v="2021"/>
    <s v="2021"/>
    <x v="0"/>
    <s v="OPEB Trust Fund"/>
    <m/>
    <x v="0"/>
    <s v="OPEB Administration"/>
    <x v="2"/>
    <x v="2"/>
    <m/>
    <m/>
    <m/>
    <m/>
    <m/>
    <m/>
    <m/>
    <s v="00452847"/>
    <x v="2"/>
    <n v="9244.8700000000008"/>
    <n v="10"/>
  </r>
  <r>
    <x v="134"/>
    <x v="168"/>
    <n v="2021"/>
    <s v="2021"/>
    <x v="0"/>
    <s v="OPEB Trust Fund"/>
    <m/>
    <x v="0"/>
    <s v="OPEB Administration"/>
    <x v="3"/>
    <x v="3"/>
    <m/>
    <m/>
    <m/>
    <m/>
    <m/>
    <m/>
    <m/>
    <s v="00452805"/>
    <x v="3"/>
    <n v="1805.17"/>
    <n v="10"/>
  </r>
  <r>
    <x v="134"/>
    <x v="168"/>
    <n v="2021"/>
    <s v="2021"/>
    <x v="0"/>
    <s v="OPEB Trust Fund"/>
    <m/>
    <x v="0"/>
    <s v="OPEB Administration"/>
    <x v="4"/>
    <x v="4"/>
    <m/>
    <m/>
    <m/>
    <m/>
    <m/>
    <m/>
    <m/>
    <s v="00452805"/>
    <x v="4"/>
    <n v="56289.87"/>
    <n v="10"/>
  </r>
  <r>
    <x v="135"/>
    <x v="170"/>
    <n v="2021"/>
    <s v="2021"/>
    <x v="0"/>
    <s v="OPEB Trust Fund"/>
    <m/>
    <x v="0"/>
    <s v="OPEB Administration"/>
    <x v="3"/>
    <x v="3"/>
    <m/>
    <m/>
    <m/>
    <m/>
    <m/>
    <m/>
    <m/>
    <s v="00453143"/>
    <x v="3"/>
    <n v="28714.15"/>
    <n v="10"/>
  </r>
  <r>
    <x v="135"/>
    <x v="170"/>
    <n v="2021"/>
    <s v="2021"/>
    <x v="0"/>
    <s v="OPEB Trust Fund"/>
    <m/>
    <x v="0"/>
    <s v="OPEB Administration"/>
    <x v="4"/>
    <x v="4"/>
    <m/>
    <m/>
    <m/>
    <m/>
    <m/>
    <m/>
    <m/>
    <s v="00453143"/>
    <x v="4"/>
    <n v="1551.57"/>
    <n v="10"/>
  </r>
  <r>
    <x v="136"/>
    <x v="171"/>
    <n v="2021"/>
    <s v="2021"/>
    <x v="0"/>
    <s v="OPEB Trust Fund"/>
    <m/>
    <x v="0"/>
    <s v="OPEB Administration"/>
    <x v="6"/>
    <x v="6"/>
    <m/>
    <m/>
    <m/>
    <m/>
    <m/>
    <m/>
    <m/>
    <s v="00453264"/>
    <x v="6"/>
    <n v="2547.9"/>
    <n v="10"/>
  </r>
  <r>
    <x v="136"/>
    <x v="171"/>
    <n v="2021"/>
    <s v="2021"/>
    <x v="0"/>
    <s v="OPEB Trust Fund"/>
    <m/>
    <x v="0"/>
    <s v="OPEB Administration"/>
    <x v="7"/>
    <x v="7"/>
    <m/>
    <m/>
    <m/>
    <m/>
    <m/>
    <m/>
    <m/>
    <s v="00453264"/>
    <x v="7"/>
    <n v="2190.3000000000002"/>
    <n v="10"/>
  </r>
  <r>
    <x v="136"/>
    <x v="171"/>
    <n v="2021"/>
    <s v="2021"/>
    <x v="0"/>
    <s v="OPEB Trust Fund"/>
    <m/>
    <x v="0"/>
    <s v="OPEB Administration"/>
    <x v="5"/>
    <x v="5"/>
    <m/>
    <m/>
    <m/>
    <m/>
    <m/>
    <m/>
    <m/>
    <s v="00453261"/>
    <x v="5"/>
    <n v="1927.25"/>
    <n v="10"/>
  </r>
  <r>
    <x v="137"/>
    <x v="172"/>
    <n v="2021"/>
    <s v="2021"/>
    <x v="0"/>
    <s v="OPEB Trust Fund"/>
    <m/>
    <x v="0"/>
    <s v="OPEB Administration"/>
    <x v="3"/>
    <x v="3"/>
    <m/>
    <m/>
    <m/>
    <m/>
    <m/>
    <m/>
    <m/>
    <s v="00453875"/>
    <x v="3"/>
    <n v="627.20000000000005"/>
    <n v="10"/>
  </r>
  <r>
    <x v="137"/>
    <x v="172"/>
    <n v="2021"/>
    <s v="2021"/>
    <x v="0"/>
    <s v="OPEB Trust Fund"/>
    <m/>
    <x v="0"/>
    <s v="OPEB Administration"/>
    <x v="4"/>
    <x v="4"/>
    <m/>
    <m/>
    <m/>
    <m/>
    <m/>
    <m/>
    <m/>
    <s v="00453875"/>
    <x v="4"/>
    <n v="1012.04"/>
    <n v="10"/>
  </r>
  <r>
    <x v="138"/>
    <x v="173"/>
    <n v="2021"/>
    <s v="2021"/>
    <x v="0"/>
    <s v="OPEB Trust Fund"/>
    <m/>
    <x v="0"/>
    <s v="OPEB Administration"/>
    <x v="1"/>
    <x v="1"/>
    <m/>
    <m/>
    <m/>
    <m/>
    <m/>
    <m/>
    <m/>
    <s v="00454687"/>
    <x v="1"/>
    <n v="2522.54"/>
    <n v="10"/>
  </r>
  <r>
    <x v="138"/>
    <x v="173"/>
    <n v="2021"/>
    <s v="2021"/>
    <x v="0"/>
    <s v="OPEB Trust Fund"/>
    <m/>
    <x v="0"/>
    <s v="OPEB Administration"/>
    <x v="2"/>
    <x v="2"/>
    <m/>
    <m/>
    <m/>
    <m/>
    <m/>
    <m/>
    <m/>
    <s v="00454687"/>
    <x v="2"/>
    <n v="9675.1299999999992"/>
    <n v="10"/>
  </r>
  <r>
    <x v="138"/>
    <x v="173"/>
    <n v="2021"/>
    <s v="2021"/>
    <x v="0"/>
    <s v="OPEB Trust Fund"/>
    <m/>
    <x v="0"/>
    <s v="OPEB Administration"/>
    <x v="3"/>
    <x v="3"/>
    <m/>
    <m/>
    <m/>
    <m/>
    <m/>
    <m/>
    <m/>
    <s v="00454686"/>
    <x v="3"/>
    <n v="382.65"/>
    <n v="10"/>
  </r>
  <r>
    <x v="138"/>
    <x v="173"/>
    <n v="2021"/>
    <s v="2021"/>
    <x v="0"/>
    <s v="OPEB Trust Fund"/>
    <m/>
    <x v="0"/>
    <s v="OPEB Administration"/>
    <x v="4"/>
    <x v="4"/>
    <m/>
    <m/>
    <m/>
    <m/>
    <m/>
    <m/>
    <m/>
    <s v="00454686"/>
    <x v="4"/>
    <n v="5389.57"/>
    <n v="10"/>
  </r>
  <r>
    <x v="138"/>
    <x v="174"/>
    <n v="2021"/>
    <s v="2021"/>
    <x v="0"/>
    <s v="OPEB Trust Fund"/>
    <m/>
    <x v="0"/>
    <s v="OPEB Administration"/>
    <x v="5"/>
    <x v="5"/>
    <m/>
    <m/>
    <m/>
    <m/>
    <m/>
    <m/>
    <m/>
    <s v="00454693"/>
    <x v="5"/>
    <n v="1827.47"/>
    <n v="10"/>
  </r>
  <r>
    <x v="139"/>
    <x v="175"/>
    <n v="2021"/>
    <s v="2021"/>
    <x v="0"/>
    <s v="OPEB Trust Fund"/>
    <m/>
    <x v="0"/>
    <s v="OPEB Administration"/>
    <x v="1"/>
    <x v="1"/>
    <m/>
    <m/>
    <m/>
    <m/>
    <m/>
    <m/>
    <m/>
    <s v="00455511"/>
    <x v="1"/>
    <n v="57166.37"/>
    <n v="10"/>
  </r>
  <r>
    <x v="139"/>
    <x v="175"/>
    <n v="2021"/>
    <s v="2021"/>
    <x v="0"/>
    <s v="OPEB Trust Fund"/>
    <m/>
    <x v="0"/>
    <s v="OPEB Administration"/>
    <x v="2"/>
    <x v="2"/>
    <m/>
    <m/>
    <m/>
    <m/>
    <m/>
    <m/>
    <m/>
    <s v="00455511"/>
    <x v="2"/>
    <n v="12715.38"/>
    <n v="10"/>
  </r>
  <r>
    <x v="139"/>
    <x v="175"/>
    <n v="2021"/>
    <s v="2021"/>
    <x v="0"/>
    <s v="OPEB Trust Fund"/>
    <m/>
    <x v="0"/>
    <s v="OPEB Administration"/>
    <x v="3"/>
    <x v="3"/>
    <m/>
    <m/>
    <m/>
    <m/>
    <m/>
    <m/>
    <m/>
    <s v="00455278"/>
    <x v="3"/>
    <n v="1991.07"/>
    <n v="10"/>
  </r>
  <r>
    <x v="139"/>
    <x v="175"/>
    <n v="2021"/>
    <s v="2021"/>
    <x v="0"/>
    <s v="OPEB Trust Fund"/>
    <m/>
    <x v="0"/>
    <s v="OPEB Administration"/>
    <x v="4"/>
    <x v="4"/>
    <m/>
    <m/>
    <m/>
    <m/>
    <m/>
    <m/>
    <m/>
    <s v="00455278"/>
    <x v="4"/>
    <n v="11463.59"/>
    <n v="10"/>
  </r>
  <r>
    <x v="140"/>
    <x v="176"/>
    <n v="2021"/>
    <s v="2021"/>
    <x v="0"/>
    <s v="OPEB Trust Fund"/>
    <m/>
    <x v="0"/>
    <s v="OPEB Administration"/>
    <x v="0"/>
    <x v="0"/>
    <m/>
    <m/>
    <m/>
    <m/>
    <m/>
    <m/>
    <m/>
    <s v="00455528"/>
    <x v="15"/>
    <n v="629.20000000000005"/>
    <n v="10"/>
  </r>
  <r>
    <x v="141"/>
    <x v="177"/>
    <n v="2021"/>
    <s v="2021"/>
    <x v="0"/>
    <s v="OPEB Trust Fund"/>
    <m/>
    <x v="0"/>
    <s v="OPEB Administration"/>
    <x v="8"/>
    <x v="8"/>
    <m/>
    <m/>
    <m/>
    <m/>
    <m/>
    <m/>
    <m/>
    <s v="00455626"/>
    <x v="77"/>
    <n v="183721.66"/>
    <n v="10"/>
  </r>
  <r>
    <x v="141"/>
    <x v="177"/>
    <n v="2021"/>
    <s v="2021"/>
    <x v="0"/>
    <s v="OPEB Trust Fund"/>
    <m/>
    <x v="0"/>
    <s v="OPEB Administration"/>
    <x v="3"/>
    <x v="3"/>
    <m/>
    <m/>
    <m/>
    <m/>
    <m/>
    <m/>
    <m/>
    <s v="00455627"/>
    <x v="3"/>
    <n v="445"/>
    <n v="10"/>
  </r>
  <r>
    <x v="141"/>
    <x v="177"/>
    <n v="2021"/>
    <s v="2021"/>
    <x v="0"/>
    <s v="OPEB Trust Fund"/>
    <m/>
    <x v="0"/>
    <s v="OPEB Administration"/>
    <x v="4"/>
    <x v="4"/>
    <m/>
    <m/>
    <m/>
    <m/>
    <m/>
    <m/>
    <m/>
    <s v="00455627"/>
    <x v="4"/>
    <n v="3495.62"/>
    <n v="10"/>
  </r>
  <r>
    <x v="141"/>
    <x v="177"/>
    <n v="2021"/>
    <s v="2021"/>
    <x v="0"/>
    <s v="OPEB Trust Fund"/>
    <m/>
    <x v="0"/>
    <s v="OPEB Administration"/>
    <x v="5"/>
    <x v="5"/>
    <m/>
    <m/>
    <m/>
    <m/>
    <m/>
    <m/>
    <m/>
    <s v="00455634"/>
    <x v="5"/>
    <n v="723.32"/>
    <n v="10"/>
  </r>
  <r>
    <x v="142"/>
    <x v="178"/>
    <n v="2021"/>
    <s v="2021"/>
    <x v="0"/>
    <s v="OPEB Trust Fund"/>
    <m/>
    <x v="0"/>
    <s v="OPEB Administration"/>
    <x v="3"/>
    <x v="3"/>
    <m/>
    <m/>
    <m/>
    <m/>
    <m/>
    <m/>
    <m/>
    <s v="00456204"/>
    <x v="3"/>
    <n v="910.04"/>
    <n v="10"/>
  </r>
  <r>
    <x v="142"/>
    <x v="178"/>
    <n v="2021"/>
    <s v="2021"/>
    <x v="0"/>
    <s v="OPEB Trust Fund"/>
    <m/>
    <x v="0"/>
    <s v="OPEB Administration"/>
    <x v="4"/>
    <x v="4"/>
    <m/>
    <m/>
    <m/>
    <m/>
    <m/>
    <m/>
    <m/>
    <s v="00456204"/>
    <x v="4"/>
    <n v="8209.1"/>
    <n v="10"/>
  </r>
  <r>
    <x v="143"/>
    <x v="179"/>
    <n v="2021"/>
    <s v="2021"/>
    <x v="0"/>
    <s v="OPEB Trust Fund"/>
    <m/>
    <x v="0"/>
    <s v="OPEB Administration"/>
    <x v="1"/>
    <x v="1"/>
    <m/>
    <m/>
    <m/>
    <m/>
    <m/>
    <m/>
    <m/>
    <s v="00456436"/>
    <x v="1"/>
    <n v="4649.29"/>
    <n v="10"/>
  </r>
  <r>
    <x v="143"/>
    <x v="179"/>
    <n v="2021"/>
    <s v="2021"/>
    <x v="0"/>
    <s v="OPEB Trust Fund"/>
    <m/>
    <x v="0"/>
    <s v="OPEB Administration"/>
    <x v="10"/>
    <x v="10"/>
    <m/>
    <m/>
    <m/>
    <m/>
    <m/>
    <m/>
    <m/>
    <s v="00456435"/>
    <x v="17"/>
    <n v="2699.9"/>
    <n v="10"/>
  </r>
  <r>
    <x v="143"/>
    <x v="179"/>
    <n v="2021"/>
    <s v="2021"/>
    <x v="0"/>
    <s v="OPEB Trust Fund"/>
    <m/>
    <x v="0"/>
    <s v="OPEB Administration"/>
    <x v="11"/>
    <x v="11"/>
    <m/>
    <m/>
    <m/>
    <m/>
    <m/>
    <m/>
    <m/>
    <s v="00456433"/>
    <x v="18"/>
    <n v="992.6"/>
    <n v="10"/>
  </r>
  <r>
    <x v="143"/>
    <x v="179"/>
    <n v="2021"/>
    <s v="2021"/>
    <x v="0"/>
    <s v="OPEB Trust Fund"/>
    <m/>
    <x v="0"/>
    <s v="OPEB Administration"/>
    <x v="2"/>
    <x v="2"/>
    <m/>
    <m/>
    <m/>
    <m/>
    <m/>
    <m/>
    <m/>
    <s v="00456436"/>
    <x v="2"/>
    <n v="7798.07"/>
    <n v="10"/>
  </r>
  <r>
    <x v="143"/>
    <x v="179"/>
    <n v="2021"/>
    <s v="2021"/>
    <x v="0"/>
    <s v="OPEB Trust Fund"/>
    <m/>
    <x v="0"/>
    <s v="OPEB Administration"/>
    <x v="12"/>
    <x v="12"/>
    <m/>
    <m/>
    <m/>
    <m/>
    <m/>
    <m/>
    <m/>
    <s v="00456435"/>
    <x v="19"/>
    <n v="1272.81"/>
    <n v="10"/>
  </r>
  <r>
    <x v="143"/>
    <x v="179"/>
    <n v="2021"/>
    <s v="2021"/>
    <x v="0"/>
    <s v="OPEB Trust Fund"/>
    <m/>
    <x v="0"/>
    <s v="OPEB Administration"/>
    <x v="13"/>
    <x v="13"/>
    <m/>
    <m/>
    <m/>
    <m/>
    <m/>
    <m/>
    <m/>
    <s v="00456433"/>
    <x v="20"/>
    <n v="1843.4"/>
    <n v="10"/>
  </r>
  <r>
    <x v="143"/>
    <x v="179"/>
    <n v="2021"/>
    <s v="2021"/>
    <x v="0"/>
    <s v="OPEB Trust Fund"/>
    <m/>
    <x v="0"/>
    <s v="OPEB Administration"/>
    <x v="14"/>
    <x v="14"/>
    <m/>
    <m/>
    <m/>
    <m/>
    <m/>
    <m/>
    <m/>
    <s v="00456433"/>
    <x v="21"/>
    <n v="1843.4"/>
    <n v="10"/>
  </r>
  <r>
    <x v="143"/>
    <x v="179"/>
    <n v="2021"/>
    <s v="2021"/>
    <x v="0"/>
    <s v="OPEB Trust Fund"/>
    <m/>
    <x v="0"/>
    <s v="OPEB Administration"/>
    <x v="15"/>
    <x v="15"/>
    <m/>
    <m/>
    <m/>
    <m/>
    <m/>
    <m/>
    <m/>
    <s v="00456433"/>
    <x v="22"/>
    <n v="1332.92"/>
    <n v="10"/>
  </r>
  <r>
    <x v="144"/>
    <x v="180"/>
    <n v="2021"/>
    <s v="2021"/>
    <x v="0"/>
    <s v="OPEB Trust Fund"/>
    <m/>
    <x v="0"/>
    <s v="OPEB Administration"/>
    <x v="3"/>
    <x v="3"/>
    <m/>
    <m/>
    <m/>
    <m/>
    <m/>
    <m/>
    <m/>
    <s v="00456609"/>
    <x v="3"/>
    <n v="1448.04"/>
    <n v="11"/>
  </r>
  <r>
    <x v="144"/>
    <x v="181"/>
    <n v="2021"/>
    <s v="2021"/>
    <x v="0"/>
    <s v="OPEB Trust Fund"/>
    <m/>
    <x v="0"/>
    <s v="OPEB Administration"/>
    <x v="3"/>
    <x v="3"/>
    <s v="UE002"/>
    <s v="RX Rebates"/>
    <m/>
    <m/>
    <m/>
    <m/>
    <m/>
    <s v="EFT 15326"/>
    <x v="78"/>
    <n v="-6391.96"/>
    <n v="11"/>
  </r>
  <r>
    <x v="144"/>
    <x v="180"/>
    <n v="2021"/>
    <s v="2021"/>
    <x v="0"/>
    <s v="OPEB Trust Fund"/>
    <m/>
    <x v="0"/>
    <s v="OPEB Administration"/>
    <x v="4"/>
    <x v="4"/>
    <m/>
    <m/>
    <m/>
    <m/>
    <m/>
    <m/>
    <m/>
    <s v="00456609"/>
    <x v="4"/>
    <n v="6831.01"/>
    <n v="11"/>
  </r>
  <r>
    <x v="144"/>
    <x v="181"/>
    <n v="2021"/>
    <s v="2021"/>
    <x v="0"/>
    <s v="OPEB Trust Fund"/>
    <m/>
    <x v="0"/>
    <s v="OPEB Administration"/>
    <x v="4"/>
    <x v="4"/>
    <s v="UE002"/>
    <s v="RX Rebates"/>
    <m/>
    <m/>
    <m/>
    <m/>
    <m/>
    <s v="EFT 15326"/>
    <x v="78"/>
    <n v="-4330.04"/>
    <n v="11"/>
  </r>
  <r>
    <x v="144"/>
    <x v="180"/>
    <n v="2021"/>
    <s v="2021"/>
    <x v="0"/>
    <s v="OPEB Trust Fund"/>
    <m/>
    <x v="0"/>
    <s v="OPEB Administration"/>
    <x v="5"/>
    <x v="5"/>
    <m/>
    <m/>
    <m/>
    <m/>
    <m/>
    <m/>
    <m/>
    <s v="00456954"/>
    <x v="5"/>
    <n v="5320.01"/>
    <n v="11"/>
  </r>
  <r>
    <x v="145"/>
    <x v="182"/>
    <n v="2021"/>
    <s v="2021"/>
    <x v="0"/>
    <s v="OPEB Trust Fund"/>
    <m/>
    <x v="0"/>
    <s v="OPEB Administration"/>
    <x v="3"/>
    <x v="3"/>
    <m/>
    <m/>
    <m/>
    <m/>
    <m/>
    <m/>
    <m/>
    <s v="00457344"/>
    <x v="3"/>
    <n v="7583.85"/>
    <n v="11"/>
  </r>
  <r>
    <x v="145"/>
    <x v="182"/>
    <n v="2021"/>
    <s v="2021"/>
    <x v="0"/>
    <s v="OPEB Trust Fund"/>
    <m/>
    <x v="0"/>
    <s v="OPEB Administration"/>
    <x v="4"/>
    <x v="4"/>
    <m/>
    <m/>
    <m/>
    <m/>
    <m/>
    <m/>
    <m/>
    <s v="00457344"/>
    <x v="4"/>
    <n v="4570.62"/>
    <n v="11"/>
  </r>
  <r>
    <x v="146"/>
    <x v="183"/>
    <n v="2021"/>
    <s v="2021"/>
    <x v="0"/>
    <s v="OPEB Trust Fund"/>
    <m/>
    <x v="0"/>
    <s v="OPEB Administration"/>
    <x v="1"/>
    <x v="1"/>
    <m/>
    <m/>
    <m/>
    <m/>
    <m/>
    <m/>
    <m/>
    <s v="00457665"/>
    <x v="1"/>
    <n v="9861.84"/>
    <n v="11"/>
  </r>
  <r>
    <x v="146"/>
    <x v="183"/>
    <n v="2021"/>
    <s v="2021"/>
    <x v="0"/>
    <s v="OPEB Trust Fund"/>
    <m/>
    <x v="0"/>
    <s v="OPEB Administration"/>
    <x v="2"/>
    <x v="2"/>
    <m/>
    <m/>
    <m/>
    <m/>
    <m/>
    <m/>
    <m/>
    <s v="00457665"/>
    <x v="2"/>
    <n v="2423.0500000000002"/>
    <n v="11"/>
  </r>
  <r>
    <x v="147"/>
    <x v="184"/>
    <n v="2021"/>
    <s v="2021"/>
    <x v="0"/>
    <s v="OPEB Trust Fund"/>
    <m/>
    <x v="0"/>
    <s v="OPEB Administration"/>
    <x v="3"/>
    <x v="3"/>
    <m/>
    <m/>
    <m/>
    <m/>
    <m/>
    <m/>
    <m/>
    <s v="00457743"/>
    <x v="3"/>
    <n v="350"/>
    <n v="11"/>
  </r>
  <r>
    <x v="147"/>
    <x v="184"/>
    <n v="2021"/>
    <s v="2021"/>
    <x v="0"/>
    <s v="OPEB Trust Fund"/>
    <m/>
    <x v="0"/>
    <s v="OPEB Administration"/>
    <x v="4"/>
    <x v="4"/>
    <m/>
    <m/>
    <m/>
    <m/>
    <m/>
    <m/>
    <m/>
    <s v="00457743"/>
    <x v="4"/>
    <n v="2742.1"/>
    <n v="11"/>
  </r>
  <r>
    <x v="147"/>
    <x v="184"/>
    <n v="2021"/>
    <s v="2021"/>
    <x v="0"/>
    <s v="OPEB Trust Fund"/>
    <m/>
    <x v="0"/>
    <s v="OPEB Administration"/>
    <x v="5"/>
    <x v="5"/>
    <m/>
    <m/>
    <m/>
    <m/>
    <m/>
    <m/>
    <m/>
    <s v="00457776"/>
    <x v="5"/>
    <n v="3508.01"/>
    <n v="11"/>
  </r>
  <r>
    <x v="148"/>
    <x v="185"/>
    <n v="2021"/>
    <s v="2021"/>
    <x v="0"/>
    <s v="OPEB Trust Fund"/>
    <m/>
    <x v="0"/>
    <s v="OPEB Administration"/>
    <x v="6"/>
    <x v="6"/>
    <m/>
    <m/>
    <m/>
    <m/>
    <m/>
    <m/>
    <m/>
    <s v="00458487"/>
    <x v="6"/>
    <n v="3129"/>
    <n v="11"/>
  </r>
  <r>
    <x v="148"/>
    <x v="185"/>
    <n v="2021"/>
    <s v="2021"/>
    <x v="0"/>
    <s v="OPEB Trust Fund"/>
    <m/>
    <x v="0"/>
    <s v="OPEB Administration"/>
    <x v="7"/>
    <x v="7"/>
    <m/>
    <m/>
    <m/>
    <m/>
    <m/>
    <m/>
    <m/>
    <s v="00458487"/>
    <x v="7"/>
    <n v="2056.1999999999998"/>
    <n v="11"/>
  </r>
  <r>
    <x v="149"/>
    <x v="186"/>
    <n v="2021"/>
    <s v="2021"/>
    <x v="0"/>
    <s v="OPEB Trust Fund"/>
    <m/>
    <x v="0"/>
    <s v="OPEB Administration"/>
    <x v="1"/>
    <x v="1"/>
    <m/>
    <m/>
    <m/>
    <m/>
    <m/>
    <m/>
    <m/>
    <s v="00458518"/>
    <x v="1"/>
    <n v="1304.43"/>
    <n v="11"/>
  </r>
  <r>
    <x v="149"/>
    <x v="186"/>
    <n v="2021"/>
    <s v="2021"/>
    <x v="0"/>
    <s v="OPEB Trust Fund"/>
    <m/>
    <x v="0"/>
    <s v="OPEB Administration"/>
    <x v="2"/>
    <x v="2"/>
    <m/>
    <m/>
    <m/>
    <m/>
    <m/>
    <m/>
    <m/>
    <s v="00458518"/>
    <x v="2"/>
    <n v="3406.5"/>
    <n v="11"/>
  </r>
  <r>
    <x v="149"/>
    <x v="186"/>
    <n v="2021"/>
    <s v="2021"/>
    <x v="0"/>
    <s v="OPEB Trust Fund"/>
    <m/>
    <x v="0"/>
    <s v="OPEB Administration"/>
    <x v="3"/>
    <x v="3"/>
    <m/>
    <m/>
    <m/>
    <m/>
    <m/>
    <m/>
    <m/>
    <s v="00458519"/>
    <x v="3"/>
    <n v="1739.41"/>
    <n v="11"/>
  </r>
  <r>
    <x v="149"/>
    <x v="186"/>
    <n v="2021"/>
    <s v="2021"/>
    <x v="0"/>
    <s v="OPEB Trust Fund"/>
    <m/>
    <x v="0"/>
    <s v="OPEB Administration"/>
    <x v="4"/>
    <x v="4"/>
    <m/>
    <m/>
    <m/>
    <m/>
    <m/>
    <m/>
    <m/>
    <s v="00458519"/>
    <x v="4"/>
    <n v="664.55"/>
    <n v="11"/>
  </r>
  <r>
    <x v="150"/>
    <x v="187"/>
    <n v="2021"/>
    <s v="2021"/>
    <x v="0"/>
    <s v="OPEB Trust Fund"/>
    <m/>
    <x v="0"/>
    <s v="OPEB Administration"/>
    <x v="3"/>
    <x v="3"/>
    <m/>
    <m/>
    <m/>
    <m/>
    <m/>
    <m/>
    <m/>
    <s v="00458744"/>
    <x v="3"/>
    <n v="2035.71"/>
    <n v="11"/>
  </r>
  <r>
    <x v="150"/>
    <x v="187"/>
    <n v="2021"/>
    <s v="2021"/>
    <x v="0"/>
    <s v="OPEB Trust Fund"/>
    <m/>
    <x v="0"/>
    <s v="OPEB Administration"/>
    <x v="4"/>
    <x v="4"/>
    <m/>
    <m/>
    <m/>
    <m/>
    <m/>
    <m/>
    <m/>
    <s v="00458744"/>
    <x v="4"/>
    <n v="4224.13"/>
    <n v="11"/>
  </r>
  <r>
    <x v="150"/>
    <x v="188"/>
    <n v="2021"/>
    <s v="2021"/>
    <x v="0"/>
    <s v="OPEB Trust Fund"/>
    <m/>
    <x v="0"/>
    <s v="OPEB Administration"/>
    <x v="5"/>
    <x v="5"/>
    <m/>
    <m/>
    <m/>
    <m/>
    <m/>
    <m/>
    <m/>
    <s v="00458839"/>
    <x v="5"/>
    <n v="2156.9"/>
    <n v="11"/>
  </r>
  <r>
    <x v="151"/>
    <x v="189"/>
    <n v="2021"/>
    <s v="2021"/>
    <x v="0"/>
    <s v="OPEB Trust Fund"/>
    <m/>
    <x v="0"/>
    <s v="OPEB Administration"/>
    <x v="1"/>
    <x v="1"/>
    <m/>
    <m/>
    <m/>
    <m/>
    <m/>
    <m/>
    <m/>
    <s v="00459172"/>
    <x v="1"/>
    <n v="4587.1400000000003"/>
    <n v="11"/>
  </r>
  <r>
    <x v="151"/>
    <x v="189"/>
    <n v="2021"/>
    <s v="2021"/>
    <x v="0"/>
    <s v="OPEB Trust Fund"/>
    <m/>
    <x v="0"/>
    <s v="OPEB Administration"/>
    <x v="2"/>
    <x v="2"/>
    <m/>
    <m/>
    <m/>
    <m/>
    <m/>
    <m/>
    <m/>
    <s v="00459172"/>
    <x v="2"/>
    <n v="18615.04"/>
    <n v="11"/>
  </r>
  <r>
    <x v="151"/>
    <x v="189"/>
    <n v="2021"/>
    <s v="2021"/>
    <x v="0"/>
    <s v="OPEB Trust Fund"/>
    <m/>
    <x v="0"/>
    <s v="OPEB Administration"/>
    <x v="3"/>
    <x v="3"/>
    <m/>
    <m/>
    <m/>
    <m/>
    <m/>
    <m/>
    <m/>
    <s v="00459171"/>
    <x v="3"/>
    <n v="1012.23"/>
    <n v="11"/>
  </r>
  <r>
    <x v="151"/>
    <x v="189"/>
    <n v="2021"/>
    <s v="2021"/>
    <x v="0"/>
    <s v="OPEB Trust Fund"/>
    <m/>
    <x v="0"/>
    <s v="OPEB Administration"/>
    <x v="4"/>
    <x v="4"/>
    <m/>
    <m/>
    <m/>
    <m/>
    <m/>
    <m/>
    <m/>
    <s v="00459171"/>
    <x v="4"/>
    <n v="5545.73"/>
    <n v="11"/>
  </r>
  <r>
    <x v="152"/>
    <x v="190"/>
    <n v="2021"/>
    <s v="2021"/>
    <x v="0"/>
    <s v="OPEB Trust Fund"/>
    <m/>
    <x v="0"/>
    <s v="OPEB Administration"/>
    <x v="3"/>
    <x v="3"/>
    <m/>
    <m/>
    <m/>
    <m/>
    <m/>
    <m/>
    <m/>
    <s v="00459456"/>
    <x v="3"/>
    <n v="695.41"/>
    <n v="11"/>
  </r>
  <r>
    <x v="152"/>
    <x v="190"/>
    <n v="2021"/>
    <s v="2021"/>
    <x v="0"/>
    <s v="OPEB Trust Fund"/>
    <m/>
    <x v="0"/>
    <s v="OPEB Administration"/>
    <x v="4"/>
    <x v="4"/>
    <m/>
    <m/>
    <m/>
    <m/>
    <m/>
    <m/>
    <m/>
    <s v="00459456"/>
    <x v="4"/>
    <n v="1847.1"/>
    <n v="11"/>
  </r>
  <r>
    <x v="153"/>
    <x v="191"/>
    <n v="2021"/>
    <s v="2021"/>
    <x v="0"/>
    <s v="OPEB Trust Fund"/>
    <m/>
    <x v="0"/>
    <s v="OPEB Administration"/>
    <x v="5"/>
    <x v="5"/>
    <m/>
    <m/>
    <m/>
    <m/>
    <m/>
    <m/>
    <m/>
    <s v="00459648"/>
    <x v="5"/>
    <n v="3685.92"/>
    <n v="11"/>
  </r>
  <r>
    <x v="154"/>
    <x v="192"/>
    <n v="2021"/>
    <s v="2021"/>
    <x v="0"/>
    <s v="OPEB Trust Fund"/>
    <m/>
    <x v="0"/>
    <s v="OPEB Administration"/>
    <x v="1"/>
    <x v="1"/>
    <m/>
    <m/>
    <m/>
    <m/>
    <m/>
    <m/>
    <m/>
    <s v="00460057"/>
    <x v="1"/>
    <n v="3882.06"/>
    <n v="11"/>
  </r>
  <r>
    <x v="154"/>
    <x v="192"/>
    <n v="2021"/>
    <s v="2021"/>
    <x v="0"/>
    <s v="OPEB Trust Fund"/>
    <m/>
    <x v="0"/>
    <s v="OPEB Administration"/>
    <x v="10"/>
    <x v="10"/>
    <m/>
    <m/>
    <m/>
    <m/>
    <m/>
    <m/>
    <m/>
    <s v="00460056"/>
    <x v="17"/>
    <n v="2738.47"/>
    <n v="11"/>
  </r>
  <r>
    <x v="154"/>
    <x v="192"/>
    <n v="2021"/>
    <s v="2021"/>
    <x v="0"/>
    <s v="OPEB Trust Fund"/>
    <m/>
    <x v="0"/>
    <s v="OPEB Administration"/>
    <x v="11"/>
    <x v="11"/>
    <m/>
    <m/>
    <m/>
    <m/>
    <m/>
    <m/>
    <m/>
    <s v="00460055"/>
    <x v="18"/>
    <n v="992.6"/>
    <n v="11"/>
  </r>
  <r>
    <x v="154"/>
    <x v="192"/>
    <n v="2021"/>
    <s v="2021"/>
    <x v="0"/>
    <s v="OPEB Trust Fund"/>
    <m/>
    <x v="0"/>
    <s v="OPEB Administration"/>
    <x v="2"/>
    <x v="2"/>
    <m/>
    <m/>
    <m/>
    <m/>
    <m/>
    <m/>
    <m/>
    <s v="00460057"/>
    <x v="2"/>
    <n v="8625.2999999999993"/>
    <n v="11"/>
  </r>
  <r>
    <x v="154"/>
    <x v="192"/>
    <n v="2021"/>
    <s v="2021"/>
    <x v="0"/>
    <s v="OPEB Trust Fund"/>
    <m/>
    <x v="0"/>
    <s v="OPEB Administration"/>
    <x v="12"/>
    <x v="12"/>
    <m/>
    <m/>
    <m/>
    <m/>
    <m/>
    <m/>
    <m/>
    <s v="00460056"/>
    <x v="19"/>
    <n v="1272.81"/>
    <n v="11"/>
  </r>
  <r>
    <x v="154"/>
    <x v="192"/>
    <n v="2021"/>
    <s v="2021"/>
    <x v="0"/>
    <s v="OPEB Trust Fund"/>
    <m/>
    <x v="0"/>
    <s v="OPEB Administration"/>
    <x v="13"/>
    <x v="13"/>
    <m/>
    <m/>
    <m/>
    <m/>
    <m/>
    <m/>
    <m/>
    <s v="00460055"/>
    <x v="20"/>
    <n v="1843.4"/>
    <n v="11"/>
  </r>
  <r>
    <x v="154"/>
    <x v="192"/>
    <n v="2021"/>
    <s v="2021"/>
    <x v="0"/>
    <s v="OPEB Trust Fund"/>
    <m/>
    <x v="0"/>
    <s v="OPEB Administration"/>
    <x v="3"/>
    <x v="3"/>
    <m/>
    <m/>
    <m/>
    <m/>
    <m/>
    <m/>
    <m/>
    <s v="00460059"/>
    <x v="3"/>
    <n v="11002.53"/>
    <n v="11"/>
  </r>
  <r>
    <x v="154"/>
    <x v="192"/>
    <n v="2021"/>
    <s v="2021"/>
    <x v="0"/>
    <s v="OPEB Trust Fund"/>
    <m/>
    <x v="0"/>
    <s v="OPEB Administration"/>
    <x v="3"/>
    <x v="3"/>
    <m/>
    <m/>
    <m/>
    <m/>
    <m/>
    <m/>
    <m/>
    <s v="00460245"/>
    <x v="3"/>
    <n v="1387.56"/>
    <n v="11"/>
  </r>
  <r>
    <x v="154"/>
    <x v="192"/>
    <n v="2021"/>
    <s v="2021"/>
    <x v="0"/>
    <s v="OPEB Trust Fund"/>
    <m/>
    <x v="0"/>
    <s v="OPEB Administration"/>
    <x v="14"/>
    <x v="14"/>
    <m/>
    <m/>
    <m/>
    <m/>
    <m/>
    <m/>
    <m/>
    <s v="00460055"/>
    <x v="21"/>
    <n v="1928.48"/>
    <n v="11"/>
  </r>
  <r>
    <x v="154"/>
    <x v="192"/>
    <n v="2021"/>
    <s v="2021"/>
    <x v="0"/>
    <s v="OPEB Trust Fund"/>
    <m/>
    <x v="0"/>
    <s v="OPEB Administration"/>
    <x v="4"/>
    <x v="4"/>
    <m/>
    <m/>
    <m/>
    <m/>
    <m/>
    <m/>
    <m/>
    <s v="00460059"/>
    <x v="4"/>
    <n v="14596.69"/>
    <n v="11"/>
  </r>
  <r>
    <x v="154"/>
    <x v="192"/>
    <n v="2021"/>
    <s v="2021"/>
    <x v="0"/>
    <s v="OPEB Trust Fund"/>
    <m/>
    <x v="0"/>
    <s v="OPEB Administration"/>
    <x v="4"/>
    <x v="4"/>
    <m/>
    <m/>
    <m/>
    <m/>
    <m/>
    <m/>
    <m/>
    <s v="00460245"/>
    <x v="4"/>
    <n v="4736.04"/>
    <n v="11"/>
  </r>
  <r>
    <x v="154"/>
    <x v="192"/>
    <n v="2021"/>
    <s v="2021"/>
    <x v="0"/>
    <s v="OPEB Trust Fund"/>
    <m/>
    <x v="0"/>
    <s v="OPEB Administration"/>
    <x v="15"/>
    <x v="15"/>
    <m/>
    <m/>
    <m/>
    <m/>
    <m/>
    <m/>
    <m/>
    <s v="00460055"/>
    <x v="22"/>
    <n v="1191.1199999999999"/>
    <n v="11"/>
  </r>
  <r>
    <x v="154"/>
    <x v="192"/>
    <n v="2021"/>
    <s v="2021"/>
    <x v="0"/>
    <s v="OPEB Trust Fund"/>
    <m/>
    <x v="0"/>
    <s v="OPEB Administration"/>
    <x v="5"/>
    <x v="5"/>
    <m/>
    <m/>
    <m/>
    <m/>
    <m/>
    <m/>
    <m/>
    <s v="00460244"/>
    <x v="5"/>
    <n v="3066.42"/>
    <n v="11"/>
  </r>
  <r>
    <x v="154"/>
    <x v="192"/>
    <n v="2021"/>
    <s v="2021"/>
    <x v="0"/>
    <s v="OPEB Trust Fund"/>
    <m/>
    <x v="0"/>
    <s v="OPEB Administration"/>
    <x v="0"/>
    <x v="0"/>
    <m/>
    <m/>
    <m/>
    <m/>
    <m/>
    <m/>
    <m/>
    <s v="00460058"/>
    <x v="15"/>
    <n v="574.20000000000005"/>
    <n v="11"/>
  </r>
  <r>
    <x v="155"/>
    <x v="193"/>
    <n v="2021"/>
    <s v="2021"/>
    <x v="0"/>
    <s v="OPEB Trust Fund"/>
    <m/>
    <x v="0"/>
    <s v="OPEB Administration"/>
    <x v="8"/>
    <x v="8"/>
    <m/>
    <m/>
    <m/>
    <m/>
    <m/>
    <m/>
    <m/>
    <s v="00460393"/>
    <x v="79"/>
    <n v="183636.39"/>
    <n v="11"/>
  </r>
  <r>
    <x v="156"/>
    <x v="194"/>
    <n v="2021"/>
    <s v="2021"/>
    <x v="0"/>
    <s v="OPEB Trust Fund"/>
    <m/>
    <x v="0"/>
    <s v="OPEB Administration"/>
    <x v="3"/>
    <x v="3"/>
    <m/>
    <m/>
    <m/>
    <m/>
    <m/>
    <m/>
    <m/>
    <s v="00460644"/>
    <x v="3"/>
    <n v="135.51"/>
    <n v="12"/>
  </r>
  <r>
    <x v="156"/>
    <x v="194"/>
    <n v="2021"/>
    <s v="2021"/>
    <x v="0"/>
    <s v="OPEB Trust Fund"/>
    <m/>
    <x v="0"/>
    <s v="OPEB Administration"/>
    <x v="4"/>
    <x v="4"/>
    <m/>
    <m/>
    <m/>
    <m/>
    <m/>
    <m/>
    <m/>
    <s v="00460644"/>
    <x v="4"/>
    <n v="701.74"/>
    <n v="12"/>
  </r>
  <r>
    <x v="157"/>
    <x v="195"/>
    <n v="2021"/>
    <s v="2021"/>
    <x v="0"/>
    <s v="OPEB Trust Fund"/>
    <m/>
    <x v="0"/>
    <s v="OPEB Administration"/>
    <x v="1"/>
    <x v="1"/>
    <m/>
    <m/>
    <m/>
    <m/>
    <m/>
    <m/>
    <m/>
    <s v="00460658"/>
    <x v="1"/>
    <n v="12055.08"/>
    <n v="12"/>
  </r>
  <r>
    <x v="157"/>
    <x v="195"/>
    <n v="2021"/>
    <s v="2021"/>
    <x v="0"/>
    <s v="OPEB Trust Fund"/>
    <m/>
    <x v="0"/>
    <s v="OPEB Administration"/>
    <x v="2"/>
    <x v="2"/>
    <m/>
    <m/>
    <m/>
    <m/>
    <m/>
    <m/>
    <m/>
    <s v="00460658"/>
    <x v="2"/>
    <n v="9948.85"/>
    <n v="12"/>
  </r>
  <r>
    <x v="158"/>
    <x v="196"/>
    <n v="2021"/>
    <s v="2021"/>
    <x v="0"/>
    <s v="OPEB Trust Fund"/>
    <m/>
    <x v="0"/>
    <s v="OPEB Administration"/>
    <x v="3"/>
    <x v="3"/>
    <m/>
    <m/>
    <m/>
    <m/>
    <m/>
    <m/>
    <m/>
    <s v="00460984"/>
    <x v="3"/>
    <n v="1266.0999999999999"/>
    <n v="12"/>
  </r>
  <r>
    <x v="158"/>
    <x v="196"/>
    <n v="2021"/>
    <s v="2021"/>
    <x v="0"/>
    <s v="OPEB Trust Fund"/>
    <m/>
    <x v="0"/>
    <s v="OPEB Administration"/>
    <x v="4"/>
    <x v="4"/>
    <m/>
    <m/>
    <m/>
    <m/>
    <m/>
    <m/>
    <m/>
    <s v="00460984"/>
    <x v="4"/>
    <n v="7105.19"/>
    <n v="12"/>
  </r>
  <r>
    <x v="158"/>
    <x v="197"/>
    <n v="2021"/>
    <s v="2021"/>
    <x v="0"/>
    <s v="OPEB Trust Fund"/>
    <m/>
    <x v="0"/>
    <s v="OPEB Administration"/>
    <x v="5"/>
    <x v="5"/>
    <m/>
    <m/>
    <m/>
    <m/>
    <m/>
    <m/>
    <m/>
    <s v="00461050"/>
    <x v="5"/>
    <n v="3055.31"/>
    <n v="12"/>
  </r>
  <r>
    <x v="159"/>
    <x v="198"/>
    <n v="2021"/>
    <s v="2021"/>
    <x v="0"/>
    <s v="OPEB Trust Fund"/>
    <m/>
    <x v="0"/>
    <s v="OPEB Administration"/>
    <x v="1"/>
    <x v="1"/>
    <m/>
    <m/>
    <m/>
    <m/>
    <m/>
    <m/>
    <m/>
    <s v="00461583"/>
    <x v="1"/>
    <n v="4584.75"/>
    <n v="12"/>
  </r>
  <r>
    <x v="159"/>
    <x v="198"/>
    <n v="2021"/>
    <s v="2021"/>
    <x v="0"/>
    <s v="OPEB Trust Fund"/>
    <m/>
    <x v="0"/>
    <s v="OPEB Administration"/>
    <x v="2"/>
    <x v="2"/>
    <m/>
    <m/>
    <m/>
    <m/>
    <m/>
    <m/>
    <m/>
    <s v="00461583"/>
    <x v="2"/>
    <n v="32540.38"/>
    <n v="12"/>
  </r>
  <r>
    <x v="159"/>
    <x v="198"/>
    <n v="2021"/>
    <s v="2021"/>
    <x v="0"/>
    <s v="OPEB Trust Fund"/>
    <m/>
    <x v="0"/>
    <s v="OPEB Administration"/>
    <x v="3"/>
    <x v="3"/>
    <m/>
    <m/>
    <m/>
    <m/>
    <m/>
    <m/>
    <m/>
    <s v="00461582"/>
    <x v="3"/>
    <n v="9968.9"/>
    <n v="12"/>
  </r>
  <r>
    <x v="159"/>
    <x v="198"/>
    <n v="2021"/>
    <s v="2021"/>
    <x v="0"/>
    <s v="OPEB Trust Fund"/>
    <m/>
    <x v="0"/>
    <s v="OPEB Administration"/>
    <x v="4"/>
    <x v="4"/>
    <m/>
    <m/>
    <m/>
    <m/>
    <m/>
    <m/>
    <m/>
    <s v="00461582"/>
    <x v="4"/>
    <n v="656.27"/>
    <n v="12"/>
  </r>
  <r>
    <x v="160"/>
    <x v="199"/>
    <n v="2021"/>
    <s v="2021"/>
    <x v="0"/>
    <s v="OPEB Trust Fund"/>
    <m/>
    <x v="0"/>
    <s v="OPEB Administration"/>
    <x v="6"/>
    <x v="6"/>
    <m/>
    <m/>
    <m/>
    <m/>
    <m/>
    <m/>
    <m/>
    <s v="00462077"/>
    <x v="6"/>
    <n v="3441.9"/>
    <n v="12"/>
  </r>
  <r>
    <x v="160"/>
    <x v="199"/>
    <n v="2021"/>
    <s v="2021"/>
    <x v="0"/>
    <s v="OPEB Trust Fund"/>
    <m/>
    <x v="0"/>
    <s v="OPEB Administration"/>
    <x v="7"/>
    <x v="7"/>
    <m/>
    <m/>
    <m/>
    <m/>
    <m/>
    <m/>
    <m/>
    <s v="00462077"/>
    <x v="7"/>
    <n v="2145.6"/>
    <n v="12"/>
  </r>
  <r>
    <x v="161"/>
    <x v="200"/>
    <n v="2021"/>
    <s v="2021"/>
    <x v="0"/>
    <s v="OPEB Trust Fund"/>
    <m/>
    <x v="0"/>
    <s v="OPEB Administration"/>
    <x v="3"/>
    <x v="3"/>
    <m/>
    <m/>
    <m/>
    <m/>
    <m/>
    <m/>
    <m/>
    <s v="00462227"/>
    <x v="3"/>
    <n v="9968.9"/>
    <n v="12"/>
  </r>
  <r>
    <x v="161"/>
    <x v="200"/>
    <n v="2021"/>
    <s v="2021"/>
    <x v="0"/>
    <s v="OPEB Trust Fund"/>
    <m/>
    <x v="0"/>
    <s v="OPEB Administration"/>
    <x v="4"/>
    <x v="4"/>
    <m/>
    <m/>
    <m/>
    <m/>
    <m/>
    <m/>
    <m/>
    <s v="00462227"/>
    <x v="4"/>
    <n v="656.27"/>
    <n v="12"/>
  </r>
  <r>
    <x v="162"/>
    <x v="201"/>
    <n v="2021"/>
    <s v="2021"/>
    <x v="0"/>
    <s v="OPEB Trust Fund"/>
    <m/>
    <x v="0"/>
    <s v="OPEB Administration"/>
    <x v="3"/>
    <x v="3"/>
    <m/>
    <m/>
    <m/>
    <m/>
    <m/>
    <m/>
    <m/>
    <s v="00463353"/>
    <x v="3"/>
    <n v="3602.32"/>
    <n v="12"/>
  </r>
  <r>
    <x v="162"/>
    <x v="201"/>
    <n v="2021"/>
    <s v="2021"/>
    <x v="0"/>
    <s v="OPEB Trust Fund"/>
    <m/>
    <x v="0"/>
    <s v="OPEB Administration"/>
    <x v="4"/>
    <x v="4"/>
    <m/>
    <m/>
    <m/>
    <m/>
    <m/>
    <m/>
    <m/>
    <s v="00463353"/>
    <x v="4"/>
    <n v="7642.79"/>
    <n v="12"/>
  </r>
  <r>
    <x v="162"/>
    <x v="201"/>
    <n v="2021"/>
    <s v="2021"/>
    <x v="0"/>
    <s v="OPEB Trust Fund"/>
    <m/>
    <x v="0"/>
    <s v="OPEB Administration"/>
    <x v="5"/>
    <x v="5"/>
    <m/>
    <m/>
    <m/>
    <m/>
    <m/>
    <m/>
    <m/>
    <s v="00463354"/>
    <x v="5"/>
    <n v="1946.9"/>
    <n v="12"/>
  </r>
  <r>
    <x v="163"/>
    <x v="202"/>
    <n v="2021"/>
    <s v="2021"/>
    <x v="0"/>
    <s v="OPEB Trust Fund"/>
    <m/>
    <x v="0"/>
    <s v="OPEB Administration"/>
    <x v="3"/>
    <x v="3"/>
    <m/>
    <m/>
    <m/>
    <m/>
    <m/>
    <m/>
    <m/>
    <s v="00463707"/>
    <x v="3"/>
    <n v="1099.79"/>
    <n v="12"/>
  </r>
  <r>
    <x v="163"/>
    <x v="202"/>
    <n v="2021"/>
    <s v="2021"/>
    <x v="0"/>
    <s v="OPEB Trust Fund"/>
    <m/>
    <x v="0"/>
    <s v="OPEB Administration"/>
    <x v="4"/>
    <x v="4"/>
    <m/>
    <m/>
    <m/>
    <m/>
    <m/>
    <m/>
    <m/>
    <s v="00463707"/>
    <x v="4"/>
    <n v="3264.26"/>
    <n v="12"/>
  </r>
  <r>
    <x v="164"/>
    <x v="203"/>
    <n v="2021"/>
    <s v="2021"/>
    <x v="0"/>
    <s v="OPEB Trust Fund"/>
    <m/>
    <x v="0"/>
    <s v="OPEB Administration"/>
    <x v="8"/>
    <x v="8"/>
    <m/>
    <m/>
    <m/>
    <m/>
    <m/>
    <m/>
    <m/>
    <s v="00464080"/>
    <x v="80"/>
    <n v="183629.83"/>
    <n v="12"/>
  </r>
  <r>
    <x v="165"/>
    <x v="204"/>
    <n v="2021"/>
    <s v="2021"/>
    <x v="0"/>
    <s v="OPEB Trust Fund"/>
    <m/>
    <x v="0"/>
    <s v="OPEB Administration"/>
    <x v="1"/>
    <x v="1"/>
    <m/>
    <m/>
    <m/>
    <m/>
    <m/>
    <m/>
    <m/>
    <s v="00464290"/>
    <x v="1"/>
    <n v="9139.4500000000007"/>
    <n v="12"/>
  </r>
  <r>
    <x v="165"/>
    <x v="204"/>
    <n v="2021"/>
    <s v="2021"/>
    <x v="0"/>
    <s v="OPEB Trust Fund"/>
    <m/>
    <x v="0"/>
    <s v="OPEB Administration"/>
    <x v="1"/>
    <x v="1"/>
    <m/>
    <m/>
    <m/>
    <m/>
    <m/>
    <m/>
    <m/>
    <s v="00464291"/>
    <x v="1"/>
    <n v="2160.27"/>
    <n v="12"/>
  </r>
  <r>
    <x v="165"/>
    <x v="204"/>
    <n v="2021"/>
    <s v="2021"/>
    <x v="0"/>
    <s v="OPEB Trust Fund"/>
    <m/>
    <x v="0"/>
    <s v="OPEB Administration"/>
    <x v="2"/>
    <x v="2"/>
    <m/>
    <m/>
    <m/>
    <m/>
    <m/>
    <m/>
    <m/>
    <s v="00464290"/>
    <x v="2"/>
    <n v="12455.57"/>
    <n v="12"/>
  </r>
  <r>
    <x v="165"/>
    <x v="204"/>
    <n v="2021"/>
    <s v="2021"/>
    <x v="0"/>
    <s v="OPEB Trust Fund"/>
    <m/>
    <x v="0"/>
    <s v="OPEB Administration"/>
    <x v="2"/>
    <x v="2"/>
    <m/>
    <m/>
    <m/>
    <m/>
    <m/>
    <m/>
    <m/>
    <s v="00464291"/>
    <x v="2"/>
    <n v="4098.0200000000004"/>
    <n v="12"/>
  </r>
  <r>
    <x v="165"/>
    <x v="204"/>
    <n v="2021"/>
    <s v="2021"/>
    <x v="0"/>
    <s v="OPEB Trust Fund"/>
    <m/>
    <x v="0"/>
    <s v="OPEB Administration"/>
    <x v="3"/>
    <x v="3"/>
    <m/>
    <m/>
    <m/>
    <m/>
    <m/>
    <m/>
    <m/>
    <s v="00464288"/>
    <x v="3"/>
    <n v="2213.56"/>
    <n v="12"/>
  </r>
  <r>
    <x v="165"/>
    <x v="204"/>
    <n v="2021"/>
    <s v="2021"/>
    <x v="0"/>
    <s v="OPEB Trust Fund"/>
    <m/>
    <x v="0"/>
    <s v="OPEB Administration"/>
    <x v="14"/>
    <x v="14"/>
    <m/>
    <m/>
    <m/>
    <m/>
    <m/>
    <m/>
    <m/>
    <s v="00464292"/>
    <x v="21"/>
    <n v="1843.4"/>
    <n v="12"/>
  </r>
  <r>
    <x v="165"/>
    <x v="204"/>
    <n v="2021"/>
    <s v="2021"/>
    <x v="0"/>
    <s v="OPEB Trust Fund"/>
    <m/>
    <x v="0"/>
    <s v="OPEB Administration"/>
    <x v="4"/>
    <x v="4"/>
    <m/>
    <m/>
    <m/>
    <m/>
    <m/>
    <m/>
    <m/>
    <s v="00464288"/>
    <x v="4"/>
    <n v="1601.41"/>
    <n v="12"/>
  </r>
  <r>
    <x v="165"/>
    <x v="204"/>
    <n v="2021"/>
    <s v="2021"/>
    <x v="0"/>
    <s v="OPEB Trust Fund"/>
    <m/>
    <x v="0"/>
    <s v="OPEB Administration"/>
    <x v="15"/>
    <x v="15"/>
    <m/>
    <m/>
    <m/>
    <m/>
    <m/>
    <m/>
    <m/>
    <s v="00464292"/>
    <x v="22"/>
    <n v="1191.1199999999999"/>
    <n v="12"/>
  </r>
  <r>
    <x v="166"/>
    <x v="205"/>
    <n v="2021"/>
    <s v="2021"/>
    <x v="0"/>
    <s v="OPEB Trust Fund"/>
    <m/>
    <x v="0"/>
    <s v="OPEB Administration"/>
    <x v="5"/>
    <x v="5"/>
    <m/>
    <m/>
    <m/>
    <m/>
    <m/>
    <m/>
    <m/>
    <s v="00464448"/>
    <x v="5"/>
    <n v="2098.63"/>
    <n v="12"/>
  </r>
  <r>
    <x v="167"/>
    <x v="206"/>
    <n v="2021"/>
    <s v="2021"/>
    <x v="0"/>
    <s v="OPEB Trust Fund"/>
    <m/>
    <x v="0"/>
    <s v="OPEB Administration"/>
    <x v="5"/>
    <x v="5"/>
    <m/>
    <m/>
    <m/>
    <m/>
    <m/>
    <m/>
    <m/>
    <s v="00464829"/>
    <x v="5"/>
    <n v="2069.9299999999998"/>
    <n v="12"/>
  </r>
  <r>
    <x v="168"/>
    <x v="207"/>
    <n v="2021"/>
    <s v="2021"/>
    <x v="0"/>
    <s v="OPEB Trust Fund"/>
    <m/>
    <x v="0"/>
    <s v="OPEB Administration"/>
    <x v="3"/>
    <x v="3"/>
    <m/>
    <m/>
    <m/>
    <m/>
    <m/>
    <m/>
    <m/>
    <s v="00465386"/>
    <x v="3"/>
    <n v="2131.7199999999998"/>
    <n v="12"/>
  </r>
  <r>
    <x v="168"/>
    <x v="207"/>
    <n v="2021"/>
    <s v="2021"/>
    <x v="0"/>
    <s v="OPEB Trust Fund"/>
    <m/>
    <x v="0"/>
    <s v="OPEB Administration"/>
    <x v="4"/>
    <x v="4"/>
    <m/>
    <m/>
    <m/>
    <m/>
    <m/>
    <m/>
    <m/>
    <s v="00465386"/>
    <x v="4"/>
    <n v="3564.14"/>
    <n v="12"/>
  </r>
  <r>
    <x v="169"/>
    <x v="208"/>
    <n v="2021"/>
    <s v="2021"/>
    <x v="0"/>
    <s v="OPEB Trust Fund"/>
    <m/>
    <x v="0"/>
    <s v="OPEB Administration"/>
    <x v="16"/>
    <x v="16"/>
    <m/>
    <m/>
    <m/>
    <m/>
    <m/>
    <m/>
    <m/>
    <s v="00468248"/>
    <x v="81"/>
    <n v="13500"/>
    <n v="12"/>
  </r>
  <r>
    <x v="169"/>
    <x v="208"/>
    <n v="2021"/>
    <s v="2021"/>
    <x v="0"/>
    <s v="OPEB Trust Fund"/>
    <m/>
    <x v="0"/>
    <s v="OPEB Administration"/>
    <x v="16"/>
    <x v="16"/>
    <m/>
    <m/>
    <m/>
    <m/>
    <m/>
    <m/>
    <m/>
    <s v="00468248"/>
    <x v="82"/>
    <n v="5066.68"/>
    <n v="12"/>
  </r>
  <r>
    <x v="169"/>
    <x v="209"/>
    <n v="2021"/>
    <s v="2021"/>
    <x v="0"/>
    <s v="OPEB Trust Fund"/>
    <m/>
    <x v="0"/>
    <s v="OPEB Administration"/>
    <x v="16"/>
    <x v="16"/>
    <m/>
    <m/>
    <m/>
    <m/>
    <m/>
    <m/>
    <m/>
    <s v="00470217"/>
    <x v="83"/>
    <n v="25700"/>
    <n v="12"/>
  </r>
  <r>
    <x v="169"/>
    <x v="210"/>
    <n v="2021"/>
    <s v="2021"/>
    <x v="0"/>
    <s v="OPEB Trust Fund"/>
    <m/>
    <x v="0"/>
    <s v="OPEB Administration"/>
    <x v="8"/>
    <x v="8"/>
    <m/>
    <m/>
    <m/>
    <m/>
    <m/>
    <m/>
    <m/>
    <m/>
    <x v="84"/>
    <n v="-1697.39"/>
    <n v="12"/>
  </r>
  <r>
    <x v="169"/>
    <x v="211"/>
    <n v="2021"/>
    <s v="2021"/>
    <x v="0"/>
    <s v="OPEB Trust Fund"/>
    <m/>
    <x v="0"/>
    <s v="OPEB Administration"/>
    <x v="1"/>
    <x v="1"/>
    <s v="UE002"/>
    <s v="RX Rebates"/>
    <m/>
    <m/>
    <m/>
    <m/>
    <m/>
    <m/>
    <x v="85"/>
    <n v="-11203.79"/>
    <n v="12"/>
  </r>
  <r>
    <x v="169"/>
    <x v="212"/>
    <n v="2021"/>
    <s v="2021"/>
    <x v="0"/>
    <s v="OPEB Trust Fund"/>
    <m/>
    <x v="0"/>
    <s v="OPEB Administration"/>
    <x v="1"/>
    <x v="1"/>
    <m/>
    <m/>
    <m/>
    <m/>
    <m/>
    <m/>
    <m/>
    <s v="00465452"/>
    <x v="1"/>
    <n v="7999.49"/>
    <n v="12"/>
  </r>
  <r>
    <x v="169"/>
    <x v="213"/>
    <n v="2021"/>
    <s v="2021"/>
    <x v="0"/>
    <s v="OPEB Trust Fund"/>
    <m/>
    <x v="0"/>
    <s v="OPEB Administration"/>
    <x v="1"/>
    <x v="1"/>
    <m/>
    <m/>
    <m/>
    <m/>
    <m/>
    <m/>
    <m/>
    <s v="00466347"/>
    <x v="1"/>
    <n v="9601.16"/>
    <n v="12"/>
  </r>
  <r>
    <x v="169"/>
    <x v="214"/>
    <n v="2021"/>
    <s v="2021"/>
    <x v="0"/>
    <s v="OPEB Trust Fund"/>
    <m/>
    <x v="0"/>
    <s v="OPEB Administration"/>
    <x v="1"/>
    <x v="1"/>
    <m/>
    <m/>
    <m/>
    <m/>
    <m/>
    <m/>
    <m/>
    <m/>
    <x v="86"/>
    <n v="0"/>
    <n v="12"/>
  </r>
  <r>
    <x v="169"/>
    <x v="215"/>
    <n v="2021"/>
    <s v="2021"/>
    <x v="0"/>
    <s v="OPEB Trust Fund"/>
    <m/>
    <x v="0"/>
    <s v="OPEB Administration"/>
    <x v="1"/>
    <x v="1"/>
    <s v="UE002"/>
    <s v="RX Rebates"/>
    <m/>
    <m/>
    <m/>
    <m/>
    <m/>
    <m/>
    <x v="87"/>
    <n v="-15286.05"/>
    <n v="12"/>
  </r>
  <r>
    <x v="169"/>
    <x v="212"/>
    <n v="2021"/>
    <s v="2021"/>
    <x v="0"/>
    <s v="OPEB Trust Fund"/>
    <m/>
    <x v="0"/>
    <s v="OPEB Administration"/>
    <x v="10"/>
    <x v="10"/>
    <m/>
    <m/>
    <m/>
    <m/>
    <m/>
    <m/>
    <m/>
    <s v="00465454"/>
    <x v="17"/>
    <n v="2815.61"/>
    <n v="12"/>
  </r>
  <r>
    <x v="169"/>
    <x v="216"/>
    <n v="2021"/>
    <s v="2021"/>
    <x v="0"/>
    <s v="OPEB Trust Fund"/>
    <m/>
    <x v="0"/>
    <s v="OPEB Administration"/>
    <x v="10"/>
    <x v="10"/>
    <m/>
    <m/>
    <m/>
    <m/>
    <m/>
    <m/>
    <m/>
    <s v="00470070"/>
    <x v="17"/>
    <n v="2699.9"/>
    <n v="12"/>
  </r>
  <r>
    <x v="169"/>
    <x v="212"/>
    <n v="2021"/>
    <s v="2021"/>
    <x v="0"/>
    <s v="OPEB Trust Fund"/>
    <m/>
    <x v="0"/>
    <s v="OPEB Administration"/>
    <x v="11"/>
    <x v="11"/>
    <m/>
    <m/>
    <m/>
    <m/>
    <m/>
    <m/>
    <m/>
    <s v="00465453"/>
    <x v="18"/>
    <n v="879.16"/>
    <n v="12"/>
  </r>
  <r>
    <x v="169"/>
    <x v="216"/>
    <n v="2021"/>
    <s v="2021"/>
    <x v="0"/>
    <s v="OPEB Trust Fund"/>
    <m/>
    <x v="0"/>
    <s v="OPEB Administration"/>
    <x v="11"/>
    <x v="11"/>
    <m/>
    <m/>
    <m/>
    <m/>
    <m/>
    <m/>
    <m/>
    <s v="00470072"/>
    <x v="18"/>
    <n v="879.16"/>
    <n v="12"/>
  </r>
  <r>
    <x v="169"/>
    <x v="211"/>
    <n v="2021"/>
    <s v="2021"/>
    <x v="0"/>
    <s v="OPEB Trust Fund"/>
    <m/>
    <x v="0"/>
    <s v="OPEB Administration"/>
    <x v="2"/>
    <x v="2"/>
    <s v="UE002"/>
    <s v="RX Rebates"/>
    <m/>
    <m/>
    <m/>
    <m/>
    <m/>
    <m/>
    <x v="85"/>
    <n v="-428.58"/>
    <n v="12"/>
  </r>
  <r>
    <x v="169"/>
    <x v="212"/>
    <n v="2021"/>
    <s v="2021"/>
    <x v="0"/>
    <s v="OPEB Trust Fund"/>
    <m/>
    <x v="0"/>
    <s v="OPEB Administration"/>
    <x v="2"/>
    <x v="2"/>
    <m/>
    <m/>
    <m/>
    <m/>
    <m/>
    <m/>
    <m/>
    <s v="00465452"/>
    <x v="2"/>
    <n v="36096.160000000003"/>
    <n v="12"/>
  </r>
  <r>
    <x v="169"/>
    <x v="213"/>
    <n v="2021"/>
    <s v="2021"/>
    <x v="0"/>
    <s v="OPEB Trust Fund"/>
    <m/>
    <x v="0"/>
    <s v="OPEB Administration"/>
    <x v="2"/>
    <x v="2"/>
    <m/>
    <m/>
    <m/>
    <m/>
    <m/>
    <m/>
    <m/>
    <s v="00466347"/>
    <x v="2"/>
    <n v="4272.41"/>
    <n v="12"/>
  </r>
  <r>
    <x v="169"/>
    <x v="214"/>
    <n v="2021"/>
    <s v="2021"/>
    <x v="0"/>
    <s v="OPEB Trust Fund"/>
    <m/>
    <x v="0"/>
    <s v="OPEB Administration"/>
    <x v="2"/>
    <x v="2"/>
    <m/>
    <m/>
    <m/>
    <m/>
    <m/>
    <m/>
    <m/>
    <m/>
    <x v="86"/>
    <n v="0"/>
    <n v="12"/>
  </r>
  <r>
    <x v="169"/>
    <x v="215"/>
    <n v="2021"/>
    <s v="2021"/>
    <x v="0"/>
    <s v="OPEB Trust Fund"/>
    <m/>
    <x v="0"/>
    <s v="OPEB Administration"/>
    <x v="2"/>
    <x v="2"/>
    <s v="UE002"/>
    <s v="RX Rebates"/>
    <m/>
    <m/>
    <m/>
    <m/>
    <m/>
    <m/>
    <x v="87"/>
    <n v="-584.74"/>
    <n v="12"/>
  </r>
  <r>
    <x v="169"/>
    <x v="212"/>
    <n v="2021"/>
    <s v="2021"/>
    <x v="0"/>
    <s v="OPEB Trust Fund"/>
    <m/>
    <x v="0"/>
    <s v="OPEB Administration"/>
    <x v="12"/>
    <x v="12"/>
    <m/>
    <m/>
    <m/>
    <m/>
    <m/>
    <m/>
    <m/>
    <s v="00465454"/>
    <x v="19"/>
    <n v="1272.81"/>
    <n v="12"/>
  </r>
  <r>
    <x v="169"/>
    <x v="216"/>
    <n v="2021"/>
    <s v="2021"/>
    <x v="0"/>
    <s v="OPEB Trust Fund"/>
    <m/>
    <x v="0"/>
    <s v="OPEB Administration"/>
    <x v="12"/>
    <x v="12"/>
    <m/>
    <m/>
    <m/>
    <m/>
    <m/>
    <m/>
    <m/>
    <s v="00470070"/>
    <x v="19"/>
    <n v="1272.81"/>
    <n v="12"/>
  </r>
  <r>
    <x v="169"/>
    <x v="212"/>
    <n v="2021"/>
    <s v="2021"/>
    <x v="0"/>
    <s v="OPEB Trust Fund"/>
    <m/>
    <x v="0"/>
    <s v="OPEB Administration"/>
    <x v="13"/>
    <x v="13"/>
    <m/>
    <m/>
    <m/>
    <m/>
    <m/>
    <m/>
    <m/>
    <s v="00465453"/>
    <x v="20"/>
    <n v="1843.4"/>
    <n v="12"/>
  </r>
  <r>
    <x v="169"/>
    <x v="216"/>
    <n v="2021"/>
    <s v="2021"/>
    <x v="0"/>
    <s v="OPEB Trust Fund"/>
    <m/>
    <x v="0"/>
    <s v="OPEB Administration"/>
    <x v="13"/>
    <x v="13"/>
    <m/>
    <m/>
    <m/>
    <m/>
    <m/>
    <m/>
    <m/>
    <s v="00470072"/>
    <x v="20"/>
    <n v="1871.76"/>
    <n v="12"/>
  </r>
  <r>
    <x v="169"/>
    <x v="217"/>
    <n v="2021"/>
    <s v="2021"/>
    <x v="0"/>
    <s v="OPEB Trust Fund"/>
    <m/>
    <x v="0"/>
    <s v="OPEB Administration"/>
    <x v="3"/>
    <x v="3"/>
    <s v="UE002"/>
    <s v="RX Rebates"/>
    <m/>
    <m/>
    <m/>
    <m/>
    <m/>
    <m/>
    <x v="88"/>
    <n v="-5865.29"/>
    <n v="12"/>
  </r>
  <r>
    <x v="169"/>
    <x v="218"/>
    <n v="2021"/>
    <s v="2021"/>
    <x v="0"/>
    <s v="OPEB Trust Fund"/>
    <m/>
    <x v="0"/>
    <s v="OPEB Administration"/>
    <x v="3"/>
    <x v="3"/>
    <m/>
    <m/>
    <m/>
    <m/>
    <m/>
    <m/>
    <m/>
    <s v="00465616"/>
    <x v="3"/>
    <n v="2281.27"/>
    <n v="12"/>
  </r>
  <r>
    <x v="169"/>
    <x v="214"/>
    <n v="2021"/>
    <s v="2021"/>
    <x v="0"/>
    <s v="OPEB Trust Fund"/>
    <m/>
    <x v="0"/>
    <s v="OPEB Administration"/>
    <x v="3"/>
    <x v="3"/>
    <m/>
    <m/>
    <m/>
    <m/>
    <m/>
    <m/>
    <m/>
    <m/>
    <x v="86"/>
    <n v="0"/>
    <n v="12"/>
  </r>
  <r>
    <x v="169"/>
    <x v="219"/>
    <n v="2021"/>
    <s v="2021"/>
    <x v="0"/>
    <s v="OPEB Trust Fund"/>
    <m/>
    <x v="0"/>
    <s v="OPEB Administration"/>
    <x v="3"/>
    <x v="3"/>
    <s v="UE002"/>
    <s v="RX Rebates"/>
    <m/>
    <m/>
    <m/>
    <m/>
    <m/>
    <m/>
    <x v="89"/>
    <n v="-6767.06"/>
    <n v="12"/>
  </r>
  <r>
    <x v="169"/>
    <x v="216"/>
    <n v="2021"/>
    <s v="2021"/>
    <x v="0"/>
    <s v="OPEB Trust Fund"/>
    <m/>
    <x v="0"/>
    <s v="OPEB Administration"/>
    <x v="14"/>
    <x v="14"/>
    <m/>
    <m/>
    <m/>
    <m/>
    <m/>
    <m/>
    <m/>
    <s v="00470072"/>
    <x v="21"/>
    <n v="1900.12"/>
    <n v="12"/>
  </r>
  <r>
    <x v="169"/>
    <x v="217"/>
    <n v="2021"/>
    <s v="2021"/>
    <x v="0"/>
    <s v="OPEB Trust Fund"/>
    <m/>
    <x v="0"/>
    <s v="OPEB Administration"/>
    <x v="4"/>
    <x v="4"/>
    <s v="UE002"/>
    <s v="RX Rebates"/>
    <m/>
    <m/>
    <m/>
    <m/>
    <m/>
    <m/>
    <x v="88"/>
    <n v="-4241.05"/>
    <n v="12"/>
  </r>
  <r>
    <x v="169"/>
    <x v="218"/>
    <n v="2021"/>
    <s v="2021"/>
    <x v="0"/>
    <s v="OPEB Trust Fund"/>
    <m/>
    <x v="0"/>
    <s v="OPEB Administration"/>
    <x v="4"/>
    <x v="4"/>
    <m/>
    <m/>
    <m/>
    <m/>
    <m/>
    <m/>
    <m/>
    <s v="00465616"/>
    <x v="4"/>
    <n v="282.83999999999997"/>
    <n v="12"/>
  </r>
  <r>
    <x v="169"/>
    <x v="214"/>
    <n v="2021"/>
    <s v="2021"/>
    <x v="0"/>
    <s v="OPEB Trust Fund"/>
    <m/>
    <x v="0"/>
    <s v="OPEB Administration"/>
    <x v="4"/>
    <x v="4"/>
    <m/>
    <m/>
    <m/>
    <m/>
    <m/>
    <m/>
    <m/>
    <m/>
    <x v="86"/>
    <n v="0"/>
    <n v="12"/>
  </r>
  <r>
    <x v="169"/>
    <x v="219"/>
    <n v="2021"/>
    <s v="2021"/>
    <x v="0"/>
    <s v="OPEB Trust Fund"/>
    <m/>
    <x v="0"/>
    <s v="OPEB Administration"/>
    <x v="4"/>
    <x v="4"/>
    <s v="UE002"/>
    <s v="RX Rebates"/>
    <m/>
    <m/>
    <m/>
    <m/>
    <m/>
    <m/>
    <x v="89"/>
    <n v="-4242.04"/>
    <n v="12"/>
  </r>
  <r>
    <x v="169"/>
    <x v="216"/>
    <n v="2021"/>
    <s v="2021"/>
    <x v="0"/>
    <s v="OPEB Trust Fund"/>
    <m/>
    <x v="0"/>
    <s v="OPEB Administration"/>
    <x v="15"/>
    <x v="15"/>
    <m/>
    <m/>
    <m/>
    <m/>
    <m/>
    <m/>
    <m/>
    <s v="00470072"/>
    <x v="22"/>
    <n v="1191.1199999999999"/>
    <n v="12"/>
  </r>
  <r>
    <x v="169"/>
    <x v="218"/>
    <n v="2021"/>
    <s v="2021"/>
    <x v="0"/>
    <s v="OPEB Trust Fund"/>
    <m/>
    <x v="0"/>
    <s v="OPEB Administration"/>
    <x v="5"/>
    <x v="5"/>
    <m/>
    <m/>
    <m/>
    <m/>
    <m/>
    <m/>
    <m/>
    <s v="00465613"/>
    <x v="5"/>
    <n v="1258"/>
    <n v="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5">
  <r>
    <x v="0"/>
    <x v="0"/>
    <n v="2021"/>
    <s v="2021"/>
    <x v="0"/>
    <s v="OPEB Trust Fund"/>
    <m/>
    <x v="0"/>
    <s v="OPEB Administration"/>
    <x v="0"/>
    <x v="0"/>
    <m/>
    <m/>
    <m/>
    <m/>
    <m/>
    <m/>
    <m/>
    <s v="13834"/>
    <x v="0"/>
    <n v="-663"/>
    <n v="1"/>
  </r>
  <r>
    <x v="0"/>
    <x v="0"/>
    <n v="2021"/>
    <s v="2021"/>
    <x v="0"/>
    <s v="OPEB Trust Fund"/>
    <m/>
    <x v="0"/>
    <s v="OPEB Administration"/>
    <x v="0"/>
    <x v="0"/>
    <m/>
    <m/>
    <m/>
    <m/>
    <m/>
    <m/>
    <m/>
    <s v="13834"/>
    <x v="1"/>
    <n v="-910"/>
    <n v="1"/>
  </r>
  <r>
    <x v="0"/>
    <x v="0"/>
    <n v="2021"/>
    <s v="2021"/>
    <x v="0"/>
    <s v="OPEB Trust Fund"/>
    <m/>
    <x v="0"/>
    <s v="OPEB Administration"/>
    <x v="0"/>
    <x v="0"/>
    <m/>
    <m/>
    <m/>
    <m/>
    <m/>
    <m/>
    <m/>
    <s v="13834"/>
    <x v="1"/>
    <n v="-663"/>
    <n v="1"/>
  </r>
  <r>
    <x v="0"/>
    <x v="1"/>
    <n v="2021"/>
    <s v="2021"/>
    <x v="0"/>
    <s v="OPEB Trust Fund"/>
    <m/>
    <x v="0"/>
    <s v="OPEB Administration"/>
    <x v="1"/>
    <x v="1"/>
    <m/>
    <m/>
    <m/>
    <m/>
    <m/>
    <m/>
    <m/>
    <s v="13829"/>
    <x v="2"/>
    <n v="-848.64"/>
    <n v="1"/>
  </r>
  <r>
    <x v="0"/>
    <x v="1"/>
    <n v="2021"/>
    <s v="2021"/>
    <x v="0"/>
    <s v="OPEB Trust Fund"/>
    <m/>
    <x v="0"/>
    <s v="OPEB Administration"/>
    <x v="1"/>
    <x v="1"/>
    <m/>
    <m/>
    <m/>
    <m/>
    <m/>
    <m/>
    <m/>
    <s v="13829"/>
    <x v="3"/>
    <n v="-33.28"/>
    <n v="1"/>
  </r>
  <r>
    <x v="0"/>
    <x v="0"/>
    <n v="2021"/>
    <s v="2021"/>
    <x v="0"/>
    <s v="OPEB Trust Fund"/>
    <m/>
    <x v="0"/>
    <s v="OPEB Administration"/>
    <x v="1"/>
    <x v="1"/>
    <m/>
    <m/>
    <m/>
    <m/>
    <m/>
    <m/>
    <m/>
    <s v="13834"/>
    <x v="4"/>
    <n v="-16.64"/>
    <n v="1"/>
  </r>
  <r>
    <x v="0"/>
    <x v="1"/>
    <n v="2021"/>
    <s v="2021"/>
    <x v="0"/>
    <s v="OPEB Trust Fund"/>
    <m/>
    <x v="0"/>
    <s v="OPEB Administration"/>
    <x v="2"/>
    <x v="2"/>
    <m/>
    <m/>
    <m/>
    <m/>
    <m/>
    <m/>
    <m/>
    <s v="13829"/>
    <x v="5"/>
    <n v="-116.28"/>
    <n v="1"/>
  </r>
  <r>
    <x v="0"/>
    <x v="1"/>
    <n v="2021"/>
    <s v="2021"/>
    <x v="0"/>
    <s v="OPEB Trust Fund"/>
    <m/>
    <x v="0"/>
    <s v="OPEB Administration"/>
    <x v="2"/>
    <x v="2"/>
    <m/>
    <m/>
    <m/>
    <m/>
    <m/>
    <m/>
    <m/>
    <s v="13829"/>
    <x v="6"/>
    <n v="-25.08"/>
    <n v="1"/>
  </r>
  <r>
    <x v="0"/>
    <x v="1"/>
    <n v="2021"/>
    <s v="2021"/>
    <x v="0"/>
    <s v="OPEB Trust Fund"/>
    <m/>
    <x v="0"/>
    <s v="OPEB Administration"/>
    <x v="2"/>
    <x v="2"/>
    <m/>
    <m/>
    <m/>
    <m/>
    <m/>
    <m/>
    <m/>
    <s v="13829"/>
    <x v="7"/>
    <n v="-25.08"/>
    <n v="1"/>
  </r>
  <r>
    <x v="0"/>
    <x v="1"/>
    <n v="2021"/>
    <s v="2021"/>
    <x v="0"/>
    <s v="OPEB Trust Fund"/>
    <m/>
    <x v="0"/>
    <s v="OPEB Administration"/>
    <x v="2"/>
    <x v="2"/>
    <m/>
    <m/>
    <m/>
    <m/>
    <m/>
    <m/>
    <m/>
    <s v="13829"/>
    <x v="8"/>
    <n v="-50.16"/>
    <n v="1"/>
  </r>
  <r>
    <x v="0"/>
    <x v="0"/>
    <n v="2021"/>
    <s v="2021"/>
    <x v="0"/>
    <s v="OPEB Trust Fund"/>
    <m/>
    <x v="0"/>
    <s v="OPEB Administration"/>
    <x v="2"/>
    <x v="2"/>
    <m/>
    <m/>
    <m/>
    <m/>
    <m/>
    <m/>
    <m/>
    <s v="13834"/>
    <x v="9"/>
    <n v="-57.72"/>
    <n v="1"/>
  </r>
  <r>
    <x v="0"/>
    <x v="0"/>
    <n v="2021"/>
    <s v="2021"/>
    <x v="0"/>
    <s v="OPEB Trust Fund"/>
    <m/>
    <x v="0"/>
    <s v="OPEB Administration"/>
    <x v="2"/>
    <x v="2"/>
    <m/>
    <m/>
    <m/>
    <m/>
    <m/>
    <m/>
    <m/>
    <s v="13834"/>
    <x v="10"/>
    <n v="-25.08"/>
    <n v="1"/>
  </r>
  <r>
    <x v="0"/>
    <x v="0"/>
    <n v="2021"/>
    <s v="2021"/>
    <x v="0"/>
    <s v="OPEB Trust Fund"/>
    <m/>
    <x v="0"/>
    <s v="OPEB Administration"/>
    <x v="2"/>
    <x v="2"/>
    <m/>
    <m/>
    <m/>
    <m/>
    <m/>
    <m/>
    <m/>
    <s v="13834"/>
    <x v="11"/>
    <n v="-133.19999999999999"/>
    <n v="1"/>
  </r>
  <r>
    <x v="0"/>
    <x v="0"/>
    <n v="2021"/>
    <s v="2021"/>
    <x v="0"/>
    <s v="OPEB Trust Fund"/>
    <m/>
    <x v="0"/>
    <s v="OPEB Administration"/>
    <x v="2"/>
    <x v="2"/>
    <m/>
    <m/>
    <m/>
    <m/>
    <m/>
    <m/>
    <m/>
    <s v="13834"/>
    <x v="12"/>
    <n v="-133.19999999999999"/>
    <n v="1"/>
  </r>
  <r>
    <x v="0"/>
    <x v="0"/>
    <n v="2021"/>
    <s v="2021"/>
    <x v="0"/>
    <s v="OPEB Trust Fund"/>
    <m/>
    <x v="0"/>
    <s v="OPEB Administration"/>
    <x v="2"/>
    <x v="2"/>
    <m/>
    <m/>
    <m/>
    <m/>
    <m/>
    <m/>
    <m/>
    <s v="13834"/>
    <x v="13"/>
    <n v="-25.08"/>
    <n v="1"/>
  </r>
  <r>
    <x v="0"/>
    <x v="1"/>
    <n v="2021"/>
    <s v="2021"/>
    <x v="0"/>
    <s v="OPEB Trust Fund"/>
    <m/>
    <x v="0"/>
    <s v="OPEB Administration"/>
    <x v="3"/>
    <x v="3"/>
    <m/>
    <m/>
    <m/>
    <m/>
    <m/>
    <m/>
    <m/>
    <s v="13829"/>
    <x v="14"/>
    <n v="-16.64"/>
    <n v="1"/>
  </r>
  <r>
    <x v="0"/>
    <x v="1"/>
    <n v="2021"/>
    <s v="2021"/>
    <x v="0"/>
    <s v="OPEB Trust Fund"/>
    <m/>
    <x v="0"/>
    <s v="OPEB Administration"/>
    <x v="3"/>
    <x v="3"/>
    <m/>
    <m/>
    <m/>
    <m/>
    <m/>
    <m/>
    <m/>
    <s v="13829"/>
    <x v="15"/>
    <n v="-16.64"/>
    <n v="1"/>
  </r>
  <r>
    <x v="0"/>
    <x v="0"/>
    <n v="2021"/>
    <s v="2021"/>
    <x v="0"/>
    <s v="OPEB Trust Fund"/>
    <m/>
    <x v="0"/>
    <s v="OPEB Administration"/>
    <x v="3"/>
    <x v="3"/>
    <m/>
    <m/>
    <m/>
    <m/>
    <m/>
    <m/>
    <m/>
    <s v="13834"/>
    <x v="16"/>
    <n v="-16.64"/>
    <n v="1"/>
  </r>
  <r>
    <x v="0"/>
    <x v="0"/>
    <n v="2021"/>
    <s v="2021"/>
    <x v="0"/>
    <s v="OPEB Trust Fund"/>
    <m/>
    <x v="0"/>
    <s v="OPEB Administration"/>
    <x v="3"/>
    <x v="3"/>
    <m/>
    <m/>
    <m/>
    <m/>
    <m/>
    <m/>
    <m/>
    <s v="13834"/>
    <x v="17"/>
    <n v="-16.64"/>
    <n v="1"/>
  </r>
  <r>
    <x v="0"/>
    <x v="0"/>
    <n v="2021"/>
    <s v="2021"/>
    <x v="0"/>
    <s v="OPEB Trust Fund"/>
    <m/>
    <x v="0"/>
    <s v="OPEB Administration"/>
    <x v="3"/>
    <x v="3"/>
    <m/>
    <m/>
    <m/>
    <m/>
    <m/>
    <m/>
    <m/>
    <s v="13834"/>
    <x v="18"/>
    <n v="-16.64"/>
    <n v="1"/>
  </r>
  <r>
    <x v="0"/>
    <x v="0"/>
    <n v="2021"/>
    <s v="2021"/>
    <x v="0"/>
    <s v="OPEB Trust Fund"/>
    <m/>
    <x v="0"/>
    <s v="OPEB Administration"/>
    <x v="3"/>
    <x v="3"/>
    <m/>
    <m/>
    <m/>
    <m/>
    <m/>
    <m/>
    <m/>
    <s v="13834"/>
    <x v="19"/>
    <n v="-1605.8"/>
    <n v="1"/>
  </r>
  <r>
    <x v="1"/>
    <x v="2"/>
    <n v="2021"/>
    <s v="2021"/>
    <x v="0"/>
    <s v="OPEB Trust Fund"/>
    <m/>
    <x v="0"/>
    <s v="OPEB Administration"/>
    <x v="1"/>
    <x v="1"/>
    <m/>
    <m/>
    <m/>
    <m/>
    <m/>
    <m/>
    <m/>
    <s v="13845"/>
    <x v="20"/>
    <n v="-16.64"/>
    <n v="1"/>
  </r>
  <r>
    <x v="1"/>
    <x v="2"/>
    <n v="2021"/>
    <s v="2021"/>
    <x v="0"/>
    <s v="OPEB Trust Fund"/>
    <m/>
    <x v="0"/>
    <s v="OPEB Administration"/>
    <x v="1"/>
    <x v="1"/>
    <m/>
    <m/>
    <m/>
    <m/>
    <m/>
    <m/>
    <m/>
    <s v="13845"/>
    <x v="21"/>
    <n v="-16.64"/>
    <n v="1"/>
  </r>
  <r>
    <x v="1"/>
    <x v="2"/>
    <n v="2021"/>
    <s v="2021"/>
    <x v="0"/>
    <s v="OPEB Trust Fund"/>
    <m/>
    <x v="0"/>
    <s v="OPEB Administration"/>
    <x v="1"/>
    <x v="1"/>
    <m/>
    <m/>
    <m/>
    <m/>
    <m/>
    <m/>
    <m/>
    <s v="13845"/>
    <x v="22"/>
    <n v="-16.64"/>
    <n v="1"/>
  </r>
  <r>
    <x v="1"/>
    <x v="2"/>
    <n v="2021"/>
    <s v="2021"/>
    <x v="0"/>
    <s v="OPEB Trust Fund"/>
    <m/>
    <x v="0"/>
    <s v="OPEB Administration"/>
    <x v="2"/>
    <x v="2"/>
    <m/>
    <m/>
    <m/>
    <m/>
    <m/>
    <m/>
    <m/>
    <s v="13845"/>
    <x v="23"/>
    <n v="-25.08"/>
    <n v="1"/>
  </r>
  <r>
    <x v="1"/>
    <x v="2"/>
    <n v="2021"/>
    <s v="2021"/>
    <x v="0"/>
    <s v="OPEB Trust Fund"/>
    <m/>
    <x v="0"/>
    <s v="OPEB Administration"/>
    <x v="2"/>
    <x v="2"/>
    <m/>
    <m/>
    <m/>
    <m/>
    <m/>
    <m/>
    <m/>
    <s v="13845"/>
    <x v="24"/>
    <n v="-25.08"/>
    <n v="1"/>
  </r>
  <r>
    <x v="1"/>
    <x v="2"/>
    <n v="2021"/>
    <s v="2021"/>
    <x v="0"/>
    <s v="OPEB Trust Fund"/>
    <m/>
    <x v="0"/>
    <s v="OPEB Administration"/>
    <x v="2"/>
    <x v="2"/>
    <m/>
    <m/>
    <m/>
    <m/>
    <m/>
    <m/>
    <m/>
    <s v="13845"/>
    <x v="25"/>
    <n v="-25.08"/>
    <n v="1"/>
  </r>
  <r>
    <x v="1"/>
    <x v="2"/>
    <n v="2021"/>
    <s v="2021"/>
    <x v="0"/>
    <s v="OPEB Trust Fund"/>
    <m/>
    <x v="0"/>
    <s v="OPEB Administration"/>
    <x v="4"/>
    <x v="4"/>
    <m/>
    <m/>
    <m/>
    <m/>
    <m/>
    <m/>
    <m/>
    <s v="13845"/>
    <x v="26"/>
    <n v="-662.26"/>
    <n v="1"/>
  </r>
  <r>
    <x v="2"/>
    <x v="3"/>
    <n v="2021"/>
    <s v="2021"/>
    <x v="0"/>
    <s v="OPEB Trust Fund"/>
    <m/>
    <x v="0"/>
    <s v="OPEB Administration"/>
    <x v="1"/>
    <x v="1"/>
    <m/>
    <m/>
    <m/>
    <m/>
    <m/>
    <m/>
    <m/>
    <s v="13873"/>
    <x v="27"/>
    <n v="-16.64"/>
    <n v="1"/>
  </r>
  <r>
    <x v="2"/>
    <x v="3"/>
    <n v="2021"/>
    <s v="2021"/>
    <x v="0"/>
    <s v="OPEB Trust Fund"/>
    <m/>
    <x v="0"/>
    <s v="OPEB Administration"/>
    <x v="1"/>
    <x v="1"/>
    <m/>
    <m/>
    <m/>
    <m/>
    <m/>
    <m/>
    <m/>
    <s v="13873"/>
    <x v="28"/>
    <n v="-1605.8"/>
    <n v="1"/>
  </r>
  <r>
    <x v="2"/>
    <x v="3"/>
    <n v="2021"/>
    <s v="2021"/>
    <x v="0"/>
    <s v="OPEB Trust Fund"/>
    <m/>
    <x v="0"/>
    <s v="OPEB Administration"/>
    <x v="2"/>
    <x v="2"/>
    <m/>
    <m/>
    <m/>
    <m/>
    <m/>
    <m/>
    <m/>
    <s v="13873"/>
    <x v="29"/>
    <n v="-57.72"/>
    <n v="1"/>
  </r>
  <r>
    <x v="2"/>
    <x v="3"/>
    <n v="2021"/>
    <s v="2021"/>
    <x v="0"/>
    <s v="OPEB Trust Fund"/>
    <m/>
    <x v="0"/>
    <s v="OPEB Administration"/>
    <x v="2"/>
    <x v="2"/>
    <m/>
    <m/>
    <m/>
    <m/>
    <m/>
    <m/>
    <m/>
    <s v="13873"/>
    <x v="30"/>
    <n v="-57.72"/>
    <n v="1"/>
  </r>
  <r>
    <x v="2"/>
    <x v="3"/>
    <n v="2021"/>
    <s v="2021"/>
    <x v="0"/>
    <s v="OPEB Trust Fund"/>
    <m/>
    <x v="0"/>
    <s v="OPEB Administration"/>
    <x v="2"/>
    <x v="2"/>
    <m/>
    <m/>
    <m/>
    <m/>
    <m/>
    <m/>
    <m/>
    <s v="13874"/>
    <x v="31"/>
    <n v="-57.72"/>
    <n v="1"/>
  </r>
  <r>
    <x v="2"/>
    <x v="3"/>
    <n v="2021"/>
    <s v="2021"/>
    <x v="0"/>
    <s v="OPEB Trust Fund"/>
    <m/>
    <x v="0"/>
    <s v="OPEB Administration"/>
    <x v="4"/>
    <x v="4"/>
    <m/>
    <m/>
    <m/>
    <m/>
    <m/>
    <m/>
    <m/>
    <s v="13874"/>
    <x v="32"/>
    <n v="-1853.16"/>
    <n v="1"/>
  </r>
  <r>
    <x v="3"/>
    <x v="4"/>
    <n v="2021"/>
    <s v="2021"/>
    <x v="0"/>
    <s v="OPEB Trust Fund"/>
    <m/>
    <x v="0"/>
    <s v="OPEB Administration"/>
    <x v="2"/>
    <x v="2"/>
    <m/>
    <m/>
    <m/>
    <m/>
    <m/>
    <m/>
    <m/>
    <s v="13898"/>
    <x v="33"/>
    <n v="-100"/>
    <n v="1"/>
  </r>
  <r>
    <x v="4"/>
    <x v="5"/>
    <n v="2021"/>
    <s v="2021"/>
    <x v="0"/>
    <s v="OPEB Trust Fund"/>
    <m/>
    <x v="0"/>
    <s v="OPEB Administration"/>
    <x v="0"/>
    <x v="0"/>
    <m/>
    <m/>
    <m/>
    <m/>
    <m/>
    <m/>
    <m/>
    <s v="13919"/>
    <x v="34"/>
    <n v="-26430.54"/>
    <n v="1"/>
  </r>
  <r>
    <x v="4"/>
    <x v="5"/>
    <n v="2021"/>
    <s v="2021"/>
    <x v="0"/>
    <s v="OPEB Trust Fund"/>
    <m/>
    <x v="0"/>
    <s v="OPEB Administration"/>
    <x v="1"/>
    <x v="1"/>
    <m/>
    <m/>
    <m/>
    <m/>
    <m/>
    <m/>
    <m/>
    <s v="13919"/>
    <x v="35"/>
    <n v="-10164.32"/>
    <n v="1"/>
  </r>
  <r>
    <x v="4"/>
    <x v="5"/>
    <n v="2021"/>
    <s v="2021"/>
    <x v="0"/>
    <s v="OPEB Trust Fund"/>
    <m/>
    <x v="0"/>
    <s v="OPEB Administration"/>
    <x v="2"/>
    <x v="2"/>
    <m/>
    <m/>
    <m/>
    <m/>
    <m/>
    <m/>
    <m/>
    <s v="13919"/>
    <x v="36"/>
    <n v="-10906.5"/>
    <n v="1"/>
  </r>
  <r>
    <x v="4"/>
    <x v="5"/>
    <n v="2021"/>
    <s v="2021"/>
    <x v="0"/>
    <s v="OPEB Trust Fund"/>
    <m/>
    <x v="0"/>
    <s v="OPEB Administration"/>
    <x v="4"/>
    <x v="4"/>
    <m/>
    <m/>
    <m/>
    <m/>
    <m/>
    <m/>
    <m/>
    <s v="13919"/>
    <x v="37"/>
    <n v="-12686.41"/>
    <n v="1"/>
  </r>
  <r>
    <x v="4"/>
    <x v="5"/>
    <n v="2021"/>
    <s v="2021"/>
    <x v="0"/>
    <s v="OPEB Trust Fund"/>
    <m/>
    <x v="0"/>
    <s v="OPEB Administration"/>
    <x v="3"/>
    <x v="3"/>
    <m/>
    <m/>
    <m/>
    <m/>
    <m/>
    <m/>
    <m/>
    <s v="13919"/>
    <x v="38"/>
    <n v="-11929.41"/>
    <n v="1"/>
  </r>
  <r>
    <x v="5"/>
    <x v="6"/>
    <n v="2021"/>
    <s v="2021"/>
    <x v="0"/>
    <s v="OPEB Trust Fund"/>
    <m/>
    <x v="0"/>
    <s v="OPEB Administration"/>
    <x v="5"/>
    <x v="5"/>
    <m/>
    <m/>
    <m/>
    <m/>
    <m/>
    <m/>
    <m/>
    <m/>
    <x v="39"/>
    <n v="-5205"/>
    <n v="1"/>
  </r>
  <r>
    <x v="5"/>
    <x v="7"/>
    <n v="2021"/>
    <s v="2021"/>
    <x v="0"/>
    <s v="OPEB Trust Fund"/>
    <m/>
    <x v="0"/>
    <s v="OPEB Administration"/>
    <x v="6"/>
    <x v="6"/>
    <m/>
    <m/>
    <m/>
    <m/>
    <m/>
    <m/>
    <m/>
    <m/>
    <x v="40"/>
    <n v="-2610.2600000000002"/>
    <n v="1"/>
  </r>
  <r>
    <x v="5"/>
    <x v="6"/>
    <n v="2021"/>
    <s v="2021"/>
    <x v="0"/>
    <s v="OPEB Trust Fund"/>
    <m/>
    <x v="0"/>
    <s v="OPEB Administration"/>
    <x v="7"/>
    <x v="7"/>
    <m/>
    <m/>
    <m/>
    <m/>
    <m/>
    <m/>
    <m/>
    <m/>
    <x v="39"/>
    <n v="-359143"/>
    <n v="1"/>
  </r>
  <r>
    <x v="6"/>
    <x v="8"/>
    <n v="2021"/>
    <s v="2021"/>
    <x v="0"/>
    <s v="OPEB Trust Fund"/>
    <m/>
    <x v="0"/>
    <s v="OPEB Administration"/>
    <x v="1"/>
    <x v="1"/>
    <m/>
    <m/>
    <m/>
    <m/>
    <m/>
    <m/>
    <m/>
    <s v="13932"/>
    <x v="41"/>
    <n v="-16.64"/>
    <n v="2"/>
  </r>
  <r>
    <x v="6"/>
    <x v="8"/>
    <n v="2021"/>
    <s v="2021"/>
    <x v="0"/>
    <s v="OPEB Trust Fund"/>
    <m/>
    <x v="0"/>
    <s v="OPEB Administration"/>
    <x v="1"/>
    <x v="1"/>
    <m/>
    <m/>
    <m/>
    <m/>
    <m/>
    <m/>
    <m/>
    <s v="13932"/>
    <x v="42"/>
    <n v="-1605.8"/>
    <n v="2"/>
  </r>
  <r>
    <x v="6"/>
    <x v="8"/>
    <n v="2021"/>
    <s v="2021"/>
    <x v="0"/>
    <s v="OPEB Trust Fund"/>
    <m/>
    <x v="0"/>
    <s v="OPEB Administration"/>
    <x v="2"/>
    <x v="2"/>
    <m/>
    <m/>
    <m/>
    <m/>
    <m/>
    <m/>
    <m/>
    <s v="13932"/>
    <x v="43"/>
    <n v="-25.08"/>
    <n v="2"/>
  </r>
  <r>
    <x v="6"/>
    <x v="8"/>
    <n v="2021"/>
    <s v="2021"/>
    <x v="0"/>
    <s v="OPEB Trust Fund"/>
    <m/>
    <x v="0"/>
    <s v="OPEB Administration"/>
    <x v="2"/>
    <x v="2"/>
    <m/>
    <m/>
    <m/>
    <m/>
    <m/>
    <m/>
    <m/>
    <s v="13932"/>
    <x v="44"/>
    <n v="-133.19999999999999"/>
    <n v="2"/>
  </r>
  <r>
    <x v="6"/>
    <x v="8"/>
    <n v="2021"/>
    <s v="2021"/>
    <x v="0"/>
    <s v="OPEB Trust Fund"/>
    <m/>
    <x v="0"/>
    <s v="OPEB Administration"/>
    <x v="2"/>
    <x v="2"/>
    <m/>
    <m/>
    <m/>
    <m/>
    <m/>
    <m/>
    <m/>
    <s v="13932"/>
    <x v="45"/>
    <n v="-70.680000000000007"/>
    <n v="2"/>
  </r>
  <r>
    <x v="6"/>
    <x v="8"/>
    <n v="2021"/>
    <s v="2021"/>
    <x v="0"/>
    <s v="OPEB Trust Fund"/>
    <m/>
    <x v="0"/>
    <s v="OPEB Administration"/>
    <x v="3"/>
    <x v="3"/>
    <m/>
    <m/>
    <m/>
    <m/>
    <m/>
    <m/>
    <m/>
    <s v="13932"/>
    <x v="46"/>
    <n v="-432.64"/>
    <n v="2"/>
  </r>
  <r>
    <x v="7"/>
    <x v="9"/>
    <n v="2021"/>
    <s v="2021"/>
    <x v="0"/>
    <s v="OPEB Trust Fund"/>
    <m/>
    <x v="0"/>
    <s v="OPEB Administration"/>
    <x v="1"/>
    <x v="1"/>
    <m/>
    <m/>
    <m/>
    <m/>
    <m/>
    <m/>
    <m/>
    <s v="13995"/>
    <x v="47"/>
    <n v="-166.4"/>
    <n v="2"/>
  </r>
  <r>
    <x v="7"/>
    <x v="9"/>
    <n v="2021"/>
    <s v="2021"/>
    <x v="0"/>
    <s v="OPEB Trust Fund"/>
    <m/>
    <x v="0"/>
    <s v="OPEB Administration"/>
    <x v="2"/>
    <x v="2"/>
    <m/>
    <m/>
    <m/>
    <m/>
    <m/>
    <m/>
    <m/>
    <s v="13995"/>
    <x v="48"/>
    <n v="-34.200000000000003"/>
    <n v="2"/>
  </r>
  <r>
    <x v="8"/>
    <x v="10"/>
    <n v="2021"/>
    <s v="2021"/>
    <x v="0"/>
    <s v="OPEB Trust Fund"/>
    <m/>
    <x v="0"/>
    <s v="OPEB Administration"/>
    <x v="0"/>
    <x v="0"/>
    <m/>
    <m/>
    <m/>
    <m/>
    <m/>
    <m/>
    <m/>
    <s v="14025"/>
    <x v="49"/>
    <n v="-264"/>
    <n v="2"/>
  </r>
  <r>
    <x v="8"/>
    <x v="10"/>
    <n v="2021"/>
    <s v="2021"/>
    <x v="0"/>
    <s v="OPEB Trust Fund"/>
    <m/>
    <x v="0"/>
    <s v="OPEB Administration"/>
    <x v="2"/>
    <x v="2"/>
    <m/>
    <m/>
    <m/>
    <m/>
    <m/>
    <m/>
    <m/>
    <s v="14025"/>
    <x v="50"/>
    <n v="-25.08"/>
    <n v="2"/>
  </r>
  <r>
    <x v="9"/>
    <x v="11"/>
    <n v="2021"/>
    <s v="2021"/>
    <x v="0"/>
    <s v="OPEB Trust Fund"/>
    <m/>
    <x v="0"/>
    <s v="OPEB Administration"/>
    <x v="0"/>
    <x v="0"/>
    <m/>
    <m/>
    <m/>
    <m/>
    <m/>
    <m/>
    <m/>
    <s v="14050"/>
    <x v="51"/>
    <n v="-25825.919999999998"/>
    <n v="2"/>
  </r>
  <r>
    <x v="9"/>
    <x v="11"/>
    <n v="2021"/>
    <s v="2021"/>
    <x v="0"/>
    <s v="OPEB Trust Fund"/>
    <m/>
    <x v="0"/>
    <s v="OPEB Administration"/>
    <x v="1"/>
    <x v="1"/>
    <m/>
    <m/>
    <m/>
    <m/>
    <m/>
    <m/>
    <m/>
    <s v="14050"/>
    <x v="52"/>
    <n v="-10159.290000000001"/>
    <n v="2"/>
  </r>
  <r>
    <x v="9"/>
    <x v="11"/>
    <n v="2021"/>
    <s v="2021"/>
    <x v="0"/>
    <s v="OPEB Trust Fund"/>
    <m/>
    <x v="0"/>
    <s v="OPEB Administration"/>
    <x v="2"/>
    <x v="2"/>
    <m/>
    <m/>
    <m/>
    <m/>
    <m/>
    <m/>
    <m/>
    <s v="14050"/>
    <x v="53"/>
    <n v="-10834.98"/>
    <n v="2"/>
  </r>
  <r>
    <x v="9"/>
    <x v="11"/>
    <n v="2021"/>
    <s v="2021"/>
    <x v="0"/>
    <s v="OPEB Trust Fund"/>
    <m/>
    <x v="0"/>
    <s v="OPEB Administration"/>
    <x v="4"/>
    <x v="4"/>
    <m/>
    <m/>
    <m/>
    <m/>
    <m/>
    <m/>
    <m/>
    <s v="14050"/>
    <x v="54"/>
    <n v="-12146.18"/>
    <n v="2"/>
  </r>
  <r>
    <x v="9"/>
    <x v="11"/>
    <n v="2021"/>
    <s v="2021"/>
    <x v="0"/>
    <s v="OPEB Trust Fund"/>
    <m/>
    <x v="0"/>
    <s v="OPEB Administration"/>
    <x v="3"/>
    <x v="3"/>
    <m/>
    <m/>
    <m/>
    <m/>
    <m/>
    <m/>
    <m/>
    <s v="14050"/>
    <x v="55"/>
    <n v="-11911.82"/>
    <n v="2"/>
  </r>
  <r>
    <x v="10"/>
    <x v="12"/>
    <n v="2021"/>
    <s v="2021"/>
    <x v="0"/>
    <s v="OPEB Trust Fund"/>
    <m/>
    <x v="0"/>
    <s v="OPEB Administration"/>
    <x v="5"/>
    <x v="5"/>
    <m/>
    <m/>
    <m/>
    <m/>
    <m/>
    <m/>
    <m/>
    <m/>
    <x v="56"/>
    <n v="-5205"/>
    <n v="2"/>
  </r>
  <r>
    <x v="10"/>
    <x v="13"/>
    <n v="2021"/>
    <s v="2021"/>
    <x v="0"/>
    <s v="OPEB Trust Fund"/>
    <m/>
    <x v="0"/>
    <s v="OPEB Administration"/>
    <x v="8"/>
    <x v="8"/>
    <m/>
    <m/>
    <m/>
    <m/>
    <m/>
    <m/>
    <m/>
    <m/>
    <x v="57"/>
    <n v="-227.66"/>
    <n v="2"/>
  </r>
  <r>
    <x v="10"/>
    <x v="14"/>
    <n v="2021"/>
    <s v="2021"/>
    <x v="0"/>
    <s v="OPEB Trust Fund"/>
    <m/>
    <x v="0"/>
    <s v="OPEB Administration"/>
    <x v="6"/>
    <x v="6"/>
    <m/>
    <m/>
    <m/>
    <m/>
    <m/>
    <m/>
    <m/>
    <m/>
    <x v="40"/>
    <n v="-6332.98"/>
    <n v="2"/>
  </r>
  <r>
    <x v="10"/>
    <x v="12"/>
    <n v="2021"/>
    <s v="2021"/>
    <x v="0"/>
    <s v="OPEB Trust Fund"/>
    <m/>
    <x v="0"/>
    <s v="OPEB Administration"/>
    <x v="7"/>
    <x v="7"/>
    <m/>
    <m/>
    <m/>
    <m/>
    <m/>
    <m/>
    <m/>
    <m/>
    <x v="56"/>
    <n v="-359143"/>
    <n v="2"/>
  </r>
  <r>
    <x v="11"/>
    <x v="15"/>
    <n v="2021"/>
    <s v="2021"/>
    <x v="0"/>
    <s v="OPEB Trust Fund"/>
    <m/>
    <x v="0"/>
    <s v="OPEB Administration"/>
    <x v="0"/>
    <x v="0"/>
    <m/>
    <m/>
    <m/>
    <m/>
    <m/>
    <m/>
    <m/>
    <s v="14069"/>
    <x v="0"/>
    <n v="-910"/>
    <n v="3"/>
  </r>
  <r>
    <x v="11"/>
    <x v="15"/>
    <n v="2021"/>
    <s v="2021"/>
    <x v="0"/>
    <s v="OPEB Trust Fund"/>
    <m/>
    <x v="0"/>
    <s v="OPEB Administration"/>
    <x v="1"/>
    <x v="1"/>
    <m/>
    <m/>
    <m/>
    <m/>
    <m/>
    <m/>
    <m/>
    <s v="14069"/>
    <x v="58"/>
    <n v="-16.64"/>
    <n v="3"/>
  </r>
  <r>
    <x v="11"/>
    <x v="15"/>
    <n v="2021"/>
    <s v="2021"/>
    <x v="0"/>
    <s v="OPEB Trust Fund"/>
    <m/>
    <x v="0"/>
    <s v="OPEB Administration"/>
    <x v="2"/>
    <x v="2"/>
    <m/>
    <m/>
    <m/>
    <m/>
    <m/>
    <m/>
    <m/>
    <s v="14077"/>
    <x v="59"/>
    <n v="-100"/>
    <n v="3"/>
  </r>
  <r>
    <x v="12"/>
    <x v="16"/>
    <n v="2021"/>
    <s v="2021"/>
    <x v="0"/>
    <s v="OPEB Trust Fund"/>
    <m/>
    <x v="0"/>
    <s v="OPEB Administration"/>
    <x v="0"/>
    <x v="0"/>
    <m/>
    <m/>
    <m/>
    <m/>
    <m/>
    <m/>
    <m/>
    <s v="14135"/>
    <x v="60"/>
    <n v="-264"/>
    <n v="3"/>
  </r>
  <r>
    <x v="12"/>
    <x v="16"/>
    <n v="2021"/>
    <s v="2021"/>
    <x v="0"/>
    <s v="OPEB Trust Fund"/>
    <m/>
    <x v="0"/>
    <s v="OPEB Administration"/>
    <x v="0"/>
    <x v="0"/>
    <m/>
    <m/>
    <m/>
    <m/>
    <m/>
    <m/>
    <m/>
    <s v="14135"/>
    <x v="0"/>
    <n v="-910"/>
    <n v="3"/>
  </r>
  <r>
    <x v="12"/>
    <x v="16"/>
    <n v="2021"/>
    <s v="2021"/>
    <x v="0"/>
    <s v="OPEB Trust Fund"/>
    <m/>
    <x v="0"/>
    <s v="OPEB Administration"/>
    <x v="2"/>
    <x v="2"/>
    <m/>
    <m/>
    <m/>
    <m/>
    <m/>
    <m/>
    <m/>
    <s v="14135"/>
    <x v="61"/>
    <n v="-78"/>
    <n v="3"/>
  </r>
  <r>
    <x v="12"/>
    <x v="16"/>
    <n v="2021"/>
    <s v="2021"/>
    <x v="0"/>
    <s v="OPEB Trust Fund"/>
    <m/>
    <x v="0"/>
    <s v="OPEB Administration"/>
    <x v="2"/>
    <x v="2"/>
    <m/>
    <m/>
    <m/>
    <m/>
    <m/>
    <m/>
    <m/>
    <s v="14135"/>
    <x v="62"/>
    <n v="-25.08"/>
    <n v="3"/>
  </r>
  <r>
    <x v="12"/>
    <x v="16"/>
    <n v="2021"/>
    <s v="2021"/>
    <x v="0"/>
    <s v="OPEB Trust Fund"/>
    <m/>
    <x v="0"/>
    <s v="OPEB Administration"/>
    <x v="2"/>
    <x v="2"/>
    <m/>
    <m/>
    <m/>
    <m/>
    <m/>
    <m/>
    <m/>
    <s v="14135"/>
    <x v="63"/>
    <n v="-57.72"/>
    <n v="3"/>
  </r>
  <r>
    <x v="12"/>
    <x v="16"/>
    <n v="2021"/>
    <s v="2021"/>
    <x v="0"/>
    <s v="OPEB Trust Fund"/>
    <m/>
    <x v="0"/>
    <s v="OPEB Administration"/>
    <x v="2"/>
    <x v="2"/>
    <m/>
    <m/>
    <m/>
    <m/>
    <m/>
    <m/>
    <m/>
    <s v="14135"/>
    <x v="64"/>
    <n v="-16"/>
    <n v="3"/>
  </r>
  <r>
    <x v="12"/>
    <x v="16"/>
    <n v="2021"/>
    <s v="2021"/>
    <x v="0"/>
    <s v="OPEB Trust Fund"/>
    <m/>
    <x v="0"/>
    <s v="OPEB Administration"/>
    <x v="2"/>
    <x v="2"/>
    <m/>
    <m/>
    <m/>
    <m/>
    <m/>
    <m/>
    <m/>
    <s v="14135"/>
    <x v="64"/>
    <n v="-41.72"/>
    <n v="3"/>
  </r>
  <r>
    <x v="12"/>
    <x v="16"/>
    <n v="2021"/>
    <s v="2021"/>
    <x v="0"/>
    <s v="OPEB Trust Fund"/>
    <m/>
    <x v="0"/>
    <s v="OPEB Administration"/>
    <x v="3"/>
    <x v="3"/>
    <m/>
    <m/>
    <m/>
    <m/>
    <m/>
    <m/>
    <m/>
    <s v="14135"/>
    <x v="65"/>
    <n v="-16.64"/>
    <n v="3"/>
  </r>
  <r>
    <x v="12"/>
    <x v="16"/>
    <n v="2021"/>
    <s v="2021"/>
    <x v="0"/>
    <s v="OPEB Trust Fund"/>
    <m/>
    <x v="0"/>
    <s v="OPEB Administration"/>
    <x v="3"/>
    <x v="3"/>
    <m/>
    <m/>
    <m/>
    <m/>
    <m/>
    <m/>
    <m/>
    <s v="14135"/>
    <x v="66"/>
    <n v="-16.64"/>
    <n v="3"/>
  </r>
  <r>
    <x v="13"/>
    <x v="17"/>
    <n v="2021"/>
    <s v="2021"/>
    <x v="0"/>
    <s v="OPEB Trust Fund"/>
    <m/>
    <x v="0"/>
    <s v="OPEB Administration"/>
    <x v="2"/>
    <x v="2"/>
    <m/>
    <m/>
    <m/>
    <m/>
    <m/>
    <m/>
    <m/>
    <s v="14190"/>
    <x v="67"/>
    <n v="-100"/>
    <n v="3"/>
  </r>
  <r>
    <x v="14"/>
    <x v="18"/>
    <n v="2021"/>
    <s v="2021"/>
    <x v="0"/>
    <s v="OPEB Trust Fund"/>
    <m/>
    <x v="0"/>
    <s v="OPEB Administration"/>
    <x v="0"/>
    <x v="0"/>
    <m/>
    <m/>
    <m/>
    <m/>
    <m/>
    <m/>
    <m/>
    <s v="14203"/>
    <x v="68"/>
    <n v="-25674.63"/>
    <n v="3"/>
  </r>
  <r>
    <x v="14"/>
    <x v="18"/>
    <n v="2021"/>
    <s v="2021"/>
    <x v="0"/>
    <s v="OPEB Trust Fund"/>
    <m/>
    <x v="0"/>
    <s v="OPEB Administration"/>
    <x v="1"/>
    <x v="1"/>
    <m/>
    <m/>
    <m/>
    <m/>
    <m/>
    <m/>
    <m/>
    <s v="14203"/>
    <x v="69"/>
    <n v="-11824.37"/>
    <n v="3"/>
  </r>
  <r>
    <x v="14"/>
    <x v="18"/>
    <n v="2021"/>
    <s v="2021"/>
    <x v="0"/>
    <s v="OPEB Trust Fund"/>
    <m/>
    <x v="0"/>
    <s v="OPEB Administration"/>
    <x v="2"/>
    <x v="2"/>
    <m/>
    <m/>
    <m/>
    <m/>
    <m/>
    <m/>
    <m/>
    <s v="14203"/>
    <x v="70"/>
    <n v="-11316.55"/>
    <n v="3"/>
  </r>
  <r>
    <x v="14"/>
    <x v="18"/>
    <n v="2021"/>
    <s v="2021"/>
    <x v="0"/>
    <s v="OPEB Trust Fund"/>
    <m/>
    <x v="0"/>
    <s v="OPEB Administration"/>
    <x v="4"/>
    <x v="4"/>
    <m/>
    <m/>
    <m/>
    <m/>
    <m/>
    <m/>
    <m/>
    <s v="14203"/>
    <x v="71"/>
    <n v="-12234.14"/>
    <n v="3"/>
  </r>
  <r>
    <x v="14"/>
    <x v="18"/>
    <n v="2021"/>
    <s v="2021"/>
    <x v="0"/>
    <s v="OPEB Trust Fund"/>
    <m/>
    <x v="0"/>
    <s v="OPEB Administration"/>
    <x v="3"/>
    <x v="3"/>
    <m/>
    <m/>
    <m/>
    <m/>
    <m/>
    <m/>
    <m/>
    <s v="14203"/>
    <x v="72"/>
    <n v="-13537.97"/>
    <n v="3"/>
  </r>
  <r>
    <x v="15"/>
    <x v="19"/>
    <n v="2021"/>
    <s v="2021"/>
    <x v="0"/>
    <s v="OPEB Trust Fund"/>
    <m/>
    <x v="0"/>
    <s v="OPEB Administration"/>
    <x v="5"/>
    <x v="5"/>
    <m/>
    <m/>
    <m/>
    <m/>
    <m/>
    <m/>
    <m/>
    <m/>
    <x v="73"/>
    <n v="-5205"/>
    <n v="3"/>
  </r>
  <r>
    <x v="15"/>
    <x v="20"/>
    <n v="2021"/>
    <s v="2021"/>
    <x v="0"/>
    <s v="OPEB Trust Fund"/>
    <m/>
    <x v="0"/>
    <s v="OPEB Administration"/>
    <x v="8"/>
    <x v="8"/>
    <m/>
    <m/>
    <m/>
    <m/>
    <m/>
    <m/>
    <m/>
    <m/>
    <x v="74"/>
    <n v="-360.78"/>
    <n v="3"/>
  </r>
  <r>
    <x v="15"/>
    <x v="19"/>
    <n v="2021"/>
    <s v="2021"/>
    <x v="0"/>
    <s v="OPEB Trust Fund"/>
    <m/>
    <x v="0"/>
    <s v="OPEB Administration"/>
    <x v="7"/>
    <x v="7"/>
    <m/>
    <m/>
    <m/>
    <m/>
    <m/>
    <m/>
    <m/>
    <m/>
    <x v="73"/>
    <n v="-359143"/>
    <n v="3"/>
  </r>
  <r>
    <x v="16"/>
    <x v="21"/>
    <n v="2021"/>
    <s v="2021"/>
    <x v="0"/>
    <s v="OPEB Trust Fund"/>
    <m/>
    <x v="0"/>
    <s v="OPEB Administration"/>
    <x v="6"/>
    <x v="6"/>
    <m/>
    <m/>
    <m/>
    <m/>
    <m/>
    <m/>
    <m/>
    <m/>
    <x v="40"/>
    <n v="-24820.87"/>
    <n v="4"/>
  </r>
  <r>
    <x v="17"/>
    <x v="22"/>
    <n v="2021"/>
    <s v="2021"/>
    <x v="0"/>
    <s v="OPEB Trust Fund"/>
    <m/>
    <x v="0"/>
    <s v="OPEB Administration"/>
    <x v="0"/>
    <x v="0"/>
    <m/>
    <m/>
    <m/>
    <m/>
    <m/>
    <m/>
    <m/>
    <s v="14336"/>
    <x v="0"/>
    <n v="-910"/>
    <n v="4"/>
  </r>
  <r>
    <x v="17"/>
    <x v="22"/>
    <n v="2021"/>
    <s v="2021"/>
    <x v="0"/>
    <s v="OPEB Trust Fund"/>
    <m/>
    <x v="0"/>
    <s v="OPEB Administration"/>
    <x v="1"/>
    <x v="1"/>
    <m/>
    <m/>
    <m/>
    <m/>
    <m/>
    <m/>
    <m/>
    <s v="14336"/>
    <x v="75"/>
    <n v="-16.64"/>
    <n v="4"/>
  </r>
  <r>
    <x v="17"/>
    <x v="22"/>
    <n v="2021"/>
    <s v="2021"/>
    <x v="0"/>
    <s v="OPEB Trust Fund"/>
    <m/>
    <x v="0"/>
    <s v="OPEB Administration"/>
    <x v="1"/>
    <x v="1"/>
    <m/>
    <m/>
    <m/>
    <m/>
    <m/>
    <m/>
    <m/>
    <s v="14336"/>
    <x v="76"/>
    <n v="-432.64"/>
    <n v="4"/>
  </r>
  <r>
    <x v="17"/>
    <x v="22"/>
    <n v="2021"/>
    <s v="2021"/>
    <x v="0"/>
    <s v="OPEB Trust Fund"/>
    <m/>
    <x v="0"/>
    <s v="OPEB Administration"/>
    <x v="2"/>
    <x v="2"/>
    <m/>
    <m/>
    <m/>
    <m/>
    <m/>
    <m/>
    <m/>
    <s v="14336"/>
    <x v="61"/>
    <n v="-78"/>
    <n v="4"/>
  </r>
  <r>
    <x v="17"/>
    <x v="22"/>
    <n v="2021"/>
    <s v="2021"/>
    <x v="0"/>
    <s v="OPEB Trust Fund"/>
    <m/>
    <x v="0"/>
    <s v="OPEB Administration"/>
    <x v="2"/>
    <x v="2"/>
    <m/>
    <m/>
    <m/>
    <m/>
    <m/>
    <m/>
    <m/>
    <s v="14336"/>
    <x v="77"/>
    <n v="-25.08"/>
    <n v="4"/>
  </r>
  <r>
    <x v="17"/>
    <x v="22"/>
    <n v="2021"/>
    <s v="2021"/>
    <x v="0"/>
    <s v="OPEB Trust Fund"/>
    <m/>
    <x v="0"/>
    <s v="OPEB Administration"/>
    <x v="2"/>
    <x v="2"/>
    <m/>
    <m/>
    <m/>
    <m/>
    <m/>
    <m/>
    <m/>
    <s v="14336"/>
    <x v="6"/>
    <n v="-20.86"/>
    <n v="4"/>
  </r>
  <r>
    <x v="17"/>
    <x v="22"/>
    <n v="2021"/>
    <s v="2021"/>
    <x v="0"/>
    <s v="OPEB Trust Fund"/>
    <m/>
    <x v="0"/>
    <s v="OPEB Administration"/>
    <x v="2"/>
    <x v="2"/>
    <m/>
    <m/>
    <m/>
    <m/>
    <m/>
    <m/>
    <m/>
    <s v="14336"/>
    <x v="78"/>
    <n v="-25.08"/>
    <n v="4"/>
  </r>
  <r>
    <x v="17"/>
    <x v="22"/>
    <n v="2021"/>
    <s v="2021"/>
    <x v="0"/>
    <s v="OPEB Trust Fund"/>
    <m/>
    <x v="0"/>
    <s v="OPEB Administration"/>
    <x v="2"/>
    <x v="2"/>
    <m/>
    <m/>
    <m/>
    <m/>
    <m/>
    <m/>
    <m/>
    <s v="14336"/>
    <x v="79"/>
    <n v="-25.08"/>
    <n v="4"/>
  </r>
  <r>
    <x v="17"/>
    <x v="22"/>
    <n v="2021"/>
    <s v="2021"/>
    <x v="0"/>
    <s v="OPEB Trust Fund"/>
    <m/>
    <x v="0"/>
    <s v="OPEB Administration"/>
    <x v="2"/>
    <x v="2"/>
    <m/>
    <m/>
    <m/>
    <m/>
    <m/>
    <m/>
    <m/>
    <s v="14336"/>
    <x v="80"/>
    <n v="-25.08"/>
    <n v="4"/>
  </r>
  <r>
    <x v="17"/>
    <x v="22"/>
    <n v="2021"/>
    <s v="2021"/>
    <x v="0"/>
    <s v="OPEB Trust Fund"/>
    <m/>
    <x v="0"/>
    <s v="OPEB Administration"/>
    <x v="3"/>
    <x v="3"/>
    <m/>
    <m/>
    <m/>
    <m/>
    <m/>
    <m/>
    <m/>
    <s v="14336"/>
    <x v="81"/>
    <n v="-16.64"/>
    <n v="4"/>
  </r>
  <r>
    <x v="17"/>
    <x v="22"/>
    <n v="2021"/>
    <s v="2021"/>
    <x v="0"/>
    <s v="OPEB Trust Fund"/>
    <m/>
    <x v="0"/>
    <s v="OPEB Administration"/>
    <x v="3"/>
    <x v="3"/>
    <m/>
    <m/>
    <m/>
    <m/>
    <m/>
    <m/>
    <m/>
    <s v="14336"/>
    <x v="82"/>
    <n v="-16.64"/>
    <n v="4"/>
  </r>
  <r>
    <x v="17"/>
    <x v="22"/>
    <n v="2021"/>
    <s v="2021"/>
    <x v="0"/>
    <s v="OPEB Trust Fund"/>
    <m/>
    <x v="0"/>
    <s v="OPEB Administration"/>
    <x v="3"/>
    <x v="3"/>
    <m/>
    <m/>
    <m/>
    <m/>
    <m/>
    <m/>
    <m/>
    <s v="14336"/>
    <x v="83"/>
    <n v="-16.64"/>
    <n v="4"/>
  </r>
  <r>
    <x v="18"/>
    <x v="23"/>
    <n v="2021"/>
    <s v="2021"/>
    <x v="0"/>
    <s v="OPEB Trust Fund"/>
    <m/>
    <x v="0"/>
    <s v="OPEB Administration"/>
    <x v="0"/>
    <x v="0"/>
    <m/>
    <m/>
    <m/>
    <m/>
    <m/>
    <m/>
    <m/>
    <s v="14350"/>
    <x v="84"/>
    <n v="-264"/>
    <n v="4"/>
  </r>
  <r>
    <x v="18"/>
    <x v="23"/>
    <n v="2021"/>
    <s v="2021"/>
    <x v="0"/>
    <s v="OPEB Trust Fund"/>
    <m/>
    <x v="0"/>
    <s v="OPEB Administration"/>
    <x v="2"/>
    <x v="2"/>
    <m/>
    <m/>
    <m/>
    <m/>
    <m/>
    <m/>
    <m/>
    <s v="14350"/>
    <x v="85"/>
    <n v="-25.08"/>
    <n v="4"/>
  </r>
  <r>
    <x v="19"/>
    <x v="24"/>
    <n v="2021"/>
    <s v="2021"/>
    <x v="0"/>
    <s v="OPEB Trust Fund"/>
    <m/>
    <x v="0"/>
    <s v="OPEB Administration"/>
    <x v="5"/>
    <x v="5"/>
    <m/>
    <m/>
    <m/>
    <m/>
    <m/>
    <m/>
    <m/>
    <m/>
    <x v="86"/>
    <n v="-5205"/>
    <n v="4"/>
  </r>
  <r>
    <x v="19"/>
    <x v="25"/>
    <n v="2021"/>
    <s v="2021"/>
    <x v="0"/>
    <s v="OPEB Trust Fund"/>
    <m/>
    <x v="0"/>
    <s v="OPEB Administration"/>
    <x v="8"/>
    <x v="8"/>
    <m/>
    <m/>
    <m/>
    <m/>
    <m/>
    <m/>
    <m/>
    <m/>
    <x v="87"/>
    <n v="-404.95"/>
    <n v="4"/>
  </r>
  <r>
    <x v="19"/>
    <x v="26"/>
    <n v="2021"/>
    <s v="2021"/>
    <x v="0"/>
    <s v="OPEB Trust Fund"/>
    <m/>
    <x v="0"/>
    <s v="OPEB Administration"/>
    <x v="6"/>
    <x v="6"/>
    <m/>
    <m/>
    <m/>
    <m/>
    <m/>
    <m/>
    <m/>
    <m/>
    <x v="40"/>
    <n v="-6476.6"/>
    <n v="4"/>
  </r>
  <r>
    <x v="19"/>
    <x v="24"/>
    <n v="2021"/>
    <s v="2021"/>
    <x v="0"/>
    <s v="OPEB Trust Fund"/>
    <m/>
    <x v="0"/>
    <s v="OPEB Administration"/>
    <x v="7"/>
    <x v="7"/>
    <m/>
    <m/>
    <m/>
    <m/>
    <m/>
    <m/>
    <m/>
    <m/>
    <x v="86"/>
    <n v="-359143"/>
    <n v="4"/>
  </r>
  <r>
    <x v="20"/>
    <x v="27"/>
    <n v="2021"/>
    <s v="2021"/>
    <x v="0"/>
    <s v="OPEB Trust Fund"/>
    <m/>
    <x v="0"/>
    <s v="OPEB Administration"/>
    <x v="1"/>
    <x v="1"/>
    <m/>
    <m/>
    <m/>
    <m/>
    <m/>
    <m/>
    <m/>
    <s v="14368"/>
    <x v="88"/>
    <n v="-1605.8"/>
    <n v="5"/>
  </r>
  <r>
    <x v="21"/>
    <x v="28"/>
    <n v="2021"/>
    <s v="2021"/>
    <x v="0"/>
    <s v="OPEB Trust Fund"/>
    <m/>
    <x v="0"/>
    <s v="OPEB Administration"/>
    <x v="0"/>
    <x v="0"/>
    <m/>
    <m/>
    <m/>
    <m/>
    <m/>
    <m/>
    <m/>
    <s v="14397"/>
    <x v="89"/>
    <n v="-25157.42"/>
    <n v="5"/>
  </r>
  <r>
    <x v="21"/>
    <x v="28"/>
    <n v="2021"/>
    <s v="2021"/>
    <x v="0"/>
    <s v="OPEB Trust Fund"/>
    <m/>
    <x v="0"/>
    <s v="OPEB Administration"/>
    <x v="1"/>
    <x v="1"/>
    <m/>
    <m/>
    <m/>
    <m/>
    <m/>
    <m/>
    <m/>
    <s v="14397"/>
    <x v="90"/>
    <n v="-12568.59"/>
    <n v="5"/>
  </r>
  <r>
    <x v="21"/>
    <x v="28"/>
    <n v="2021"/>
    <s v="2021"/>
    <x v="0"/>
    <s v="OPEB Trust Fund"/>
    <m/>
    <x v="0"/>
    <s v="OPEB Administration"/>
    <x v="2"/>
    <x v="2"/>
    <m/>
    <m/>
    <m/>
    <m/>
    <m/>
    <m/>
    <m/>
    <s v="14397"/>
    <x v="91"/>
    <n v="-11313.94"/>
    <n v="5"/>
  </r>
  <r>
    <x v="21"/>
    <x v="28"/>
    <n v="2021"/>
    <s v="2021"/>
    <x v="0"/>
    <s v="OPEB Trust Fund"/>
    <m/>
    <x v="0"/>
    <s v="OPEB Administration"/>
    <x v="4"/>
    <x v="4"/>
    <m/>
    <m/>
    <m/>
    <m/>
    <m/>
    <m/>
    <m/>
    <s v="14397"/>
    <x v="92"/>
    <n v="-12123.91"/>
    <n v="5"/>
  </r>
  <r>
    <x v="21"/>
    <x v="28"/>
    <n v="2021"/>
    <s v="2021"/>
    <x v="0"/>
    <s v="OPEB Trust Fund"/>
    <m/>
    <x v="0"/>
    <s v="OPEB Administration"/>
    <x v="3"/>
    <x v="3"/>
    <m/>
    <m/>
    <m/>
    <m/>
    <m/>
    <m/>
    <m/>
    <s v="14397"/>
    <x v="93"/>
    <n v="-13369.14"/>
    <n v="5"/>
  </r>
  <r>
    <x v="22"/>
    <x v="29"/>
    <n v="2021"/>
    <s v="2021"/>
    <x v="0"/>
    <s v="OPEB Trust Fund"/>
    <m/>
    <x v="0"/>
    <s v="OPEB Administration"/>
    <x v="2"/>
    <x v="2"/>
    <m/>
    <m/>
    <m/>
    <m/>
    <m/>
    <m/>
    <m/>
    <s v="14409"/>
    <x v="94"/>
    <n v="-25.08"/>
    <n v="5"/>
  </r>
  <r>
    <x v="22"/>
    <x v="29"/>
    <n v="2021"/>
    <s v="2021"/>
    <x v="0"/>
    <s v="OPEB Trust Fund"/>
    <m/>
    <x v="0"/>
    <s v="OPEB Administration"/>
    <x v="2"/>
    <x v="2"/>
    <m/>
    <m/>
    <m/>
    <m/>
    <m/>
    <m/>
    <m/>
    <s v="14409"/>
    <x v="95"/>
    <n v="-120"/>
    <n v="5"/>
  </r>
  <r>
    <x v="22"/>
    <x v="29"/>
    <n v="2021"/>
    <s v="2021"/>
    <x v="0"/>
    <s v="OPEB Trust Fund"/>
    <m/>
    <x v="0"/>
    <s v="OPEB Administration"/>
    <x v="2"/>
    <x v="2"/>
    <m/>
    <m/>
    <m/>
    <m/>
    <m/>
    <m/>
    <m/>
    <s v="14409"/>
    <x v="96"/>
    <n v="-25.08"/>
    <n v="5"/>
  </r>
  <r>
    <x v="22"/>
    <x v="29"/>
    <n v="2021"/>
    <s v="2021"/>
    <x v="0"/>
    <s v="OPEB Trust Fund"/>
    <m/>
    <x v="0"/>
    <s v="OPEB Administration"/>
    <x v="3"/>
    <x v="3"/>
    <m/>
    <m/>
    <m/>
    <m/>
    <m/>
    <m/>
    <m/>
    <s v="14409"/>
    <x v="97"/>
    <n v="-16.64"/>
    <n v="5"/>
  </r>
  <r>
    <x v="22"/>
    <x v="29"/>
    <n v="2021"/>
    <s v="2021"/>
    <x v="0"/>
    <s v="OPEB Trust Fund"/>
    <m/>
    <x v="0"/>
    <s v="OPEB Administration"/>
    <x v="3"/>
    <x v="3"/>
    <m/>
    <m/>
    <m/>
    <m/>
    <m/>
    <m/>
    <m/>
    <s v="14409"/>
    <x v="98"/>
    <n v="-2125.8000000000002"/>
    <n v="5"/>
  </r>
  <r>
    <x v="22"/>
    <x v="29"/>
    <n v="2021"/>
    <s v="2021"/>
    <x v="0"/>
    <s v="OPEB Trust Fund"/>
    <m/>
    <x v="0"/>
    <s v="OPEB Administration"/>
    <x v="3"/>
    <x v="3"/>
    <m/>
    <m/>
    <m/>
    <m/>
    <m/>
    <m/>
    <m/>
    <s v="14409"/>
    <x v="99"/>
    <n v="-16.64"/>
    <n v="5"/>
  </r>
  <r>
    <x v="23"/>
    <x v="30"/>
    <n v="2021"/>
    <s v="2021"/>
    <x v="0"/>
    <s v="OPEB Trust Fund"/>
    <m/>
    <x v="0"/>
    <s v="OPEB Administration"/>
    <x v="0"/>
    <x v="0"/>
    <m/>
    <m/>
    <m/>
    <m/>
    <m/>
    <m/>
    <m/>
    <s v="14428"/>
    <x v="100"/>
    <n v="-264"/>
    <n v="5"/>
  </r>
  <r>
    <x v="23"/>
    <x v="30"/>
    <n v="2021"/>
    <s v="2021"/>
    <x v="0"/>
    <s v="OPEB Trust Fund"/>
    <m/>
    <x v="0"/>
    <s v="OPEB Administration"/>
    <x v="0"/>
    <x v="0"/>
    <m/>
    <m/>
    <m/>
    <m/>
    <m/>
    <m/>
    <m/>
    <s v="14432"/>
    <x v="101"/>
    <n v="-264"/>
    <n v="5"/>
  </r>
  <r>
    <x v="23"/>
    <x v="30"/>
    <n v="2021"/>
    <s v="2021"/>
    <x v="0"/>
    <s v="OPEB Trust Fund"/>
    <m/>
    <x v="0"/>
    <s v="OPEB Administration"/>
    <x v="2"/>
    <x v="2"/>
    <m/>
    <m/>
    <m/>
    <m/>
    <m/>
    <m/>
    <m/>
    <s v="14428"/>
    <x v="102"/>
    <n v="-25.08"/>
    <n v="5"/>
  </r>
  <r>
    <x v="23"/>
    <x v="30"/>
    <n v="2021"/>
    <s v="2021"/>
    <x v="0"/>
    <s v="OPEB Trust Fund"/>
    <m/>
    <x v="0"/>
    <s v="OPEB Administration"/>
    <x v="2"/>
    <x v="2"/>
    <m/>
    <m/>
    <m/>
    <m/>
    <m/>
    <m/>
    <m/>
    <s v="14428"/>
    <x v="103"/>
    <n v="-25.08"/>
    <n v="5"/>
  </r>
  <r>
    <x v="23"/>
    <x v="30"/>
    <n v="2021"/>
    <s v="2021"/>
    <x v="0"/>
    <s v="OPEB Trust Fund"/>
    <m/>
    <x v="0"/>
    <s v="OPEB Administration"/>
    <x v="2"/>
    <x v="2"/>
    <m/>
    <m/>
    <m/>
    <m/>
    <m/>
    <m/>
    <m/>
    <s v="14432"/>
    <x v="104"/>
    <n v="-25.08"/>
    <n v="5"/>
  </r>
  <r>
    <x v="23"/>
    <x v="30"/>
    <n v="2021"/>
    <s v="2021"/>
    <x v="0"/>
    <s v="OPEB Trust Fund"/>
    <m/>
    <x v="0"/>
    <s v="OPEB Administration"/>
    <x v="3"/>
    <x v="3"/>
    <m/>
    <m/>
    <m/>
    <m/>
    <m/>
    <m/>
    <m/>
    <s v="14428"/>
    <x v="105"/>
    <n v="-16.64"/>
    <n v="5"/>
  </r>
  <r>
    <x v="24"/>
    <x v="31"/>
    <n v="2021"/>
    <s v="2021"/>
    <x v="0"/>
    <s v="OPEB Trust Fund"/>
    <m/>
    <x v="0"/>
    <s v="OPEB Administration"/>
    <x v="2"/>
    <x v="2"/>
    <m/>
    <m/>
    <m/>
    <m/>
    <m/>
    <m/>
    <m/>
    <s v="14447"/>
    <x v="61"/>
    <n v="-78"/>
    <n v="5"/>
  </r>
  <r>
    <x v="25"/>
    <x v="32"/>
    <n v="2021"/>
    <s v="2021"/>
    <x v="0"/>
    <s v="OPEB Trust Fund"/>
    <m/>
    <x v="0"/>
    <s v="OPEB Administration"/>
    <x v="0"/>
    <x v="0"/>
    <m/>
    <m/>
    <m/>
    <m/>
    <m/>
    <m/>
    <m/>
    <s v="14476"/>
    <x v="106"/>
    <n v="-264"/>
    <n v="5"/>
  </r>
  <r>
    <x v="25"/>
    <x v="32"/>
    <n v="2021"/>
    <s v="2021"/>
    <x v="0"/>
    <s v="OPEB Trust Fund"/>
    <m/>
    <x v="0"/>
    <s v="OPEB Administration"/>
    <x v="2"/>
    <x v="2"/>
    <m/>
    <m/>
    <m/>
    <m/>
    <m/>
    <m/>
    <m/>
    <s v="14476"/>
    <x v="107"/>
    <n v="-25.08"/>
    <n v="5"/>
  </r>
  <r>
    <x v="26"/>
    <x v="33"/>
    <n v="2021"/>
    <s v="2021"/>
    <x v="0"/>
    <s v="OPEB Trust Fund"/>
    <m/>
    <x v="0"/>
    <s v="OPEB Administration"/>
    <x v="0"/>
    <x v="0"/>
    <m/>
    <m/>
    <m/>
    <m/>
    <m/>
    <m/>
    <m/>
    <s v="EFT 14519"/>
    <x v="108"/>
    <n v="-24424.03"/>
    <n v="5"/>
  </r>
  <r>
    <x v="26"/>
    <x v="33"/>
    <n v="2021"/>
    <s v="2021"/>
    <x v="0"/>
    <s v="OPEB Trust Fund"/>
    <m/>
    <x v="0"/>
    <s v="OPEB Administration"/>
    <x v="1"/>
    <x v="1"/>
    <m/>
    <m/>
    <m/>
    <m/>
    <m/>
    <m/>
    <m/>
    <s v="EFT 14519"/>
    <x v="109"/>
    <n v="-11783.29"/>
    <n v="5"/>
  </r>
  <r>
    <x v="26"/>
    <x v="33"/>
    <n v="2021"/>
    <s v="2021"/>
    <x v="0"/>
    <s v="OPEB Trust Fund"/>
    <m/>
    <x v="0"/>
    <s v="OPEB Administration"/>
    <x v="2"/>
    <x v="2"/>
    <m/>
    <m/>
    <m/>
    <m/>
    <m/>
    <m/>
    <m/>
    <s v="EFT 14519"/>
    <x v="110"/>
    <n v="-11125.98"/>
    <n v="5"/>
  </r>
  <r>
    <x v="26"/>
    <x v="33"/>
    <n v="2021"/>
    <s v="2021"/>
    <x v="0"/>
    <s v="OPEB Trust Fund"/>
    <m/>
    <x v="0"/>
    <s v="OPEB Administration"/>
    <x v="4"/>
    <x v="4"/>
    <m/>
    <m/>
    <m/>
    <m/>
    <m/>
    <m/>
    <m/>
    <s v="EFT 14519"/>
    <x v="111"/>
    <n v="-11561.04"/>
    <n v="5"/>
  </r>
  <r>
    <x v="26"/>
    <x v="33"/>
    <n v="2021"/>
    <s v="2021"/>
    <x v="0"/>
    <s v="OPEB Trust Fund"/>
    <m/>
    <x v="0"/>
    <s v="OPEB Administration"/>
    <x v="3"/>
    <x v="3"/>
    <m/>
    <m/>
    <m/>
    <m/>
    <m/>
    <m/>
    <m/>
    <s v="EFT 14519"/>
    <x v="112"/>
    <n v="-13064.98"/>
    <n v="5"/>
  </r>
  <r>
    <x v="27"/>
    <x v="34"/>
    <n v="2021"/>
    <s v="2021"/>
    <x v="0"/>
    <s v="OPEB Trust Fund"/>
    <m/>
    <x v="0"/>
    <s v="OPEB Administration"/>
    <x v="5"/>
    <x v="5"/>
    <m/>
    <m/>
    <m/>
    <m/>
    <m/>
    <m/>
    <m/>
    <m/>
    <x v="113"/>
    <n v="-5205"/>
    <n v="5"/>
  </r>
  <r>
    <x v="27"/>
    <x v="35"/>
    <n v="2021"/>
    <s v="2021"/>
    <x v="0"/>
    <s v="OPEB Trust Fund"/>
    <m/>
    <x v="0"/>
    <s v="OPEB Administration"/>
    <x v="8"/>
    <x v="8"/>
    <m/>
    <m/>
    <m/>
    <m/>
    <m/>
    <m/>
    <m/>
    <m/>
    <x v="114"/>
    <n v="-412.6"/>
    <n v="5"/>
  </r>
  <r>
    <x v="27"/>
    <x v="36"/>
    <n v="2021"/>
    <s v="2021"/>
    <x v="0"/>
    <s v="OPEB Trust Fund"/>
    <m/>
    <x v="0"/>
    <s v="OPEB Administration"/>
    <x v="6"/>
    <x v="6"/>
    <m/>
    <m/>
    <m/>
    <m/>
    <m/>
    <m/>
    <m/>
    <m/>
    <x v="40"/>
    <n v="-7494.08"/>
    <n v="5"/>
  </r>
  <r>
    <x v="27"/>
    <x v="34"/>
    <n v="2021"/>
    <s v="2021"/>
    <x v="0"/>
    <s v="OPEB Trust Fund"/>
    <m/>
    <x v="0"/>
    <s v="OPEB Administration"/>
    <x v="7"/>
    <x v="7"/>
    <m/>
    <m/>
    <m/>
    <m/>
    <m/>
    <m/>
    <m/>
    <m/>
    <x v="113"/>
    <n v="-359143"/>
    <n v="5"/>
  </r>
  <r>
    <x v="28"/>
    <x v="37"/>
    <n v="2021"/>
    <s v="2021"/>
    <x v="0"/>
    <s v="OPEB Trust Fund"/>
    <m/>
    <x v="0"/>
    <s v="OPEB Administration"/>
    <x v="0"/>
    <x v="0"/>
    <m/>
    <m/>
    <m/>
    <m/>
    <m/>
    <m/>
    <m/>
    <s v="14558"/>
    <x v="0"/>
    <n v="-910"/>
    <n v="6"/>
  </r>
  <r>
    <x v="29"/>
    <x v="38"/>
    <n v="2021"/>
    <s v="2021"/>
    <x v="0"/>
    <s v="OPEB Trust Fund"/>
    <m/>
    <x v="0"/>
    <s v="OPEB Administration"/>
    <x v="2"/>
    <x v="2"/>
    <m/>
    <m/>
    <m/>
    <m/>
    <m/>
    <m/>
    <m/>
    <s v="14604"/>
    <x v="95"/>
    <n v="-120"/>
    <n v="6"/>
  </r>
  <r>
    <x v="30"/>
    <x v="39"/>
    <n v="2021"/>
    <s v="2021"/>
    <x v="0"/>
    <s v="OPEB Trust Fund"/>
    <m/>
    <x v="0"/>
    <s v="OPEB Administration"/>
    <x v="0"/>
    <x v="0"/>
    <m/>
    <m/>
    <m/>
    <m/>
    <m/>
    <m/>
    <m/>
    <s v="EFT 14700"/>
    <x v="115"/>
    <n v="-22914.720000000001"/>
    <n v="6"/>
  </r>
  <r>
    <x v="30"/>
    <x v="39"/>
    <n v="2021"/>
    <s v="2021"/>
    <x v="0"/>
    <s v="OPEB Trust Fund"/>
    <m/>
    <x v="0"/>
    <s v="OPEB Administration"/>
    <x v="1"/>
    <x v="1"/>
    <m/>
    <m/>
    <m/>
    <m/>
    <m/>
    <m/>
    <m/>
    <s v="EFT 14700"/>
    <x v="116"/>
    <n v="-13340.69"/>
    <n v="6"/>
  </r>
  <r>
    <x v="30"/>
    <x v="39"/>
    <n v="2021"/>
    <s v="2021"/>
    <x v="0"/>
    <s v="OPEB Trust Fund"/>
    <m/>
    <x v="0"/>
    <s v="OPEB Administration"/>
    <x v="2"/>
    <x v="2"/>
    <m/>
    <m/>
    <m/>
    <m/>
    <m/>
    <m/>
    <m/>
    <s v="EFT 14700"/>
    <x v="117"/>
    <n v="-11019.93"/>
    <n v="6"/>
  </r>
  <r>
    <x v="30"/>
    <x v="39"/>
    <n v="2021"/>
    <s v="2021"/>
    <x v="0"/>
    <s v="OPEB Trust Fund"/>
    <m/>
    <x v="0"/>
    <s v="OPEB Administration"/>
    <x v="4"/>
    <x v="4"/>
    <m/>
    <m/>
    <m/>
    <m/>
    <m/>
    <m/>
    <m/>
    <s v="EFT 14700"/>
    <x v="118"/>
    <n v="-11756.92"/>
    <n v="6"/>
  </r>
  <r>
    <x v="30"/>
    <x v="39"/>
    <n v="2021"/>
    <s v="2021"/>
    <x v="0"/>
    <s v="OPEB Trust Fund"/>
    <m/>
    <x v="0"/>
    <s v="OPEB Administration"/>
    <x v="3"/>
    <x v="3"/>
    <m/>
    <m/>
    <m/>
    <m/>
    <m/>
    <m/>
    <m/>
    <s v="EFT 14700"/>
    <x v="119"/>
    <n v="-12927.06"/>
    <n v="6"/>
  </r>
  <r>
    <x v="31"/>
    <x v="40"/>
    <n v="2021"/>
    <s v="2021"/>
    <x v="0"/>
    <s v="OPEB Trust Fund"/>
    <m/>
    <x v="0"/>
    <s v="OPEB Administration"/>
    <x v="8"/>
    <x v="8"/>
    <m/>
    <m/>
    <m/>
    <m/>
    <m/>
    <m/>
    <m/>
    <m/>
    <x v="120"/>
    <n v="-469.03"/>
    <n v="6"/>
  </r>
  <r>
    <x v="31"/>
    <x v="41"/>
    <n v="2021"/>
    <s v="2021"/>
    <x v="0"/>
    <s v="OPEB Trust Fund"/>
    <m/>
    <x v="0"/>
    <s v="OPEB Administration"/>
    <x v="6"/>
    <x v="6"/>
    <m/>
    <m/>
    <m/>
    <m/>
    <m/>
    <m/>
    <m/>
    <m/>
    <x v="40"/>
    <n v="-32974.26"/>
    <n v="6"/>
  </r>
  <r>
    <x v="32"/>
    <x v="42"/>
    <n v="2021"/>
    <s v="2021"/>
    <x v="0"/>
    <s v="OPEB Trust Fund"/>
    <m/>
    <x v="0"/>
    <s v="OPEB Administration"/>
    <x v="0"/>
    <x v="0"/>
    <m/>
    <m/>
    <m/>
    <m/>
    <m/>
    <m/>
    <m/>
    <s v="14717"/>
    <x v="0"/>
    <n v="-910"/>
    <n v="7"/>
  </r>
  <r>
    <x v="33"/>
    <x v="43"/>
    <n v="2021"/>
    <s v="2021"/>
    <x v="0"/>
    <s v="OPEB Trust Fund"/>
    <m/>
    <x v="0"/>
    <s v="OPEB Administration"/>
    <x v="2"/>
    <x v="2"/>
    <m/>
    <m/>
    <m/>
    <m/>
    <m/>
    <m/>
    <m/>
    <s v="14748"/>
    <x v="121"/>
    <n v="-25.08"/>
    <n v="7"/>
  </r>
  <r>
    <x v="33"/>
    <x v="43"/>
    <n v="2021"/>
    <s v="2021"/>
    <x v="0"/>
    <s v="OPEB Trust Fund"/>
    <m/>
    <x v="0"/>
    <s v="OPEB Administration"/>
    <x v="2"/>
    <x v="2"/>
    <m/>
    <m/>
    <m/>
    <m/>
    <m/>
    <m/>
    <m/>
    <s v="14748"/>
    <x v="122"/>
    <n v="-57.72"/>
    <n v="7"/>
  </r>
  <r>
    <x v="33"/>
    <x v="43"/>
    <n v="2021"/>
    <s v="2021"/>
    <x v="0"/>
    <s v="OPEB Trust Fund"/>
    <m/>
    <x v="0"/>
    <s v="OPEB Administration"/>
    <x v="4"/>
    <x v="4"/>
    <m/>
    <m/>
    <m/>
    <m/>
    <m/>
    <m/>
    <m/>
    <s v="14748"/>
    <x v="123"/>
    <n v="-1853.16"/>
    <n v="7"/>
  </r>
  <r>
    <x v="33"/>
    <x v="43"/>
    <n v="2021"/>
    <s v="2021"/>
    <x v="0"/>
    <s v="OPEB Trust Fund"/>
    <m/>
    <x v="0"/>
    <s v="OPEB Administration"/>
    <x v="3"/>
    <x v="3"/>
    <m/>
    <m/>
    <m/>
    <m/>
    <m/>
    <m/>
    <m/>
    <s v="14748"/>
    <x v="124"/>
    <n v="-16.64"/>
    <n v="7"/>
  </r>
  <r>
    <x v="34"/>
    <x v="44"/>
    <n v="2021"/>
    <s v="2021"/>
    <x v="0"/>
    <s v="OPEB Trust Fund"/>
    <m/>
    <x v="0"/>
    <s v="OPEB Administration"/>
    <x v="0"/>
    <x v="0"/>
    <m/>
    <m/>
    <m/>
    <m/>
    <m/>
    <m/>
    <m/>
    <s v="14770"/>
    <x v="125"/>
    <n v="-16.64"/>
    <n v="7"/>
  </r>
  <r>
    <x v="34"/>
    <x v="44"/>
    <n v="2021"/>
    <s v="2021"/>
    <x v="0"/>
    <s v="OPEB Trust Fund"/>
    <m/>
    <x v="0"/>
    <s v="OPEB Administration"/>
    <x v="1"/>
    <x v="1"/>
    <m/>
    <m/>
    <m/>
    <m/>
    <m/>
    <m/>
    <m/>
    <s v="14764"/>
    <x v="75"/>
    <n v="-20.86"/>
    <n v="7"/>
  </r>
  <r>
    <x v="34"/>
    <x v="44"/>
    <n v="2021"/>
    <s v="2021"/>
    <x v="0"/>
    <s v="OPEB Trust Fund"/>
    <m/>
    <x v="0"/>
    <s v="OPEB Administration"/>
    <x v="1"/>
    <x v="1"/>
    <m/>
    <m/>
    <m/>
    <m/>
    <m/>
    <m/>
    <m/>
    <s v="14765"/>
    <x v="126"/>
    <n v="-179.74"/>
    <n v="7"/>
  </r>
  <r>
    <x v="34"/>
    <x v="44"/>
    <n v="2021"/>
    <s v="2021"/>
    <x v="0"/>
    <s v="OPEB Trust Fund"/>
    <m/>
    <x v="0"/>
    <s v="OPEB Administration"/>
    <x v="1"/>
    <x v="1"/>
    <m/>
    <m/>
    <m/>
    <m/>
    <m/>
    <m/>
    <m/>
    <s v="14770"/>
    <x v="76"/>
    <n v="-216.32"/>
    <n v="7"/>
  </r>
  <r>
    <x v="34"/>
    <x v="44"/>
    <n v="2021"/>
    <s v="2021"/>
    <x v="0"/>
    <s v="OPEB Trust Fund"/>
    <m/>
    <x v="0"/>
    <s v="OPEB Administration"/>
    <x v="2"/>
    <x v="2"/>
    <m/>
    <m/>
    <m/>
    <m/>
    <m/>
    <m/>
    <m/>
    <s v="14770"/>
    <x v="127"/>
    <n v="-25.08"/>
    <n v="7"/>
  </r>
  <r>
    <x v="35"/>
    <x v="45"/>
    <n v="2021"/>
    <s v="2021"/>
    <x v="0"/>
    <s v="OPEB Trust Fund"/>
    <m/>
    <x v="0"/>
    <s v="OPEB Administration"/>
    <x v="1"/>
    <x v="1"/>
    <m/>
    <m/>
    <m/>
    <m/>
    <m/>
    <m/>
    <m/>
    <s v="14781"/>
    <x v="128"/>
    <n v="-16.64"/>
    <n v="7"/>
  </r>
  <r>
    <x v="35"/>
    <x v="45"/>
    <n v="2021"/>
    <s v="2021"/>
    <x v="0"/>
    <s v="OPEB Trust Fund"/>
    <m/>
    <x v="0"/>
    <s v="OPEB Administration"/>
    <x v="2"/>
    <x v="2"/>
    <m/>
    <m/>
    <m/>
    <m/>
    <m/>
    <m/>
    <m/>
    <s v="14781"/>
    <x v="129"/>
    <n v="-25.08"/>
    <n v="7"/>
  </r>
  <r>
    <x v="36"/>
    <x v="46"/>
    <n v="2021"/>
    <s v="2021"/>
    <x v="0"/>
    <s v="OPEB Trust Fund"/>
    <m/>
    <x v="0"/>
    <s v="OPEB Administration"/>
    <x v="1"/>
    <x v="1"/>
    <m/>
    <m/>
    <m/>
    <m/>
    <m/>
    <m/>
    <m/>
    <s v="14808"/>
    <x v="88"/>
    <n v="-802.9"/>
    <n v="7"/>
  </r>
  <r>
    <x v="36"/>
    <x v="46"/>
    <n v="2021"/>
    <s v="2021"/>
    <x v="0"/>
    <s v="OPEB Trust Fund"/>
    <m/>
    <x v="0"/>
    <s v="OPEB Administration"/>
    <x v="2"/>
    <x v="2"/>
    <m/>
    <m/>
    <m/>
    <m/>
    <m/>
    <m/>
    <m/>
    <s v="14805"/>
    <x v="130"/>
    <n v="-25.08"/>
    <n v="7"/>
  </r>
  <r>
    <x v="36"/>
    <x v="46"/>
    <n v="2021"/>
    <s v="2021"/>
    <x v="0"/>
    <s v="OPEB Trust Fund"/>
    <m/>
    <x v="0"/>
    <s v="OPEB Administration"/>
    <x v="3"/>
    <x v="3"/>
    <m/>
    <m/>
    <m/>
    <m/>
    <m/>
    <m/>
    <m/>
    <s v="14805"/>
    <x v="131"/>
    <n v="-16.64"/>
    <n v="7"/>
  </r>
  <r>
    <x v="36"/>
    <x v="46"/>
    <n v="2021"/>
    <s v="2021"/>
    <x v="0"/>
    <s v="OPEB Trust Fund"/>
    <m/>
    <x v="0"/>
    <s v="OPEB Administration"/>
    <x v="3"/>
    <x v="3"/>
    <m/>
    <m/>
    <m/>
    <m/>
    <m/>
    <m/>
    <m/>
    <s v="14805"/>
    <x v="82"/>
    <n v="-20.86"/>
    <n v="7"/>
  </r>
  <r>
    <x v="37"/>
    <x v="47"/>
    <n v="2021"/>
    <s v="2021"/>
    <x v="0"/>
    <s v="OPEB Trust Fund"/>
    <m/>
    <x v="0"/>
    <s v="OPEB Administration"/>
    <x v="0"/>
    <x v="0"/>
    <m/>
    <m/>
    <m/>
    <m/>
    <m/>
    <m/>
    <m/>
    <s v="14848"/>
    <x v="0"/>
    <n v="-910"/>
    <n v="7"/>
  </r>
  <r>
    <x v="37"/>
    <x v="47"/>
    <n v="2021"/>
    <s v="2021"/>
    <x v="0"/>
    <s v="OPEB Trust Fund"/>
    <m/>
    <x v="0"/>
    <s v="OPEB Administration"/>
    <x v="3"/>
    <x v="3"/>
    <m/>
    <m/>
    <m/>
    <m/>
    <m/>
    <m/>
    <m/>
    <s v="14848"/>
    <x v="83"/>
    <n v="-20.86"/>
    <n v="7"/>
  </r>
  <r>
    <x v="38"/>
    <x v="48"/>
    <n v="2021"/>
    <s v="2021"/>
    <x v="0"/>
    <s v="OPEB Trust Fund"/>
    <m/>
    <x v="0"/>
    <s v="OPEB Administration"/>
    <x v="0"/>
    <x v="0"/>
    <m/>
    <m/>
    <m/>
    <m/>
    <m/>
    <m/>
    <m/>
    <s v="EFT 14874"/>
    <x v="132"/>
    <n v="-22400.57"/>
    <n v="7"/>
  </r>
  <r>
    <x v="38"/>
    <x v="48"/>
    <n v="2021"/>
    <s v="2021"/>
    <x v="0"/>
    <s v="OPEB Trust Fund"/>
    <m/>
    <x v="0"/>
    <s v="OPEB Administration"/>
    <x v="0"/>
    <x v="0"/>
    <m/>
    <m/>
    <m/>
    <m/>
    <m/>
    <m/>
    <m/>
    <s v="14884"/>
    <x v="84"/>
    <n v="-144.54"/>
    <n v="7"/>
  </r>
  <r>
    <x v="38"/>
    <x v="48"/>
    <n v="2021"/>
    <s v="2021"/>
    <x v="0"/>
    <s v="OPEB Trust Fund"/>
    <m/>
    <x v="0"/>
    <s v="OPEB Administration"/>
    <x v="1"/>
    <x v="1"/>
    <m/>
    <m/>
    <m/>
    <m/>
    <m/>
    <m/>
    <m/>
    <s v="EFT 14874"/>
    <x v="133"/>
    <n v="-13494.38"/>
    <n v="7"/>
  </r>
  <r>
    <x v="38"/>
    <x v="48"/>
    <n v="2021"/>
    <s v="2021"/>
    <x v="0"/>
    <s v="OPEB Trust Fund"/>
    <m/>
    <x v="0"/>
    <s v="OPEB Administration"/>
    <x v="2"/>
    <x v="2"/>
    <m/>
    <m/>
    <m/>
    <m/>
    <m/>
    <m/>
    <m/>
    <s v="EFT 14874"/>
    <x v="134"/>
    <n v="-10446.459999999999"/>
    <n v="7"/>
  </r>
  <r>
    <x v="38"/>
    <x v="48"/>
    <n v="2021"/>
    <s v="2021"/>
    <x v="0"/>
    <s v="OPEB Trust Fund"/>
    <m/>
    <x v="0"/>
    <s v="OPEB Administration"/>
    <x v="4"/>
    <x v="4"/>
    <m/>
    <m/>
    <m/>
    <m/>
    <m/>
    <m/>
    <m/>
    <s v="EFT 14874"/>
    <x v="135"/>
    <n v="-10993.85"/>
    <n v="7"/>
  </r>
  <r>
    <x v="38"/>
    <x v="48"/>
    <n v="2021"/>
    <s v="2021"/>
    <x v="0"/>
    <s v="OPEB Trust Fund"/>
    <m/>
    <x v="0"/>
    <s v="OPEB Administration"/>
    <x v="3"/>
    <x v="3"/>
    <m/>
    <m/>
    <m/>
    <m/>
    <m/>
    <m/>
    <m/>
    <s v="EFT 14874"/>
    <x v="136"/>
    <n v="-12966.86"/>
    <n v="7"/>
  </r>
  <r>
    <x v="39"/>
    <x v="49"/>
    <n v="2021"/>
    <s v="2021"/>
    <x v="0"/>
    <s v="OPEB Trust Fund"/>
    <m/>
    <x v="0"/>
    <s v="OPEB Administration"/>
    <x v="5"/>
    <x v="5"/>
    <m/>
    <m/>
    <m/>
    <m/>
    <m/>
    <m/>
    <m/>
    <m/>
    <x v="137"/>
    <n v="-7209"/>
    <n v="7"/>
  </r>
  <r>
    <x v="39"/>
    <x v="50"/>
    <n v="2021"/>
    <s v="2021"/>
    <x v="0"/>
    <s v="OPEB Trust Fund"/>
    <m/>
    <x v="0"/>
    <s v="OPEB Administration"/>
    <x v="5"/>
    <x v="5"/>
    <m/>
    <m/>
    <m/>
    <m/>
    <m/>
    <m/>
    <m/>
    <m/>
    <x v="138"/>
    <n v="-5539"/>
    <n v="7"/>
  </r>
  <r>
    <x v="39"/>
    <x v="51"/>
    <n v="2021"/>
    <s v="2021"/>
    <x v="0"/>
    <s v="OPEB Trust Fund"/>
    <m/>
    <x v="0"/>
    <s v="OPEB Administration"/>
    <x v="8"/>
    <x v="8"/>
    <m/>
    <m/>
    <m/>
    <m/>
    <m/>
    <m/>
    <m/>
    <m/>
    <x v="139"/>
    <n v="3456.17"/>
    <n v="7"/>
  </r>
  <r>
    <x v="39"/>
    <x v="52"/>
    <n v="2021"/>
    <s v="2021"/>
    <x v="0"/>
    <s v="OPEB Trust Fund"/>
    <m/>
    <x v="0"/>
    <s v="OPEB Administration"/>
    <x v="6"/>
    <x v="6"/>
    <m/>
    <m/>
    <m/>
    <m/>
    <m/>
    <m/>
    <m/>
    <m/>
    <x v="40"/>
    <n v="-7661.01"/>
    <n v="7"/>
  </r>
  <r>
    <x v="39"/>
    <x v="49"/>
    <n v="2021"/>
    <s v="2021"/>
    <x v="0"/>
    <s v="OPEB Trust Fund"/>
    <m/>
    <x v="0"/>
    <s v="OPEB Administration"/>
    <x v="7"/>
    <x v="7"/>
    <m/>
    <m/>
    <m/>
    <m/>
    <m/>
    <m/>
    <m/>
    <m/>
    <x v="137"/>
    <n v="-575755.23"/>
    <n v="7"/>
  </r>
  <r>
    <x v="39"/>
    <x v="50"/>
    <n v="2021"/>
    <s v="2021"/>
    <x v="0"/>
    <s v="OPEB Trust Fund"/>
    <m/>
    <x v="0"/>
    <s v="OPEB Administration"/>
    <x v="7"/>
    <x v="7"/>
    <m/>
    <m/>
    <m/>
    <m/>
    <m/>
    <m/>
    <m/>
    <m/>
    <x v="138"/>
    <n v="-395245.04"/>
    <n v="7"/>
  </r>
  <r>
    <x v="40"/>
    <x v="53"/>
    <n v="2021"/>
    <s v="2021"/>
    <x v="0"/>
    <s v="OPEB Trust Fund"/>
    <m/>
    <x v="0"/>
    <s v="OPEB Administration"/>
    <x v="8"/>
    <x v="8"/>
    <m/>
    <m/>
    <m/>
    <m/>
    <m/>
    <m/>
    <m/>
    <m/>
    <x v="139"/>
    <n v="-3456.17"/>
    <n v="8"/>
  </r>
  <r>
    <x v="40"/>
    <x v="51"/>
    <n v="2021"/>
    <s v="2021"/>
    <x v="0"/>
    <s v="OPEB Trust Fund"/>
    <m/>
    <x v="0"/>
    <s v="OPEB Administration"/>
    <x v="8"/>
    <x v="8"/>
    <m/>
    <m/>
    <m/>
    <m/>
    <m/>
    <m/>
    <m/>
    <m/>
    <x v="139"/>
    <n v="-235.47"/>
    <n v="8"/>
  </r>
  <r>
    <x v="41"/>
    <x v="54"/>
    <n v="2021"/>
    <s v="2021"/>
    <x v="0"/>
    <s v="OPEB Trust Fund"/>
    <m/>
    <x v="0"/>
    <s v="OPEB Administration"/>
    <x v="1"/>
    <x v="1"/>
    <m/>
    <m/>
    <m/>
    <m/>
    <m/>
    <m/>
    <m/>
    <s v="14901"/>
    <x v="140"/>
    <n v="-8.32"/>
    <n v="8"/>
  </r>
  <r>
    <x v="41"/>
    <x v="54"/>
    <n v="2021"/>
    <s v="2021"/>
    <x v="0"/>
    <s v="OPEB Trust Fund"/>
    <m/>
    <x v="0"/>
    <s v="OPEB Administration"/>
    <x v="2"/>
    <x v="2"/>
    <m/>
    <m/>
    <m/>
    <m/>
    <m/>
    <m/>
    <m/>
    <s v="14901"/>
    <x v="141"/>
    <n v="-12.54"/>
    <n v="8"/>
  </r>
  <r>
    <x v="41"/>
    <x v="54"/>
    <n v="2021"/>
    <s v="2021"/>
    <x v="0"/>
    <s v="OPEB Trust Fund"/>
    <m/>
    <x v="0"/>
    <s v="OPEB Administration"/>
    <x v="2"/>
    <x v="2"/>
    <m/>
    <m/>
    <m/>
    <m/>
    <m/>
    <m/>
    <m/>
    <s v="14901"/>
    <x v="59"/>
    <n v="-140"/>
    <n v="8"/>
  </r>
  <r>
    <x v="42"/>
    <x v="55"/>
    <n v="2021"/>
    <s v="2021"/>
    <x v="0"/>
    <s v="OPEB Trust Fund"/>
    <m/>
    <x v="0"/>
    <s v="OPEB Administration"/>
    <x v="1"/>
    <x v="1"/>
    <m/>
    <m/>
    <m/>
    <m/>
    <m/>
    <m/>
    <m/>
    <s v="14934"/>
    <x v="142"/>
    <n v="-20.86"/>
    <n v="8"/>
  </r>
  <r>
    <x v="43"/>
    <x v="56"/>
    <n v="2021"/>
    <s v="2021"/>
    <x v="0"/>
    <s v="OPEB Trust Fund"/>
    <m/>
    <x v="0"/>
    <s v="OPEB Administration"/>
    <x v="2"/>
    <x v="2"/>
    <m/>
    <m/>
    <m/>
    <m/>
    <m/>
    <m/>
    <m/>
    <s v="14945"/>
    <x v="143"/>
    <n v="-133.19999999999999"/>
    <n v="8"/>
  </r>
  <r>
    <x v="44"/>
    <x v="57"/>
    <n v="2021"/>
    <s v="2021"/>
    <x v="0"/>
    <s v="OPEB Trust Fund"/>
    <m/>
    <x v="0"/>
    <s v="OPEB Administration"/>
    <x v="2"/>
    <x v="2"/>
    <m/>
    <m/>
    <m/>
    <m/>
    <m/>
    <m/>
    <m/>
    <s v="14955"/>
    <x v="144"/>
    <n v="-57.72"/>
    <n v="8"/>
  </r>
  <r>
    <x v="44"/>
    <x v="57"/>
    <n v="2021"/>
    <s v="2021"/>
    <x v="0"/>
    <s v="OPEB Trust Fund"/>
    <m/>
    <x v="0"/>
    <s v="OPEB Administration"/>
    <x v="2"/>
    <x v="2"/>
    <m/>
    <m/>
    <m/>
    <m/>
    <m/>
    <m/>
    <m/>
    <s v="14955"/>
    <x v="145"/>
    <n v="-57.73"/>
    <n v="8"/>
  </r>
  <r>
    <x v="44"/>
    <x v="57"/>
    <n v="2021"/>
    <s v="2021"/>
    <x v="0"/>
    <s v="OPEB Trust Fund"/>
    <m/>
    <x v="0"/>
    <s v="OPEB Administration"/>
    <x v="3"/>
    <x v="3"/>
    <m/>
    <m/>
    <m/>
    <m/>
    <m/>
    <m/>
    <m/>
    <s v="14955"/>
    <x v="98"/>
    <n v="-1062.9000000000001"/>
    <n v="8"/>
  </r>
  <r>
    <x v="44"/>
    <x v="57"/>
    <n v="2021"/>
    <s v="2021"/>
    <x v="0"/>
    <s v="OPEB Trust Fund"/>
    <m/>
    <x v="0"/>
    <s v="OPEB Administration"/>
    <x v="3"/>
    <x v="3"/>
    <m/>
    <m/>
    <m/>
    <m/>
    <m/>
    <m/>
    <m/>
    <s v="14955"/>
    <x v="146"/>
    <n v="-16.64"/>
    <n v="8"/>
  </r>
  <r>
    <x v="45"/>
    <x v="58"/>
    <n v="2021"/>
    <s v="2021"/>
    <x v="0"/>
    <s v="OPEB Trust Fund"/>
    <m/>
    <x v="0"/>
    <s v="OPEB Administration"/>
    <x v="0"/>
    <x v="0"/>
    <m/>
    <m/>
    <m/>
    <m/>
    <m/>
    <m/>
    <m/>
    <s v="14967"/>
    <x v="0"/>
    <n v="-910"/>
    <n v="8"/>
  </r>
  <r>
    <x v="45"/>
    <x v="58"/>
    <n v="2021"/>
    <s v="2021"/>
    <x v="0"/>
    <s v="OPEB Trust Fund"/>
    <m/>
    <x v="0"/>
    <s v="OPEB Administration"/>
    <x v="0"/>
    <x v="0"/>
    <m/>
    <m/>
    <m/>
    <m/>
    <m/>
    <m/>
    <m/>
    <s v="14967"/>
    <x v="147"/>
    <n v="-54.92"/>
    <n v="8"/>
  </r>
  <r>
    <x v="45"/>
    <x v="58"/>
    <n v="2021"/>
    <s v="2021"/>
    <x v="0"/>
    <s v="OPEB Trust Fund"/>
    <m/>
    <x v="0"/>
    <s v="OPEB Administration"/>
    <x v="2"/>
    <x v="2"/>
    <m/>
    <m/>
    <m/>
    <m/>
    <m/>
    <m/>
    <m/>
    <s v="14964"/>
    <x v="148"/>
    <n v="-57.72"/>
    <n v="8"/>
  </r>
  <r>
    <x v="45"/>
    <x v="58"/>
    <n v="2021"/>
    <s v="2021"/>
    <x v="0"/>
    <s v="OPEB Trust Fund"/>
    <m/>
    <x v="0"/>
    <s v="OPEB Administration"/>
    <x v="2"/>
    <x v="2"/>
    <m/>
    <m/>
    <m/>
    <m/>
    <m/>
    <m/>
    <m/>
    <s v="14964"/>
    <x v="149"/>
    <n v="-25.08"/>
    <n v="8"/>
  </r>
  <r>
    <x v="45"/>
    <x v="58"/>
    <n v="2021"/>
    <s v="2021"/>
    <x v="0"/>
    <s v="OPEB Trust Fund"/>
    <m/>
    <x v="0"/>
    <s v="OPEB Administration"/>
    <x v="4"/>
    <x v="4"/>
    <m/>
    <m/>
    <m/>
    <m/>
    <m/>
    <m/>
    <m/>
    <s v="14964"/>
    <x v="150"/>
    <n v="-1326"/>
    <n v="8"/>
  </r>
  <r>
    <x v="45"/>
    <x v="58"/>
    <n v="2021"/>
    <s v="2021"/>
    <x v="0"/>
    <s v="OPEB Trust Fund"/>
    <m/>
    <x v="0"/>
    <s v="OPEB Administration"/>
    <x v="4"/>
    <x v="4"/>
    <m/>
    <m/>
    <m/>
    <m/>
    <m/>
    <m/>
    <m/>
    <s v="14964"/>
    <x v="151"/>
    <n v="-264"/>
    <n v="8"/>
  </r>
  <r>
    <x v="45"/>
    <x v="58"/>
    <n v="2021"/>
    <s v="2021"/>
    <x v="0"/>
    <s v="OPEB Trust Fund"/>
    <m/>
    <x v="0"/>
    <s v="OPEB Administration"/>
    <x v="3"/>
    <x v="3"/>
    <m/>
    <m/>
    <m/>
    <m/>
    <m/>
    <m/>
    <m/>
    <s v="14964"/>
    <x v="152"/>
    <n v="-16.64"/>
    <n v="8"/>
  </r>
  <r>
    <x v="46"/>
    <x v="59"/>
    <n v="2021"/>
    <s v="2021"/>
    <x v="0"/>
    <s v="OPEB Trust Fund"/>
    <m/>
    <x v="0"/>
    <s v="OPEB Administration"/>
    <x v="1"/>
    <x v="1"/>
    <m/>
    <m/>
    <m/>
    <m/>
    <m/>
    <m/>
    <m/>
    <s v="14983"/>
    <x v="75"/>
    <n v="-20.86"/>
    <n v="8"/>
  </r>
  <r>
    <x v="47"/>
    <x v="60"/>
    <n v="2021"/>
    <s v="2021"/>
    <x v="0"/>
    <s v="OPEB Trust Fund"/>
    <m/>
    <x v="0"/>
    <s v="OPEB Administration"/>
    <x v="0"/>
    <x v="0"/>
    <m/>
    <m/>
    <m/>
    <m/>
    <m/>
    <m/>
    <m/>
    <s v="15001"/>
    <x v="153"/>
    <n v="-132"/>
    <n v="8"/>
  </r>
  <r>
    <x v="47"/>
    <x v="60"/>
    <n v="2021"/>
    <s v="2021"/>
    <x v="0"/>
    <s v="OPEB Trust Fund"/>
    <m/>
    <x v="0"/>
    <s v="OPEB Administration"/>
    <x v="2"/>
    <x v="2"/>
    <m/>
    <m/>
    <m/>
    <m/>
    <m/>
    <m/>
    <m/>
    <s v="15007"/>
    <x v="154"/>
    <n v="-57.72"/>
    <n v="8"/>
  </r>
  <r>
    <x v="47"/>
    <x v="60"/>
    <n v="2021"/>
    <s v="2021"/>
    <x v="0"/>
    <s v="OPEB Trust Fund"/>
    <m/>
    <x v="0"/>
    <s v="OPEB Administration"/>
    <x v="3"/>
    <x v="3"/>
    <m/>
    <m/>
    <m/>
    <m/>
    <m/>
    <m/>
    <m/>
    <s v="15007"/>
    <x v="155"/>
    <n v="-16.64"/>
    <n v="8"/>
  </r>
  <r>
    <x v="48"/>
    <x v="61"/>
    <n v="2021"/>
    <s v="2021"/>
    <x v="0"/>
    <s v="OPEB Trust Fund"/>
    <m/>
    <x v="0"/>
    <s v="OPEB Administration"/>
    <x v="5"/>
    <x v="5"/>
    <m/>
    <m/>
    <m/>
    <m/>
    <m/>
    <m/>
    <m/>
    <m/>
    <x v="156"/>
    <n v="-5539"/>
    <n v="8"/>
  </r>
  <r>
    <x v="48"/>
    <x v="61"/>
    <n v="2021"/>
    <s v="2021"/>
    <x v="0"/>
    <s v="OPEB Trust Fund"/>
    <m/>
    <x v="0"/>
    <s v="OPEB Administration"/>
    <x v="7"/>
    <x v="7"/>
    <m/>
    <m/>
    <m/>
    <m/>
    <m/>
    <m/>
    <m/>
    <m/>
    <x v="156"/>
    <n v="-395245.04"/>
    <n v="8"/>
  </r>
  <r>
    <x v="48"/>
    <x v="62"/>
    <n v="2021"/>
    <s v="2021"/>
    <x v="0"/>
    <s v="OPEB Trust Fund"/>
    <m/>
    <x v="0"/>
    <s v="OPEB Administration"/>
    <x v="0"/>
    <x v="0"/>
    <m/>
    <m/>
    <m/>
    <m/>
    <m/>
    <m/>
    <m/>
    <s v="EFT 15021"/>
    <x v="157"/>
    <n v="-23771.47"/>
    <n v="8"/>
  </r>
  <r>
    <x v="48"/>
    <x v="62"/>
    <n v="2021"/>
    <s v="2021"/>
    <x v="0"/>
    <s v="OPEB Trust Fund"/>
    <m/>
    <x v="0"/>
    <s v="OPEB Administration"/>
    <x v="1"/>
    <x v="1"/>
    <m/>
    <m/>
    <m/>
    <m/>
    <m/>
    <m/>
    <m/>
    <s v="EFT 15021"/>
    <x v="158"/>
    <n v="-13392.54"/>
    <n v="8"/>
  </r>
  <r>
    <x v="48"/>
    <x v="62"/>
    <n v="2021"/>
    <s v="2021"/>
    <x v="0"/>
    <s v="OPEB Trust Fund"/>
    <m/>
    <x v="0"/>
    <s v="OPEB Administration"/>
    <x v="2"/>
    <x v="2"/>
    <m/>
    <m/>
    <m/>
    <m/>
    <m/>
    <m/>
    <m/>
    <s v="EFT 15021"/>
    <x v="159"/>
    <n v="-10719.13"/>
    <n v="8"/>
  </r>
  <r>
    <x v="48"/>
    <x v="62"/>
    <n v="2021"/>
    <s v="2021"/>
    <x v="0"/>
    <s v="OPEB Trust Fund"/>
    <m/>
    <x v="0"/>
    <s v="OPEB Administration"/>
    <x v="4"/>
    <x v="4"/>
    <m/>
    <m/>
    <m/>
    <m/>
    <m/>
    <m/>
    <m/>
    <s v="EFT 15021"/>
    <x v="160"/>
    <n v="-11029.68"/>
    <n v="8"/>
  </r>
  <r>
    <x v="48"/>
    <x v="62"/>
    <n v="2021"/>
    <s v="2021"/>
    <x v="0"/>
    <s v="OPEB Trust Fund"/>
    <m/>
    <x v="0"/>
    <s v="OPEB Administration"/>
    <x v="3"/>
    <x v="3"/>
    <m/>
    <m/>
    <m/>
    <m/>
    <m/>
    <m/>
    <m/>
    <s v="EFT 15021"/>
    <x v="161"/>
    <n v="-13971.72"/>
    <n v="8"/>
  </r>
  <r>
    <x v="49"/>
    <x v="63"/>
    <n v="2021"/>
    <s v="2021"/>
    <x v="0"/>
    <s v="OPEB Trust Fund"/>
    <m/>
    <x v="0"/>
    <s v="OPEB Administration"/>
    <x v="8"/>
    <x v="8"/>
    <m/>
    <m/>
    <m/>
    <m/>
    <m/>
    <m/>
    <m/>
    <m/>
    <x v="162"/>
    <n v="19.57"/>
    <n v="8"/>
  </r>
  <r>
    <x v="50"/>
    <x v="64"/>
    <n v="2021"/>
    <s v="2021"/>
    <x v="0"/>
    <s v="OPEB Trust Fund"/>
    <m/>
    <x v="0"/>
    <s v="OPEB Administration"/>
    <x v="6"/>
    <x v="6"/>
    <m/>
    <m/>
    <m/>
    <m/>
    <m/>
    <m/>
    <m/>
    <m/>
    <x v="40"/>
    <n v="-7952.59"/>
    <n v="9"/>
  </r>
  <r>
    <x v="51"/>
    <x v="65"/>
    <n v="2021"/>
    <s v="2021"/>
    <x v="0"/>
    <s v="OPEB Trust Fund"/>
    <m/>
    <x v="0"/>
    <s v="OPEB Administration"/>
    <x v="1"/>
    <x v="1"/>
    <m/>
    <m/>
    <m/>
    <m/>
    <m/>
    <m/>
    <m/>
    <s v="15073"/>
    <x v="163"/>
    <n v="-16.64"/>
    <n v="9"/>
  </r>
  <r>
    <x v="51"/>
    <x v="65"/>
    <n v="2021"/>
    <s v="2021"/>
    <x v="0"/>
    <s v="OPEB Trust Fund"/>
    <m/>
    <x v="0"/>
    <s v="OPEB Administration"/>
    <x v="1"/>
    <x v="1"/>
    <m/>
    <m/>
    <m/>
    <m/>
    <m/>
    <m/>
    <m/>
    <s v="15073"/>
    <x v="164"/>
    <n v="-16.64"/>
    <n v="9"/>
  </r>
  <r>
    <x v="51"/>
    <x v="65"/>
    <n v="2021"/>
    <s v="2021"/>
    <x v="0"/>
    <s v="OPEB Trust Fund"/>
    <m/>
    <x v="0"/>
    <s v="OPEB Administration"/>
    <x v="1"/>
    <x v="1"/>
    <m/>
    <m/>
    <m/>
    <m/>
    <m/>
    <m/>
    <m/>
    <s v="15082"/>
    <x v="165"/>
    <n v="-16.64"/>
    <n v="9"/>
  </r>
  <r>
    <x v="51"/>
    <x v="65"/>
    <n v="2021"/>
    <s v="2021"/>
    <x v="0"/>
    <s v="OPEB Trust Fund"/>
    <m/>
    <x v="0"/>
    <s v="OPEB Administration"/>
    <x v="2"/>
    <x v="2"/>
    <m/>
    <m/>
    <m/>
    <m/>
    <m/>
    <m/>
    <m/>
    <s v="15073"/>
    <x v="166"/>
    <n v="-113.2"/>
    <n v="9"/>
  </r>
  <r>
    <x v="51"/>
    <x v="65"/>
    <n v="2021"/>
    <s v="2021"/>
    <x v="0"/>
    <s v="OPEB Trust Fund"/>
    <m/>
    <x v="0"/>
    <s v="OPEB Administration"/>
    <x v="2"/>
    <x v="2"/>
    <m/>
    <m/>
    <m/>
    <m/>
    <m/>
    <m/>
    <m/>
    <s v="15073"/>
    <x v="167"/>
    <n v="-25.08"/>
    <n v="9"/>
  </r>
  <r>
    <x v="51"/>
    <x v="65"/>
    <n v="2021"/>
    <s v="2021"/>
    <x v="0"/>
    <s v="OPEB Trust Fund"/>
    <m/>
    <x v="0"/>
    <s v="OPEB Administration"/>
    <x v="2"/>
    <x v="2"/>
    <m/>
    <m/>
    <m/>
    <m/>
    <m/>
    <m/>
    <m/>
    <s v="15082"/>
    <x v="168"/>
    <n v="-25.08"/>
    <n v="9"/>
  </r>
  <r>
    <x v="51"/>
    <x v="65"/>
    <n v="2021"/>
    <s v="2021"/>
    <x v="0"/>
    <s v="OPEB Trust Fund"/>
    <m/>
    <x v="0"/>
    <s v="OPEB Administration"/>
    <x v="3"/>
    <x v="3"/>
    <m/>
    <m/>
    <m/>
    <m/>
    <m/>
    <m/>
    <m/>
    <s v="15073"/>
    <x v="98"/>
    <n v="-1062.9000000000001"/>
    <n v="9"/>
  </r>
  <r>
    <x v="52"/>
    <x v="66"/>
    <n v="2021"/>
    <s v="2021"/>
    <x v="0"/>
    <s v="OPEB Trust Fund"/>
    <m/>
    <x v="0"/>
    <s v="OPEB Administration"/>
    <x v="2"/>
    <x v="2"/>
    <m/>
    <m/>
    <m/>
    <m/>
    <m/>
    <m/>
    <m/>
    <s v="15099"/>
    <x v="169"/>
    <n v="-16.64"/>
    <n v="9"/>
  </r>
  <r>
    <x v="53"/>
    <x v="67"/>
    <n v="2021"/>
    <s v="2021"/>
    <x v="0"/>
    <s v="OPEB Trust Fund"/>
    <m/>
    <x v="0"/>
    <s v="OPEB Administration"/>
    <x v="0"/>
    <x v="0"/>
    <m/>
    <m/>
    <m/>
    <m/>
    <m/>
    <m/>
    <m/>
    <s v="15119"/>
    <x v="0"/>
    <n v="-910"/>
    <n v="9"/>
  </r>
  <r>
    <x v="54"/>
    <x v="68"/>
    <n v="2021"/>
    <s v="2021"/>
    <x v="0"/>
    <s v="OPEB Trust Fund"/>
    <m/>
    <x v="0"/>
    <s v="OPEB Administration"/>
    <x v="1"/>
    <x v="1"/>
    <m/>
    <m/>
    <m/>
    <m/>
    <m/>
    <m/>
    <m/>
    <s v="15129"/>
    <x v="170"/>
    <n v="-16.64"/>
    <n v="9"/>
  </r>
  <r>
    <x v="55"/>
    <x v="69"/>
    <n v="2021"/>
    <s v="2021"/>
    <x v="0"/>
    <s v="OPEB Trust Fund"/>
    <m/>
    <x v="0"/>
    <s v="OPEB Administration"/>
    <x v="0"/>
    <x v="0"/>
    <m/>
    <m/>
    <m/>
    <m/>
    <m/>
    <m/>
    <m/>
    <s v="EFT 15161"/>
    <x v="171"/>
    <n v="-24153.84"/>
    <n v="9"/>
  </r>
  <r>
    <x v="55"/>
    <x v="69"/>
    <n v="2021"/>
    <s v="2021"/>
    <x v="0"/>
    <s v="OPEB Trust Fund"/>
    <m/>
    <x v="0"/>
    <s v="OPEB Administration"/>
    <x v="1"/>
    <x v="1"/>
    <m/>
    <m/>
    <m/>
    <m/>
    <m/>
    <m/>
    <m/>
    <s v="EFT 15161"/>
    <x v="172"/>
    <n v="-13391.84"/>
    <n v="9"/>
  </r>
  <r>
    <x v="55"/>
    <x v="69"/>
    <n v="2021"/>
    <s v="2021"/>
    <x v="0"/>
    <s v="OPEB Trust Fund"/>
    <m/>
    <x v="0"/>
    <s v="OPEB Administration"/>
    <x v="2"/>
    <x v="2"/>
    <m/>
    <m/>
    <m/>
    <m/>
    <m/>
    <m/>
    <m/>
    <s v="EFT 15161"/>
    <x v="173"/>
    <n v="-10719.93"/>
    <n v="9"/>
  </r>
  <r>
    <x v="55"/>
    <x v="69"/>
    <n v="2021"/>
    <s v="2021"/>
    <x v="0"/>
    <s v="OPEB Trust Fund"/>
    <m/>
    <x v="0"/>
    <s v="OPEB Administration"/>
    <x v="4"/>
    <x v="4"/>
    <m/>
    <m/>
    <m/>
    <m/>
    <m/>
    <m/>
    <m/>
    <s v="EFT 15161"/>
    <x v="174"/>
    <n v="-11569.23"/>
    <n v="9"/>
  </r>
  <r>
    <x v="55"/>
    <x v="69"/>
    <n v="2021"/>
    <s v="2021"/>
    <x v="0"/>
    <s v="OPEB Trust Fund"/>
    <m/>
    <x v="0"/>
    <s v="OPEB Administration"/>
    <x v="3"/>
    <x v="3"/>
    <m/>
    <m/>
    <m/>
    <m/>
    <m/>
    <m/>
    <m/>
    <s v="EFT 15161"/>
    <x v="175"/>
    <n v="-14611.66"/>
    <n v="9"/>
  </r>
  <r>
    <x v="56"/>
    <x v="70"/>
    <n v="2021"/>
    <s v="2021"/>
    <x v="0"/>
    <s v="OPEB Trust Fund"/>
    <m/>
    <x v="0"/>
    <s v="OPEB Administration"/>
    <x v="5"/>
    <x v="5"/>
    <m/>
    <m/>
    <m/>
    <m/>
    <m/>
    <m/>
    <m/>
    <m/>
    <x v="176"/>
    <n v="-5539"/>
    <n v="9"/>
  </r>
  <r>
    <x v="56"/>
    <x v="71"/>
    <n v="2021"/>
    <s v="2021"/>
    <x v="0"/>
    <s v="OPEB Trust Fund"/>
    <m/>
    <x v="0"/>
    <s v="OPEB Administration"/>
    <x v="8"/>
    <x v="8"/>
    <m/>
    <m/>
    <m/>
    <m/>
    <m/>
    <m/>
    <m/>
    <m/>
    <x v="177"/>
    <n v="-92.03"/>
    <n v="9"/>
  </r>
  <r>
    <x v="56"/>
    <x v="72"/>
    <n v="2021"/>
    <s v="2021"/>
    <x v="0"/>
    <s v="OPEB Trust Fund"/>
    <m/>
    <x v="0"/>
    <s v="OPEB Administration"/>
    <x v="6"/>
    <x v="6"/>
    <m/>
    <m/>
    <m/>
    <m/>
    <m/>
    <m/>
    <m/>
    <m/>
    <x v="40"/>
    <n v="-31656.6"/>
    <n v="9"/>
  </r>
  <r>
    <x v="56"/>
    <x v="70"/>
    <n v="2021"/>
    <s v="2021"/>
    <x v="0"/>
    <s v="OPEB Trust Fund"/>
    <m/>
    <x v="0"/>
    <s v="OPEB Administration"/>
    <x v="7"/>
    <x v="7"/>
    <m/>
    <m/>
    <m/>
    <m/>
    <m/>
    <m/>
    <m/>
    <m/>
    <x v="176"/>
    <n v="-395245.04"/>
    <n v="9"/>
  </r>
  <r>
    <x v="56"/>
    <x v="73"/>
    <n v="2021"/>
    <s v="2021"/>
    <x v="0"/>
    <s v="OPEB Trust Fund"/>
    <m/>
    <x v="0"/>
    <s v="OPEB Administration"/>
    <x v="2"/>
    <x v="2"/>
    <m/>
    <m/>
    <m/>
    <m/>
    <m/>
    <m/>
    <m/>
    <s v="15171"/>
    <x v="95"/>
    <n v="-80"/>
    <n v="9"/>
  </r>
  <r>
    <x v="57"/>
    <x v="74"/>
    <n v="2021"/>
    <s v="2021"/>
    <x v="0"/>
    <s v="OPEB Trust Fund"/>
    <m/>
    <x v="0"/>
    <s v="OPEB Administration"/>
    <x v="6"/>
    <x v="6"/>
    <m/>
    <m/>
    <m/>
    <m/>
    <m/>
    <m/>
    <m/>
    <m/>
    <x v="40"/>
    <n v="853.91"/>
    <n v="10"/>
  </r>
  <r>
    <x v="58"/>
    <x v="75"/>
    <n v="2021"/>
    <s v="2021"/>
    <x v="0"/>
    <s v="OPEB Trust Fund"/>
    <m/>
    <x v="0"/>
    <s v="OPEB Administration"/>
    <x v="2"/>
    <x v="2"/>
    <m/>
    <m/>
    <m/>
    <m/>
    <m/>
    <m/>
    <m/>
    <s v="15196"/>
    <x v="102"/>
    <n v="-12.54"/>
    <n v="10"/>
  </r>
  <r>
    <x v="58"/>
    <x v="75"/>
    <n v="2021"/>
    <s v="2021"/>
    <x v="0"/>
    <s v="OPEB Trust Fund"/>
    <m/>
    <x v="0"/>
    <s v="OPEB Administration"/>
    <x v="4"/>
    <x v="4"/>
    <m/>
    <m/>
    <m/>
    <m/>
    <m/>
    <m/>
    <m/>
    <s v="15196"/>
    <x v="178"/>
    <n v="-132"/>
    <n v="10"/>
  </r>
  <r>
    <x v="59"/>
    <x v="76"/>
    <n v="2021"/>
    <s v="2021"/>
    <x v="0"/>
    <s v="OPEB Trust Fund"/>
    <m/>
    <x v="0"/>
    <s v="OPEB Administration"/>
    <x v="0"/>
    <x v="0"/>
    <m/>
    <m/>
    <m/>
    <m/>
    <m/>
    <m/>
    <m/>
    <s v="15259"/>
    <x v="147"/>
    <n v="-109.84"/>
    <n v="10"/>
  </r>
  <r>
    <x v="59"/>
    <x v="76"/>
    <n v="2021"/>
    <s v="2021"/>
    <x v="0"/>
    <s v="OPEB Trust Fund"/>
    <m/>
    <x v="0"/>
    <s v="OPEB Administration"/>
    <x v="1"/>
    <x v="1"/>
    <m/>
    <m/>
    <m/>
    <m/>
    <m/>
    <m/>
    <m/>
    <s v="15259"/>
    <x v="179"/>
    <n v="-16.64"/>
    <n v="10"/>
  </r>
  <r>
    <x v="59"/>
    <x v="76"/>
    <n v="2021"/>
    <s v="2021"/>
    <x v="0"/>
    <s v="OPEB Trust Fund"/>
    <m/>
    <x v="0"/>
    <s v="OPEB Administration"/>
    <x v="2"/>
    <x v="2"/>
    <m/>
    <m/>
    <m/>
    <m/>
    <m/>
    <m/>
    <m/>
    <s v="15259"/>
    <x v="180"/>
    <n v="-10.52"/>
    <n v="10"/>
  </r>
  <r>
    <x v="59"/>
    <x v="76"/>
    <n v="2021"/>
    <s v="2021"/>
    <x v="0"/>
    <s v="OPEB Trust Fund"/>
    <m/>
    <x v="0"/>
    <s v="OPEB Administration"/>
    <x v="2"/>
    <x v="2"/>
    <m/>
    <m/>
    <m/>
    <m/>
    <m/>
    <m/>
    <m/>
    <s v="15259"/>
    <x v="181"/>
    <n v="-25.08"/>
    <n v="10"/>
  </r>
  <r>
    <x v="59"/>
    <x v="76"/>
    <n v="2021"/>
    <s v="2021"/>
    <x v="0"/>
    <s v="OPEB Trust Fund"/>
    <m/>
    <x v="0"/>
    <s v="OPEB Administration"/>
    <x v="3"/>
    <x v="3"/>
    <m/>
    <m/>
    <m/>
    <m/>
    <m/>
    <m/>
    <m/>
    <s v="15259"/>
    <x v="98"/>
    <n v="-1062.9000000000001"/>
    <n v="10"/>
  </r>
  <r>
    <x v="60"/>
    <x v="77"/>
    <n v="2021"/>
    <s v="2021"/>
    <x v="0"/>
    <s v="OPEB Trust Fund"/>
    <m/>
    <x v="0"/>
    <s v="OPEB Administration"/>
    <x v="0"/>
    <x v="0"/>
    <m/>
    <m/>
    <m/>
    <m/>
    <m/>
    <m/>
    <m/>
    <s v="EFT 15310"/>
    <x v="182"/>
    <n v="-23770.76"/>
    <n v="10"/>
  </r>
  <r>
    <x v="60"/>
    <x v="77"/>
    <n v="2021"/>
    <s v="2021"/>
    <x v="0"/>
    <s v="OPEB Trust Fund"/>
    <m/>
    <x v="0"/>
    <s v="OPEB Administration"/>
    <x v="1"/>
    <x v="1"/>
    <m/>
    <m/>
    <m/>
    <m/>
    <m/>
    <m/>
    <m/>
    <s v="EFT 15310"/>
    <x v="183"/>
    <n v="-11953.62"/>
    <n v="10"/>
  </r>
  <r>
    <x v="60"/>
    <x v="77"/>
    <n v="2021"/>
    <s v="2021"/>
    <x v="0"/>
    <s v="OPEB Trust Fund"/>
    <m/>
    <x v="0"/>
    <s v="OPEB Administration"/>
    <x v="2"/>
    <x v="2"/>
    <m/>
    <m/>
    <m/>
    <m/>
    <m/>
    <m/>
    <m/>
    <s v="EFT 15310"/>
    <x v="184"/>
    <n v="-10913.84"/>
    <n v="10"/>
  </r>
  <r>
    <x v="60"/>
    <x v="77"/>
    <n v="2021"/>
    <s v="2021"/>
    <x v="0"/>
    <s v="OPEB Trust Fund"/>
    <m/>
    <x v="0"/>
    <s v="OPEB Administration"/>
    <x v="4"/>
    <x v="4"/>
    <m/>
    <m/>
    <m/>
    <m/>
    <m/>
    <m/>
    <m/>
    <s v="EFT 15310"/>
    <x v="185"/>
    <n v="-11546.34"/>
    <n v="10"/>
  </r>
  <r>
    <x v="60"/>
    <x v="77"/>
    <n v="2021"/>
    <s v="2021"/>
    <x v="0"/>
    <s v="OPEB Trust Fund"/>
    <m/>
    <x v="0"/>
    <s v="OPEB Administration"/>
    <x v="3"/>
    <x v="3"/>
    <m/>
    <m/>
    <m/>
    <m/>
    <m/>
    <m/>
    <m/>
    <s v="EFT 15310"/>
    <x v="186"/>
    <n v="-14617.3"/>
    <n v="10"/>
  </r>
  <r>
    <x v="61"/>
    <x v="78"/>
    <n v="2021"/>
    <s v="2021"/>
    <x v="0"/>
    <s v="OPEB Trust Fund"/>
    <m/>
    <x v="0"/>
    <s v="OPEB Administration"/>
    <x v="5"/>
    <x v="5"/>
    <m/>
    <m/>
    <m/>
    <m/>
    <m/>
    <m/>
    <m/>
    <m/>
    <x v="187"/>
    <n v="-5539"/>
    <n v="10"/>
  </r>
  <r>
    <x v="61"/>
    <x v="79"/>
    <n v="2021"/>
    <s v="2021"/>
    <x v="0"/>
    <s v="OPEB Trust Fund"/>
    <m/>
    <x v="0"/>
    <s v="OPEB Administration"/>
    <x v="8"/>
    <x v="8"/>
    <m/>
    <m/>
    <m/>
    <m/>
    <m/>
    <m/>
    <m/>
    <m/>
    <x v="188"/>
    <n v="-67.94"/>
    <n v="10"/>
  </r>
  <r>
    <x v="61"/>
    <x v="80"/>
    <n v="2021"/>
    <s v="2021"/>
    <x v="0"/>
    <s v="OPEB Trust Fund"/>
    <m/>
    <x v="0"/>
    <s v="OPEB Administration"/>
    <x v="6"/>
    <x v="6"/>
    <m/>
    <m/>
    <m/>
    <m/>
    <m/>
    <m/>
    <m/>
    <m/>
    <x v="40"/>
    <n v="-7863.94"/>
    <n v="10"/>
  </r>
  <r>
    <x v="61"/>
    <x v="78"/>
    <n v="2021"/>
    <s v="2021"/>
    <x v="0"/>
    <s v="OPEB Trust Fund"/>
    <m/>
    <x v="0"/>
    <s v="OPEB Administration"/>
    <x v="7"/>
    <x v="7"/>
    <m/>
    <m/>
    <m/>
    <m/>
    <m/>
    <m/>
    <m/>
    <m/>
    <x v="187"/>
    <n v="-395245.04"/>
    <n v="10"/>
  </r>
  <r>
    <x v="62"/>
    <x v="81"/>
    <n v="2021"/>
    <s v="2021"/>
    <x v="0"/>
    <s v="OPEB Trust Fund"/>
    <m/>
    <x v="0"/>
    <s v="OPEB Administration"/>
    <x v="0"/>
    <x v="0"/>
    <m/>
    <m/>
    <m/>
    <m/>
    <m/>
    <m/>
    <m/>
    <s v="15374"/>
    <x v="0"/>
    <n v="-910"/>
    <n v="11"/>
  </r>
  <r>
    <x v="63"/>
    <x v="82"/>
    <n v="2021"/>
    <s v="2021"/>
    <x v="0"/>
    <s v="OPEB Trust Fund"/>
    <m/>
    <x v="0"/>
    <s v="OPEB Administration"/>
    <x v="1"/>
    <x v="1"/>
    <m/>
    <m/>
    <m/>
    <m/>
    <m/>
    <m/>
    <m/>
    <s v="15400"/>
    <x v="189"/>
    <n v="-16.64"/>
    <n v="11"/>
  </r>
  <r>
    <x v="63"/>
    <x v="82"/>
    <n v="2021"/>
    <s v="2021"/>
    <x v="0"/>
    <s v="OPEB Trust Fund"/>
    <m/>
    <x v="0"/>
    <s v="OPEB Administration"/>
    <x v="2"/>
    <x v="2"/>
    <m/>
    <m/>
    <m/>
    <m/>
    <m/>
    <m/>
    <m/>
    <s v="15400"/>
    <x v="190"/>
    <n v="-25.08"/>
    <n v="11"/>
  </r>
  <r>
    <x v="63"/>
    <x v="82"/>
    <n v="2021"/>
    <s v="2021"/>
    <x v="0"/>
    <s v="OPEB Trust Fund"/>
    <m/>
    <x v="0"/>
    <s v="OPEB Administration"/>
    <x v="2"/>
    <x v="2"/>
    <m/>
    <m/>
    <m/>
    <m/>
    <m/>
    <m/>
    <m/>
    <s v="15400"/>
    <x v="59"/>
    <n v="-61"/>
    <n v="11"/>
  </r>
  <r>
    <x v="63"/>
    <x v="82"/>
    <n v="2021"/>
    <s v="2021"/>
    <x v="0"/>
    <s v="OPEB Trust Fund"/>
    <m/>
    <x v="0"/>
    <s v="OPEB Administration"/>
    <x v="3"/>
    <x v="3"/>
    <m/>
    <m/>
    <m/>
    <m/>
    <m/>
    <m/>
    <m/>
    <s v="15400"/>
    <x v="98"/>
    <n v="-1062.9000000000001"/>
    <n v="11"/>
  </r>
  <r>
    <x v="64"/>
    <x v="83"/>
    <n v="2021"/>
    <s v="2021"/>
    <x v="0"/>
    <s v="OPEB Trust Fund"/>
    <m/>
    <x v="0"/>
    <s v="OPEB Administration"/>
    <x v="2"/>
    <x v="2"/>
    <m/>
    <m/>
    <m/>
    <m/>
    <m/>
    <m/>
    <m/>
    <s v="15419"/>
    <x v="191"/>
    <n v="-25.08"/>
    <n v="11"/>
  </r>
  <r>
    <x v="64"/>
    <x v="83"/>
    <n v="2021"/>
    <s v="2021"/>
    <x v="0"/>
    <s v="OPEB Trust Fund"/>
    <m/>
    <x v="0"/>
    <s v="OPEB Administration"/>
    <x v="4"/>
    <x v="4"/>
    <m/>
    <m/>
    <m/>
    <m/>
    <m/>
    <m/>
    <m/>
    <s v="15419"/>
    <x v="192"/>
    <n v="-264"/>
    <n v="11"/>
  </r>
  <r>
    <x v="65"/>
    <x v="84"/>
    <n v="2021"/>
    <s v="2021"/>
    <x v="0"/>
    <s v="OPEB Trust Fund"/>
    <m/>
    <x v="0"/>
    <s v="OPEB Administration"/>
    <x v="2"/>
    <x v="2"/>
    <m/>
    <m/>
    <m/>
    <m/>
    <m/>
    <m/>
    <m/>
    <s v="15437"/>
    <x v="193"/>
    <n v="-25.08"/>
    <n v="11"/>
  </r>
  <r>
    <x v="65"/>
    <x v="84"/>
    <n v="2021"/>
    <s v="2021"/>
    <x v="0"/>
    <s v="OPEB Trust Fund"/>
    <m/>
    <x v="0"/>
    <s v="OPEB Administration"/>
    <x v="3"/>
    <x v="3"/>
    <m/>
    <m/>
    <m/>
    <m/>
    <m/>
    <m/>
    <m/>
    <s v="15437"/>
    <x v="194"/>
    <n v="-16.64"/>
    <n v="11"/>
  </r>
  <r>
    <x v="66"/>
    <x v="85"/>
    <n v="2021"/>
    <s v="2021"/>
    <x v="0"/>
    <s v="OPEB Trust Fund"/>
    <m/>
    <x v="0"/>
    <s v="OPEB Administration"/>
    <x v="0"/>
    <x v="0"/>
    <m/>
    <m/>
    <m/>
    <m/>
    <m/>
    <m/>
    <m/>
    <s v="EFT 15447"/>
    <x v="195"/>
    <n v="-23266.07"/>
    <n v="11"/>
  </r>
  <r>
    <x v="66"/>
    <x v="85"/>
    <n v="2021"/>
    <s v="2021"/>
    <x v="0"/>
    <s v="OPEB Trust Fund"/>
    <m/>
    <x v="0"/>
    <s v="OPEB Administration"/>
    <x v="1"/>
    <x v="1"/>
    <m/>
    <m/>
    <m/>
    <m/>
    <m/>
    <m/>
    <m/>
    <s v="EFT 15447"/>
    <x v="196"/>
    <n v="-11859.78"/>
    <n v="11"/>
  </r>
  <r>
    <x v="66"/>
    <x v="85"/>
    <n v="2021"/>
    <s v="2021"/>
    <x v="0"/>
    <s v="OPEB Trust Fund"/>
    <m/>
    <x v="0"/>
    <s v="OPEB Administration"/>
    <x v="2"/>
    <x v="2"/>
    <m/>
    <m/>
    <m/>
    <m/>
    <m/>
    <m/>
    <m/>
    <s v="EFT 15447"/>
    <x v="197"/>
    <n v="-11039.87"/>
    <n v="11"/>
  </r>
  <r>
    <x v="66"/>
    <x v="85"/>
    <n v="2021"/>
    <s v="2021"/>
    <x v="0"/>
    <s v="OPEB Trust Fund"/>
    <m/>
    <x v="0"/>
    <s v="OPEB Administration"/>
    <x v="4"/>
    <x v="4"/>
    <m/>
    <m/>
    <m/>
    <m/>
    <m/>
    <m/>
    <m/>
    <s v="EFT 15447"/>
    <x v="198"/>
    <n v="-11424.73"/>
    <n v="11"/>
  </r>
  <r>
    <x v="66"/>
    <x v="85"/>
    <n v="2021"/>
    <s v="2021"/>
    <x v="0"/>
    <s v="OPEB Trust Fund"/>
    <m/>
    <x v="0"/>
    <s v="OPEB Administration"/>
    <x v="3"/>
    <x v="3"/>
    <m/>
    <m/>
    <m/>
    <m/>
    <m/>
    <m/>
    <m/>
    <s v="EFT 15447"/>
    <x v="199"/>
    <n v="-14623.65"/>
    <n v="11"/>
  </r>
  <r>
    <x v="67"/>
    <x v="86"/>
    <n v="2021"/>
    <s v="2021"/>
    <x v="0"/>
    <s v="OPEB Trust Fund"/>
    <m/>
    <x v="0"/>
    <s v="OPEB Administration"/>
    <x v="5"/>
    <x v="5"/>
    <m/>
    <m/>
    <m/>
    <m/>
    <m/>
    <m/>
    <m/>
    <m/>
    <x v="200"/>
    <n v="-5539"/>
    <n v="11"/>
  </r>
  <r>
    <x v="67"/>
    <x v="87"/>
    <n v="2021"/>
    <s v="2021"/>
    <x v="0"/>
    <s v="OPEB Trust Fund"/>
    <m/>
    <x v="0"/>
    <s v="OPEB Administration"/>
    <x v="8"/>
    <x v="8"/>
    <m/>
    <m/>
    <m/>
    <m/>
    <m/>
    <m/>
    <m/>
    <m/>
    <x v="201"/>
    <n v="-91.15"/>
    <n v="11"/>
  </r>
  <r>
    <x v="67"/>
    <x v="88"/>
    <n v="2021"/>
    <s v="2021"/>
    <x v="0"/>
    <s v="OPEB Trust Fund"/>
    <m/>
    <x v="0"/>
    <s v="OPEB Administration"/>
    <x v="6"/>
    <x v="6"/>
    <m/>
    <m/>
    <m/>
    <m/>
    <m/>
    <m/>
    <m/>
    <m/>
    <x v="40"/>
    <n v="-7419.63"/>
    <n v="11"/>
  </r>
  <r>
    <x v="67"/>
    <x v="86"/>
    <n v="2021"/>
    <s v="2021"/>
    <x v="0"/>
    <s v="OPEB Trust Fund"/>
    <m/>
    <x v="0"/>
    <s v="OPEB Administration"/>
    <x v="7"/>
    <x v="7"/>
    <m/>
    <m/>
    <m/>
    <m/>
    <m/>
    <m/>
    <m/>
    <m/>
    <x v="200"/>
    <n v="-395245.04"/>
    <n v="11"/>
  </r>
  <r>
    <x v="67"/>
    <x v="89"/>
    <n v="2021"/>
    <s v="2021"/>
    <x v="0"/>
    <s v="OPEB Trust Fund"/>
    <m/>
    <x v="0"/>
    <s v="OPEB Administration"/>
    <x v="0"/>
    <x v="0"/>
    <m/>
    <m/>
    <m/>
    <m/>
    <m/>
    <m/>
    <m/>
    <s v="15463"/>
    <x v="202"/>
    <n v="-264"/>
    <n v="11"/>
  </r>
  <r>
    <x v="67"/>
    <x v="89"/>
    <n v="2021"/>
    <s v="2021"/>
    <x v="0"/>
    <s v="OPEB Trust Fund"/>
    <m/>
    <x v="0"/>
    <s v="OPEB Administration"/>
    <x v="0"/>
    <x v="0"/>
    <m/>
    <m/>
    <m/>
    <m/>
    <m/>
    <m/>
    <m/>
    <s v="15463"/>
    <x v="0"/>
    <n v="-910"/>
    <n v="11"/>
  </r>
  <r>
    <x v="67"/>
    <x v="89"/>
    <n v="2021"/>
    <s v="2021"/>
    <x v="0"/>
    <s v="OPEB Trust Fund"/>
    <m/>
    <x v="0"/>
    <s v="OPEB Administration"/>
    <x v="1"/>
    <x v="1"/>
    <m/>
    <m/>
    <m/>
    <m/>
    <m/>
    <m/>
    <m/>
    <s v="15463"/>
    <x v="203"/>
    <n v="-16.64"/>
    <n v="11"/>
  </r>
  <r>
    <x v="67"/>
    <x v="89"/>
    <n v="2021"/>
    <s v="2021"/>
    <x v="0"/>
    <s v="OPEB Trust Fund"/>
    <m/>
    <x v="0"/>
    <s v="OPEB Administration"/>
    <x v="2"/>
    <x v="2"/>
    <m/>
    <m/>
    <m/>
    <m/>
    <m/>
    <m/>
    <m/>
    <s v="15463"/>
    <x v="204"/>
    <n v="-25.08"/>
    <n v="11"/>
  </r>
  <r>
    <x v="67"/>
    <x v="89"/>
    <n v="2021"/>
    <s v="2021"/>
    <x v="0"/>
    <s v="OPEB Trust Fund"/>
    <m/>
    <x v="0"/>
    <s v="OPEB Administration"/>
    <x v="2"/>
    <x v="2"/>
    <m/>
    <m/>
    <m/>
    <m/>
    <m/>
    <m/>
    <m/>
    <s v="15463"/>
    <x v="205"/>
    <n v="-25.08"/>
    <n v="11"/>
  </r>
  <r>
    <x v="68"/>
    <x v="90"/>
    <n v="2021"/>
    <s v="2021"/>
    <x v="0"/>
    <s v="OPEB Trust Fund"/>
    <m/>
    <x v="0"/>
    <s v="OPEB Administration"/>
    <x v="0"/>
    <x v="0"/>
    <m/>
    <m/>
    <m/>
    <m/>
    <m/>
    <m/>
    <m/>
    <s v="15565"/>
    <x v="206"/>
    <n v="-140.32"/>
    <n v="12"/>
  </r>
  <r>
    <x v="68"/>
    <x v="90"/>
    <n v="2021"/>
    <s v="2021"/>
    <x v="0"/>
    <s v="OPEB Trust Fund"/>
    <m/>
    <x v="0"/>
    <s v="OPEB Administration"/>
    <x v="0"/>
    <x v="0"/>
    <m/>
    <m/>
    <m/>
    <m/>
    <m/>
    <m/>
    <m/>
    <s v="15569"/>
    <x v="0"/>
    <n v="-910"/>
    <n v="12"/>
  </r>
  <r>
    <x v="68"/>
    <x v="90"/>
    <n v="2021"/>
    <s v="2021"/>
    <x v="0"/>
    <s v="OPEB Trust Fund"/>
    <m/>
    <x v="0"/>
    <s v="OPEB Administration"/>
    <x v="1"/>
    <x v="1"/>
    <m/>
    <m/>
    <m/>
    <m/>
    <m/>
    <m/>
    <m/>
    <s v="15565"/>
    <x v="207"/>
    <n v="-16.64"/>
    <n v="12"/>
  </r>
  <r>
    <x v="68"/>
    <x v="90"/>
    <n v="2021"/>
    <s v="2021"/>
    <x v="0"/>
    <s v="OPEB Trust Fund"/>
    <m/>
    <x v="0"/>
    <s v="OPEB Administration"/>
    <x v="1"/>
    <x v="1"/>
    <m/>
    <m/>
    <m/>
    <m/>
    <m/>
    <m/>
    <m/>
    <s v="15565"/>
    <x v="208"/>
    <n v="-16.64"/>
    <n v="12"/>
  </r>
  <r>
    <x v="68"/>
    <x v="90"/>
    <n v="2021"/>
    <s v="2021"/>
    <x v="0"/>
    <s v="OPEB Trust Fund"/>
    <m/>
    <x v="0"/>
    <s v="OPEB Administration"/>
    <x v="1"/>
    <x v="1"/>
    <m/>
    <m/>
    <m/>
    <m/>
    <m/>
    <m/>
    <m/>
    <s v="15569"/>
    <x v="209"/>
    <n v="-16.64"/>
    <n v="12"/>
  </r>
  <r>
    <x v="68"/>
    <x v="90"/>
    <n v="2021"/>
    <s v="2021"/>
    <x v="0"/>
    <s v="OPEB Trust Fund"/>
    <m/>
    <x v="0"/>
    <s v="OPEB Administration"/>
    <x v="2"/>
    <x v="2"/>
    <m/>
    <m/>
    <m/>
    <m/>
    <m/>
    <m/>
    <m/>
    <s v="15565"/>
    <x v="210"/>
    <n v="-57.7"/>
    <n v="12"/>
  </r>
  <r>
    <x v="68"/>
    <x v="90"/>
    <n v="2021"/>
    <s v="2021"/>
    <x v="0"/>
    <s v="OPEB Trust Fund"/>
    <m/>
    <x v="0"/>
    <s v="OPEB Administration"/>
    <x v="2"/>
    <x v="2"/>
    <m/>
    <m/>
    <m/>
    <m/>
    <m/>
    <m/>
    <m/>
    <s v="15565"/>
    <x v="211"/>
    <n v="-25.08"/>
    <n v="12"/>
  </r>
  <r>
    <x v="68"/>
    <x v="90"/>
    <n v="2021"/>
    <s v="2021"/>
    <x v="0"/>
    <s v="OPEB Trust Fund"/>
    <m/>
    <x v="0"/>
    <s v="OPEB Administration"/>
    <x v="2"/>
    <x v="2"/>
    <m/>
    <m/>
    <m/>
    <m/>
    <m/>
    <m/>
    <m/>
    <s v="15565"/>
    <x v="212"/>
    <n v="-25.08"/>
    <n v="12"/>
  </r>
  <r>
    <x v="68"/>
    <x v="90"/>
    <n v="2021"/>
    <s v="2021"/>
    <x v="0"/>
    <s v="OPEB Trust Fund"/>
    <m/>
    <x v="0"/>
    <s v="OPEB Administration"/>
    <x v="2"/>
    <x v="2"/>
    <m/>
    <m/>
    <m/>
    <m/>
    <m/>
    <m/>
    <m/>
    <s v="15565"/>
    <x v="213"/>
    <n v="-25.08"/>
    <n v="12"/>
  </r>
  <r>
    <x v="68"/>
    <x v="90"/>
    <n v="2021"/>
    <s v="2021"/>
    <x v="0"/>
    <s v="OPEB Trust Fund"/>
    <m/>
    <x v="0"/>
    <s v="OPEB Administration"/>
    <x v="2"/>
    <x v="2"/>
    <m/>
    <m/>
    <m/>
    <m/>
    <m/>
    <m/>
    <m/>
    <s v="15569"/>
    <x v="214"/>
    <n v="-25.08"/>
    <n v="12"/>
  </r>
  <r>
    <x v="68"/>
    <x v="90"/>
    <n v="2021"/>
    <s v="2021"/>
    <x v="0"/>
    <s v="OPEB Trust Fund"/>
    <m/>
    <x v="0"/>
    <s v="OPEB Administration"/>
    <x v="3"/>
    <x v="3"/>
    <m/>
    <m/>
    <m/>
    <m/>
    <m/>
    <m/>
    <m/>
    <s v="15565"/>
    <x v="215"/>
    <n v="-16.64"/>
    <n v="12"/>
  </r>
  <r>
    <x v="68"/>
    <x v="90"/>
    <n v="2021"/>
    <s v="2021"/>
    <x v="0"/>
    <s v="OPEB Trust Fund"/>
    <m/>
    <x v="0"/>
    <s v="OPEB Administration"/>
    <x v="3"/>
    <x v="3"/>
    <m/>
    <m/>
    <m/>
    <m/>
    <m/>
    <m/>
    <m/>
    <s v="15565"/>
    <x v="98"/>
    <n v="-1062.9000000000001"/>
    <n v="12"/>
  </r>
  <r>
    <x v="69"/>
    <x v="91"/>
    <n v="2021"/>
    <s v="2021"/>
    <x v="0"/>
    <s v="OPEB Trust Fund"/>
    <m/>
    <x v="0"/>
    <s v="OPEB Administration"/>
    <x v="2"/>
    <x v="2"/>
    <m/>
    <m/>
    <m/>
    <m/>
    <m/>
    <m/>
    <m/>
    <s v="15577"/>
    <x v="216"/>
    <n v="-25.08"/>
    <n v="12"/>
  </r>
  <r>
    <x v="70"/>
    <x v="92"/>
    <n v="2021"/>
    <s v="2021"/>
    <x v="0"/>
    <s v="OPEB Trust Fund"/>
    <m/>
    <x v="0"/>
    <s v="OPEB Administration"/>
    <x v="0"/>
    <x v="0"/>
    <m/>
    <m/>
    <m/>
    <m/>
    <m/>
    <m/>
    <m/>
    <s v="EFT 15602"/>
    <x v="217"/>
    <n v="-23014.02"/>
    <n v="12"/>
  </r>
  <r>
    <x v="70"/>
    <x v="92"/>
    <n v="2021"/>
    <s v="2021"/>
    <x v="0"/>
    <s v="OPEB Trust Fund"/>
    <m/>
    <x v="0"/>
    <s v="OPEB Administration"/>
    <x v="1"/>
    <x v="1"/>
    <m/>
    <m/>
    <m/>
    <m/>
    <m/>
    <m/>
    <m/>
    <s v="EFT 15602"/>
    <x v="218"/>
    <n v="-12005.45"/>
    <n v="12"/>
  </r>
  <r>
    <x v="70"/>
    <x v="92"/>
    <n v="2021"/>
    <s v="2021"/>
    <x v="0"/>
    <s v="OPEB Trust Fund"/>
    <m/>
    <x v="0"/>
    <s v="OPEB Administration"/>
    <x v="2"/>
    <x v="2"/>
    <m/>
    <m/>
    <m/>
    <m/>
    <m/>
    <m/>
    <m/>
    <s v="EFT 15602"/>
    <x v="219"/>
    <n v="-10849.29"/>
    <n v="12"/>
  </r>
  <r>
    <x v="70"/>
    <x v="92"/>
    <n v="2021"/>
    <s v="2021"/>
    <x v="0"/>
    <s v="OPEB Trust Fund"/>
    <m/>
    <x v="0"/>
    <s v="OPEB Administration"/>
    <x v="4"/>
    <x v="4"/>
    <m/>
    <m/>
    <m/>
    <m/>
    <m/>
    <m/>
    <m/>
    <s v="EFT 15602"/>
    <x v="220"/>
    <n v="-11300.96"/>
    <n v="12"/>
  </r>
  <r>
    <x v="70"/>
    <x v="92"/>
    <n v="2021"/>
    <s v="2021"/>
    <x v="0"/>
    <s v="OPEB Trust Fund"/>
    <m/>
    <x v="0"/>
    <s v="OPEB Administration"/>
    <x v="3"/>
    <x v="3"/>
    <m/>
    <m/>
    <m/>
    <m/>
    <m/>
    <m/>
    <m/>
    <s v="EFT 15602"/>
    <x v="221"/>
    <n v="-14084.66"/>
    <n v="12"/>
  </r>
  <r>
    <x v="71"/>
    <x v="93"/>
    <n v="2021"/>
    <s v="2021"/>
    <x v="0"/>
    <s v="OPEB Trust Fund"/>
    <m/>
    <x v="0"/>
    <s v="OPEB Administration"/>
    <x v="5"/>
    <x v="5"/>
    <m/>
    <m/>
    <m/>
    <m/>
    <m/>
    <m/>
    <m/>
    <m/>
    <x v="222"/>
    <n v="-5539"/>
    <n v="12"/>
  </r>
  <r>
    <x v="71"/>
    <x v="94"/>
    <n v="2021"/>
    <s v="2021"/>
    <x v="0"/>
    <s v="OPEB Trust Fund"/>
    <m/>
    <x v="0"/>
    <s v="OPEB Administration"/>
    <x v="8"/>
    <x v="8"/>
    <m/>
    <m/>
    <m/>
    <m/>
    <m/>
    <m/>
    <m/>
    <m/>
    <x v="223"/>
    <n v="-118.78"/>
    <n v="12"/>
  </r>
  <r>
    <x v="71"/>
    <x v="95"/>
    <n v="2021"/>
    <s v="2021"/>
    <x v="0"/>
    <s v="OPEB Trust Fund"/>
    <m/>
    <x v="0"/>
    <s v="OPEB Administration"/>
    <x v="8"/>
    <x v="8"/>
    <m/>
    <m/>
    <m/>
    <m/>
    <m/>
    <m/>
    <m/>
    <m/>
    <x v="224"/>
    <n v="-148.71"/>
    <n v="12"/>
  </r>
  <r>
    <x v="71"/>
    <x v="96"/>
    <n v="2021"/>
    <s v="2021"/>
    <x v="0"/>
    <s v="OPEB Trust Fund"/>
    <m/>
    <x v="0"/>
    <s v="OPEB Administration"/>
    <x v="6"/>
    <x v="6"/>
    <m/>
    <m/>
    <m/>
    <m/>
    <m/>
    <m/>
    <m/>
    <m/>
    <x v="40"/>
    <n v="-52105.62"/>
    <n v="12"/>
  </r>
  <r>
    <x v="71"/>
    <x v="97"/>
    <n v="2021"/>
    <s v="2021"/>
    <x v="0"/>
    <s v="OPEB Trust Fund"/>
    <m/>
    <x v="0"/>
    <s v="OPEB Administration"/>
    <x v="9"/>
    <x v="9"/>
    <m/>
    <m/>
    <m/>
    <m/>
    <m/>
    <m/>
    <m/>
    <m/>
    <x v="225"/>
    <n v="-1058752.55"/>
    <n v="12"/>
  </r>
  <r>
    <x v="71"/>
    <x v="93"/>
    <n v="2021"/>
    <s v="2021"/>
    <x v="0"/>
    <s v="OPEB Trust Fund"/>
    <m/>
    <x v="0"/>
    <s v="OPEB Administration"/>
    <x v="7"/>
    <x v="7"/>
    <m/>
    <m/>
    <m/>
    <m/>
    <m/>
    <m/>
    <m/>
    <m/>
    <x v="222"/>
    <n v="-395245.04"/>
    <n v="12"/>
  </r>
  <r>
    <x v="71"/>
    <x v="98"/>
    <n v="2021"/>
    <s v="2021"/>
    <x v="0"/>
    <s v="OPEB Trust Fund"/>
    <m/>
    <x v="0"/>
    <s v="OPEB Administration"/>
    <x v="0"/>
    <x v="0"/>
    <m/>
    <m/>
    <m/>
    <m/>
    <m/>
    <m/>
    <m/>
    <m/>
    <x v="226"/>
    <n v="-264"/>
    <n v="12"/>
  </r>
  <r>
    <x v="71"/>
    <x v="99"/>
    <n v="2021"/>
    <s v="2021"/>
    <x v="0"/>
    <s v="OPEB Trust Fund"/>
    <m/>
    <x v="0"/>
    <s v="OPEB Administration"/>
    <x v="0"/>
    <x v="0"/>
    <m/>
    <m/>
    <m/>
    <m/>
    <m/>
    <m/>
    <m/>
    <m/>
    <x v="226"/>
    <n v="-264"/>
    <n v="12"/>
  </r>
  <r>
    <x v="71"/>
    <x v="100"/>
    <n v="2021"/>
    <s v="2021"/>
    <x v="0"/>
    <s v="OPEB Trust Fund"/>
    <m/>
    <x v="0"/>
    <s v="OPEB Administration"/>
    <x v="0"/>
    <x v="0"/>
    <m/>
    <m/>
    <m/>
    <m/>
    <m/>
    <m/>
    <m/>
    <m/>
    <x v="227"/>
    <n v="-710.88"/>
    <n v="12"/>
  </r>
  <r>
    <x v="71"/>
    <x v="101"/>
    <n v="2021"/>
    <s v="2021"/>
    <x v="0"/>
    <s v="OPEB Trust Fund"/>
    <m/>
    <x v="0"/>
    <s v="OPEB Administration"/>
    <x v="0"/>
    <x v="0"/>
    <m/>
    <m/>
    <m/>
    <m/>
    <m/>
    <m/>
    <m/>
    <m/>
    <x v="228"/>
    <n v="-910"/>
    <n v="12"/>
  </r>
  <r>
    <x v="71"/>
    <x v="102"/>
    <n v="2021"/>
    <s v="2021"/>
    <x v="0"/>
    <s v="OPEB Trust Fund"/>
    <m/>
    <x v="0"/>
    <s v="OPEB Administration"/>
    <x v="0"/>
    <x v="0"/>
    <m/>
    <m/>
    <m/>
    <m/>
    <m/>
    <m/>
    <m/>
    <m/>
    <x v="226"/>
    <n v="264"/>
    <n v="12"/>
  </r>
  <r>
    <x v="71"/>
    <x v="103"/>
    <n v="2021"/>
    <s v="2021"/>
    <x v="0"/>
    <s v="OPEB Trust Fund"/>
    <m/>
    <x v="0"/>
    <s v="OPEB Administration"/>
    <x v="1"/>
    <x v="1"/>
    <m/>
    <m/>
    <m/>
    <m/>
    <m/>
    <m/>
    <m/>
    <m/>
    <x v="229"/>
    <n v="-224.64"/>
    <n v="12"/>
  </r>
  <r>
    <x v="71"/>
    <x v="98"/>
    <n v="2021"/>
    <s v="2021"/>
    <x v="0"/>
    <s v="OPEB Trust Fund"/>
    <m/>
    <x v="0"/>
    <s v="OPEB Administration"/>
    <x v="2"/>
    <x v="2"/>
    <m/>
    <m/>
    <m/>
    <m/>
    <m/>
    <m/>
    <m/>
    <m/>
    <x v="230"/>
    <n v="-25.1"/>
    <n v="12"/>
  </r>
  <r>
    <x v="71"/>
    <x v="99"/>
    <n v="2021"/>
    <s v="2021"/>
    <x v="0"/>
    <s v="OPEB Trust Fund"/>
    <m/>
    <x v="0"/>
    <s v="OPEB Administration"/>
    <x v="2"/>
    <x v="2"/>
    <m/>
    <m/>
    <m/>
    <m/>
    <m/>
    <m/>
    <m/>
    <m/>
    <x v="230"/>
    <n v="-25.1"/>
    <n v="12"/>
  </r>
  <r>
    <x v="71"/>
    <x v="103"/>
    <n v="2021"/>
    <s v="2021"/>
    <x v="0"/>
    <s v="OPEB Trust Fund"/>
    <m/>
    <x v="0"/>
    <s v="OPEB Administration"/>
    <x v="2"/>
    <x v="2"/>
    <m/>
    <m/>
    <m/>
    <m/>
    <m/>
    <m/>
    <m/>
    <m/>
    <x v="231"/>
    <n v="-47.88"/>
    <n v="12"/>
  </r>
  <r>
    <x v="71"/>
    <x v="104"/>
    <n v="2021"/>
    <s v="2021"/>
    <x v="0"/>
    <s v="OPEB Trust Fund"/>
    <m/>
    <x v="0"/>
    <s v="OPEB Administration"/>
    <x v="2"/>
    <x v="2"/>
    <m/>
    <m/>
    <m/>
    <m/>
    <m/>
    <m/>
    <m/>
    <m/>
    <x v="232"/>
    <n v="-25.08"/>
    <n v="12"/>
  </r>
  <r>
    <x v="71"/>
    <x v="100"/>
    <n v="2021"/>
    <s v="2021"/>
    <x v="0"/>
    <s v="OPEB Trust Fund"/>
    <m/>
    <x v="0"/>
    <s v="OPEB Administration"/>
    <x v="2"/>
    <x v="2"/>
    <m/>
    <m/>
    <m/>
    <m/>
    <m/>
    <m/>
    <m/>
    <m/>
    <x v="233"/>
    <n v="-62.7"/>
    <n v="12"/>
  </r>
  <r>
    <x v="71"/>
    <x v="105"/>
    <n v="2021"/>
    <s v="2021"/>
    <x v="0"/>
    <s v="OPEB Trust Fund"/>
    <m/>
    <x v="0"/>
    <s v="OPEB Administration"/>
    <x v="2"/>
    <x v="2"/>
    <m/>
    <m/>
    <m/>
    <m/>
    <m/>
    <m/>
    <m/>
    <m/>
    <x v="234"/>
    <n v="-200"/>
    <n v="12"/>
  </r>
  <r>
    <x v="71"/>
    <x v="101"/>
    <n v="2021"/>
    <s v="2021"/>
    <x v="0"/>
    <s v="OPEB Trust Fund"/>
    <m/>
    <x v="0"/>
    <s v="OPEB Administration"/>
    <x v="2"/>
    <x v="2"/>
    <m/>
    <m/>
    <m/>
    <m/>
    <m/>
    <m/>
    <m/>
    <m/>
    <x v="235"/>
    <n v="-25.08"/>
    <n v="12"/>
  </r>
  <r>
    <x v="71"/>
    <x v="101"/>
    <n v="2021"/>
    <s v="2021"/>
    <x v="0"/>
    <s v="OPEB Trust Fund"/>
    <m/>
    <x v="0"/>
    <s v="OPEB Administration"/>
    <x v="2"/>
    <x v="2"/>
    <m/>
    <m/>
    <m/>
    <m/>
    <m/>
    <m/>
    <m/>
    <m/>
    <x v="236"/>
    <n v="-12.54"/>
    <n v="12"/>
  </r>
  <r>
    <x v="71"/>
    <x v="102"/>
    <n v="2021"/>
    <s v="2021"/>
    <x v="0"/>
    <s v="OPEB Trust Fund"/>
    <m/>
    <x v="0"/>
    <s v="OPEB Administration"/>
    <x v="2"/>
    <x v="2"/>
    <m/>
    <m/>
    <m/>
    <m/>
    <m/>
    <m/>
    <m/>
    <m/>
    <x v="230"/>
    <n v="25.1"/>
    <n v="12"/>
  </r>
  <r>
    <x v="71"/>
    <x v="103"/>
    <n v="2021"/>
    <s v="2021"/>
    <x v="0"/>
    <s v="OPEB Trust Fund"/>
    <m/>
    <x v="0"/>
    <s v="OPEB Administration"/>
    <x v="3"/>
    <x v="3"/>
    <m/>
    <m/>
    <m/>
    <m/>
    <m/>
    <m/>
    <m/>
    <m/>
    <x v="237"/>
    <n v="-1062.9000000000001"/>
    <n v="12"/>
  </r>
  <r>
    <x v="71"/>
    <x v="104"/>
    <n v="2021"/>
    <s v="2021"/>
    <x v="0"/>
    <s v="OPEB Trust Fund"/>
    <m/>
    <x v="0"/>
    <s v="OPEB Administration"/>
    <x v="3"/>
    <x v="3"/>
    <m/>
    <m/>
    <m/>
    <m/>
    <m/>
    <m/>
    <m/>
    <m/>
    <x v="238"/>
    <n v="-16.64"/>
    <n v="12"/>
  </r>
  <r>
    <x v="71"/>
    <x v="101"/>
    <n v="2021"/>
    <s v="2021"/>
    <x v="0"/>
    <s v="OPEB Trust Fund"/>
    <m/>
    <x v="0"/>
    <s v="OPEB Administration"/>
    <x v="3"/>
    <x v="3"/>
    <m/>
    <m/>
    <m/>
    <m/>
    <m/>
    <m/>
    <m/>
    <m/>
    <x v="239"/>
    <n v="-16.64"/>
    <n v="12"/>
  </r>
  <r>
    <x v="71"/>
    <x v="101"/>
    <n v="2021"/>
    <s v="2021"/>
    <x v="0"/>
    <s v="OPEB Trust Fund"/>
    <m/>
    <x v="0"/>
    <s v="OPEB Administration"/>
    <x v="3"/>
    <x v="3"/>
    <m/>
    <m/>
    <m/>
    <m/>
    <m/>
    <m/>
    <m/>
    <m/>
    <x v="240"/>
    <n v="-8.32"/>
    <n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2F1703-A63F-44B1-9961-16E0ACF041CA}" name="PivotTable3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E31" firstHeaderRow="2" firstDataRow="2" firstDataCol="4"/>
  <pivotFields count="23">
    <pivotField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howAll="0" defaultSubtotal="0">
      <items count="220">
        <item x="211"/>
        <item x="217"/>
        <item x="210"/>
        <item x="146"/>
        <item x="0"/>
        <item x="1"/>
        <item x="2"/>
        <item x="3"/>
        <item x="5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30"/>
        <item x="29"/>
        <item x="31"/>
        <item x="32"/>
        <item x="33"/>
        <item x="35"/>
        <item x="39"/>
        <item x="38"/>
        <item x="40"/>
        <item x="41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9"/>
        <item x="58"/>
        <item x="60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100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6"/>
        <item x="155"/>
        <item x="157"/>
        <item x="158"/>
        <item x="159"/>
        <item x="160"/>
        <item x="161"/>
        <item x="162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12"/>
        <item x="218"/>
        <item x="213"/>
        <item x="208"/>
        <item x="216"/>
        <item x="209"/>
        <item x="34"/>
        <item x="42"/>
        <item x="68"/>
        <item x="83"/>
        <item x="118"/>
        <item x="125"/>
        <item x="137"/>
        <item x="163"/>
        <item x="181"/>
        <item x="214"/>
        <item x="45"/>
        <item x="215"/>
        <item x="219"/>
        <item x="36"/>
        <item x="37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axis="axisRow" compact="0" outline="0" showAll="0" defaultSubtotal="0">
      <items count="24">
        <item x="17"/>
        <item x="16"/>
        <item x="8"/>
        <item x="9"/>
        <item x="1"/>
        <item x="10"/>
        <item x="11"/>
        <item x="2"/>
        <item x="12"/>
        <item x="13"/>
        <item x="3"/>
        <item x="6"/>
        <item x="14"/>
        <item x="4"/>
        <item x="7"/>
        <item x="15"/>
        <item x="5"/>
        <item x="0"/>
        <item x="18"/>
        <item x="19"/>
        <item x="20"/>
        <item x="21"/>
        <item x="22"/>
        <item x="23"/>
      </items>
    </pivotField>
    <pivotField axis="axisRow" compact="0" outline="0" showAll="0" defaultSubtotal="0">
      <items count="24">
        <item x="20"/>
        <item x="18"/>
        <item x="9"/>
        <item x="21"/>
        <item x="23"/>
        <item x="19"/>
        <item x="17"/>
        <item x="22"/>
        <item x="16"/>
        <item x="8"/>
        <item x="7"/>
        <item x="4"/>
        <item x="6"/>
        <item x="3"/>
        <item x="14"/>
        <item x="15"/>
        <item x="10"/>
        <item x="1"/>
        <item x="11"/>
        <item x="0"/>
        <item x="5"/>
        <item x="12"/>
        <item x="2"/>
        <item x="13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91">
        <item x="53"/>
        <item x="56"/>
        <item x="57"/>
        <item x="58"/>
        <item x="59"/>
        <item x="55"/>
        <item x="54"/>
        <item x="82"/>
        <item x="88"/>
        <item x="68"/>
        <item x="70"/>
        <item x="66"/>
        <item x="69"/>
        <item x="67"/>
        <item x="71"/>
        <item x="86"/>
        <item x="87"/>
        <item x="84"/>
        <item x="89"/>
        <item x="60"/>
        <item x="12"/>
        <item x="5"/>
        <item x="26"/>
        <item x="15"/>
        <item x="0"/>
        <item x="73"/>
        <item x="52"/>
        <item x="9"/>
        <item x="31"/>
        <item x="76"/>
        <item x="29"/>
        <item x="80"/>
        <item x="13"/>
        <item x="62"/>
        <item x="8"/>
        <item x="42"/>
        <item x="39"/>
        <item x="65"/>
        <item x="51"/>
        <item x="79"/>
        <item x="72"/>
        <item x="34"/>
        <item x="81"/>
        <item x="41"/>
        <item x="36"/>
        <item x="17"/>
        <item x="2"/>
        <item x="46"/>
        <item x="47"/>
        <item x="20"/>
        <item x="18"/>
        <item x="16"/>
        <item x="48"/>
        <item x="45"/>
        <item x="35"/>
        <item x="19"/>
        <item x="1"/>
        <item x="43"/>
        <item x="44"/>
        <item x="27"/>
        <item x="83"/>
        <item x="64"/>
        <item x="74"/>
        <item x="85"/>
        <item x="61"/>
        <item x="63"/>
        <item x="78"/>
        <item x="10"/>
        <item x="11"/>
        <item x="75"/>
        <item x="14"/>
        <item x="40"/>
        <item x="30"/>
        <item x="32"/>
        <item x="77"/>
        <item x="23"/>
        <item x="24"/>
        <item x="25"/>
        <item x="28"/>
        <item x="33"/>
        <item x="37"/>
        <item x="49"/>
        <item x="50"/>
        <item x="38"/>
        <item x="6"/>
        <item x="3"/>
        <item x="21"/>
        <item x="22"/>
        <item x="7"/>
        <item x="4"/>
        <item t="default"/>
      </items>
    </pivotField>
    <pivotField dataField="1" compact="0" numFmtId="164" outline="0" showAll="0"/>
    <pivotField compact="0" numFmtId="1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4">
    <field x="4"/>
    <field x="7"/>
    <field x="9"/>
    <field x="10"/>
  </rowFields>
  <rowItems count="27">
    <i>
      <x/>
      <x/>
      <x/>
      <x v="6"/>
    </i>
    <i r="2">
      <x v="1"/>
      <x v="8"/>
    </i>
    <i r="2">
      <x v="2"/>
      <x v="9"/>
    </i>
    <i r="2">
      <x v="3"/>
      <x v="2"/>
    </i>
    <i r="2">
      <x v="4"/>
      <x v="17"/>
    </i>
    <i r="2">
      <x v="5"/>
      <x v="16"/>
    </i>
    <i r="2">
      <x v="6"/>
      <x v="18"/>
    </i>
    <i r="2">
      <x v="7"/>
      <x v="22"/>
    </i>
    <i r="2">
      <x v="8"/>
      <x v="21"/>
    </i>
    <i r="2">
      <x v="9"/>
      <x v="23"/>
    </i>
    <i r="2">
      <x v="10"/>
      <x v="13"/>
    </i>
    <i r="2">
      <x v="11"/>
      <x v="12"/>
    </i>
    <i r="2">
      <x v="12"/>
      <x v="14"/>
    </i>
    <i r="2">
      <x v="13"/>
      <x v="11"/>
    </i>
    <i r="2">
      <x v="14"/>
      <x v="10"/>
    </i>
    <i r="2">
      <x v="15"/>
      <x v="15"/>
    </i>
    <i r="2">
      <x v="16"/>
      <x v="20"/>
    </i>
    <i r="2">
      <x v="17"/>
      <x v="19"/>
    </i>
    <i r="2">
      <x v="18"/>
      <x v="1"/>
    </i>
    <i r="2">
      <x v="19"/>
      <x v="5"/>
    </i>
    <i r="2">
      <x v="20"/>
      <x/>
    </i>
    <i r="2">
      <x v="21"/>
      <x v="3"/>
    </i>
    <i r="2">
      <x v="22"/>
      <x v="7"/>
    </i>
    <i r="2">
      <x v="23"/>
      <x v="4"/>
    </i>
    <i t="default" r="1">
      <x/>
    </i>
    <i t="default">
      <x/>
    </i>
    <i t="grand">
      <x/>
    </i>
  </rowItems>
  <colItems count="1">
    <i/>
  </colItems>
  <dataFields count="1">
    <dataField name="Sum of Amount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D56496-A2C8-4FCD-8A01-5ADAA3205D18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H572" firstHeaderRow="2" firstDataRow="2" firstDataCol="7"/>
  <pivotFields count="23"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axis="axisRow" compact="0" outline="0" showAll="0" defaultSubtotal="0">
      <items count="220">
        <item x="211"/>
        <item x="217"/>
        <item x="210"/>
        <item x="146"/>
        <item x="0"/>
        <item x="1"/>
        <item x="2"/>
        <item x="3"/>
        <item x="5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30"/>
        <item x="29"/>
        <item x="31"/>
        <item x="32"/>
        <item x="33"/>
        <item x="35"/>
        <item x="39"/>
        <item x="38"/>
        <item x="40"/>
        <item x="41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9"/>
        <item x="58"/>
        <item x="60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100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6"/>
        <item x="155"/>
        <item x="157"/>
        <item x="158"/>
        <item x="159"/>
        <item x="160"/>
        <item x="161"/>
        <item x="162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12"/>
        <item x="218"/>
        <item x="213"/>
        <item x="208"/>
        <item x="216"/>
        <item x="209"/>
        <item x="34"/>
        <item x="42"/>
        <item x="68"/>
        <item x="83"/>
        <item x="118"/>
        <item x="125"/>
        <item x="137"/>
        <item x="163"/>
        <item x="181"/>
        <item x="214"/>
        <item x="45"/>
        <item x="215"/>
        <item x="219"/>
        <item x="36"/>
        <item x="37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axis="axisRow" compact="0" outline="0" showAll="0">
      <items count="25">
        <item x="17"/>
        <item x="16"/>
        <item x="8"/>
        <item x="9"/>
        <item x="1"/>
        <item x="10"/>
        <item x="11"/>
        <item x="2"/>
        <item x="12"/>
        <item x="13"/>
        <item x="3"/>
        <item x="6"/>
        <item x="14"/>
        <item x="4"/>
        <item x="7"/>
        <item x="15"/>
        <item x="5"/>
        <item x="0"/>
        <item x="18"/>
        <item x="19"/>
        <item x="20"/>
        <item x="21"/>
        <item x="22"/>
        <item x="23"/>
        <item t="default"/>
      </items>
    </pivotField>
    <pivotField axis="axisRow" compact="0" outline="0" showAll="0" defaultSubtotal="0">
      <items count="24">
        <item x="20"/>
        <item x="18"/>
        <item x="9"/>
        <item x="21"/>
        <item x="23"/>
        <item x="19"/>
        <item x="17"/>
        <item x="22"/>
        <item x="16"/>
        <item x="8"/>
        <item x="7"/>
        <item x="4"/>
        <item x="6"/>
        <item x="3"/>
        <item x="14"/>
        <item x="15"/>
        <item x="10"/>
        <item x="1"/>
        <item x="11"/>
        <item x="0"/>
        <item x="5"/>
        <item x="12"/>
        <item x="2"/>
        <item x="13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91">
        <item x="53"/>
        <item x="56"/>
        <item x="57"/>
        <item x="58"/>
        <item x="59"/>
        <item x="55"/>
        <item x="54"/>
        <item x="82"/>
        <item x="88"/>
        <item x="68"/>
        <item x="70"/>
        <item x="66"/>
        <item x="69"/>
        <item x="67"/>
        <item x="71"/>
        <item x="86"/>
        <item x="87"/>
        <item x="84"/>
        <item x="89"/>
        <item x="60"/>
        <item x="12"/>
        <item x="5"/>
        <item x="26"/>
        <item x="15"/>
        <item x="0"/>
        <item x="73"/>
        <item x="52"/>
        <item x="9"/>
        <item x="31"/>
        <item x="76"/>
        <item x="29"/>
        <item x="80"/>
        <item x="13"/>
        <item x="62"/>
        <item x="8"/>
        <item x="42"/>
        <item x="39"/>
        <item x="65"/>
        <item x="51"/>
        <item x="79"/>
        <item x="72"/>
        <item x="34"/>
        <item x="81"/>
        <item x="41"/>
        <item x="36"/>
        <item x="17"/>
        <item x="2"/>
        <item x="46"/>
        <item x="47"/>
        <item x="20"/>
        <item x="18"/>
        <item x="16"/>
        <item x="48"/>
        <item x="45"/>
        <item x="35"/>
        <item x="19"/>
        <item x="1"/>
        <item x="43"/>
        <item x="44"/>
        <item x="27"/>
        <item x="83"/>
        <item x="64"/>
        <item x="74"/>
        <item x="85"/>
        <item x="61"/>
        <item x="63"/>
        <item x="78"/>
        <item x="10"/>
        <item x="11"/>
        <item x="75"/>
        <item x="14"/>
        <item x="40"/>
        <item x="30"/>
        <item x="32"/>
        <item x="77"/>
        <item x="23"/>
        <item x="24"/>
        <item x="25"/>
        <item x="28"/>
        <item x="33"/>
        <item x="37"/>
        <item x="49"/>
        <item x="50"/>
        <item x="38"/>
        <item x="6"/>
        <item x="3"/>
        <item x="21"/>
        <item x="22"/>
        <item x="7"/>
        <item x="4"/>
        <item t="default"/>
      </items>
    </pivotField>
    <pivotField dataField="1" compact="0" numFmtId="164" outline="0" showAll="0"/>
    <pivotField compact="0" numFmtId="1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7">
    <field x="4"/>
    <field x="7"/>
    <field x="9"/>
    <field x="10"/>
    <field x="0"/>
    <field x="1"/>
    <field x="19"/>
  </rowFields>
  <rowItems count="568">
    <i>
      <x/>
      <x/>
      <x/>
      <x v="6"/>
      <x v="112"/>
      <x v="67"/>
      <x v="41"/>
    </i>
    <i t="default" r="2">
      <x/>
    </i>
    <i r="2">
      <x v="1"/>
      <x v="8"/>
      <x v="96"/>
      <x v="58"/>
      <x v="28"/>
    </i>
    <i r="4">
      <x v="184"/>
      <x v="110"/>
      <x v="19"/>
    </i>
    <i r="4">
      <x v="280"/>
      <x v="160"/>
      <x v="29"/>
    </i>
    <i r="4">
      <x v="366"/>
      <x v="202"/>
      <x v="7"/>
    </i>
    <i r="6">
      <x v="42"/>
    </i>
    <i r="5">
      <x v="204"/>
      <x v="60"/>
    </i>
    <i t="default" r="2">
      <x v="1"/>
    </i>
    <i r="2">
      <x v="2"/>
      <x v="9"/>
      <x v="21"/>
      <x v="13"/>
      <x v="34"/>
    </i>
    <i r="4">
      <x v="53"/>
      <x v="34"/>
      <x v="32"/>
    </i>
    <i r="4">
      <x v="83"/>
      <x v="50"/>
      <x v="30"/>
    </i>
    <i r="4">
      <x v="119"/>
      <x v="71"/>
      <x v="36"/>
    </i>
    <i r="4">
      <x v="141"/>
      <x v="86"/>
      <x v="35"/>
    </i>
    <i r="4">
      <x v="173"/>
      <x v="102"/>
      <x v="38"/>
    </i>
    <i r="4">
      <x v="203"/>
      <x v="119"/>
      <x v="33"/>
    </i>
    <i r="4">
      <x v="239"/>
      <x v="138"/>
      <x v="37"/>
    </i>
    <i r="4">
      <x v="265"/>
      <x v="152"/>
      <x v="40"/>
    </i>
    <i r="4">
      <x v="299"/>
      <x v="169"/>
      <x v="74"/>
    </i>
    <i r="4">
      <x v="335"/>
      <x v="184"/>
      <x v="39"/>
    </i>
    <i r="4">
      <x v="356"/>
      <x v="194"/>
      <x v="31"/>
    </i>
    <i r="4">
      <x v="366"/>
      <x v="2"/>
      <x v="17"/>
    </i>
    <i t="default" r="2">
      <x v="2"/>
    </i>
    <i r="2">
      <x v="3"/>
      <x v="2"/>
      <x v="32"/>
      <x v="20"/>
      <x v="67"/>
    </i>
    <i r="6">
      <x v="68"/>
    </i>
    <i r="4">
      <x v="54"/>
      <x v="35"/>
      <x v="70"/>
    </i>
    <i r="4">
      <x v="91"/>
      <x v="55"/>
      <x v="72"/>
    </i>
    <i r="4">
      <x v="97"/>
      <x v="59"/>
      <x v="73"/>
    </i>
    <i r="4">
      <x v="132"/>
      <x v="80"/>
      <x v="71"/>
    </i>
    <i r="4">
      <x v="183"/>
      <x v="108"/>
      <x/>
    </i>
    <i r="6">
      <x v="1"/>
    </i>
    <i r="6">
      <x v="2"/>
    </i>
    <i r="6">
      <x v="3"/>
    </i>
    <i r="6">
      <x v="4"/>
    </i>
    <i r="6">
      <x v="5"/>
    </i>
    <i r="6">
      <x v="6"/>
    </i>
    <i r="4">
      <x v="275"/>
      <x v="157"/>
      <x v="69"/>
    </i>
    <i t="default" r="2">
      <x v="3"/>
    </i>
    <i r="2">
      <x v="4"/>
      <x v="17"/>
      <x v="6"/>
      <x v="5"/>
      <x v="56"/>
    </i>
    <i r="4">
      <x v="14"/>
      <x v="9"/>
      <x v="56"/>
    </i>
    <i r="4">
      <x v="21"/>
      <x v="13"/>
      <x v="56"/>
    </i>
    <i r="4">
      <x v="28"/>
      <x v="18"/>
      <x v="56"/>
    </i>
    <i r="4">
      <x v="35"/>
      <x v="23"/>
      <x v="56"/>
    </i>
    <i r="4">
      <x v="41"/>
      <x v="26"/>
      <x v="56"/>
    </i>
    <i r="4">
      <x v="49"/>
      <x v="31"/>
      <x v="56"/>
    </i>
    <i r="4">
      <x v="57"/>
      <x v="38"/>
      <x v="56"/>
    </i>
    <i r="4">
      <x v="59"/>
      <x v="218"/>
      <x v="75"/>
    </i>
    <i r="6">
      <x v="76"/>
    </i>
    <i r="4">
      <x v="69"/>
      <x v="206"/>
      <x v="59"/>
    </i>
    <i r="4">
      <x v="70"/>
      <x v="44"/>
      <x v="56"/>
    </i>
    <i r="5">
      <x v="215"/>
      <x v="78"/>
    </i>
    <i r="4">
      <x v="78"/>
      <x v="48"/>
      <x v="56"/>
    </i>
    <i r="4">
      <x v="85"/>
      <x v="53"/>
      <x v="56"/>
    </i>
    <i r="4">
      <x v="91"/>
      <x v="56"/>
      <x v="56"/>
    </i>
    <i r="4">
      <x v="99"/>
      <x v="61"/>
      <x v="56"/>
    </i>
    <i r="4">
      <x v="105"/>
      <x v="64"/>
      <x v="56"/>
    </i>
    <i r="4">
      <x v="113"/>
      <x v="68"/>
      <x v="54"/>
    </i>
    <i r="4">
      <x v="120"/>
      <x v="73"/>
      <x v="56"/>
    </i>
    <i r="4">
      <x v="126"/>
      <x v="76"/>
      <x v="56"/>
    </i>
    <i r="4">
      <x v="132"/>
      <x v="208"/>
      <x v="43"/>
    </i>
    <i r="4">
      <x v="134"/>
      <x v="82"/>
      <x v="56"/>
    </i>
    <i r="4">
      <x v="140"/>
      <x v="85"/>
      <x v="56"/>
    </i>
    <i r="4">
      <x v="149"/>
      <x v="90"/>
      <x v="57"/>
    </i>
    <i r="6">
      <x v="58"/>
    </i>
    <i r="4">
      <x v="155"/>
      <x v="93"/>
      <x v="56"/>
    </i>
    <i r="4">
      <x v="162"/>
      <x v="98"/>
      <x v="56"/>
    </i>
    <i r="4">
      <x v="168"/>
      <x v="101"/>
      <x v="56"/>
    </i>
    <i r="4">
      <x v="177"/>
      <x v="104"/>
      <x v="56"/>
    </i>
    <i r="4">
      <x v="183"/>
      <x v="109"/>
      <x v="56"/>
    </i>
    <i r="4">
      <x v="189"/>
      <x v="112"/>
      <x v="56"/>
    </i>
    <i r="4">
      <x v="195"/>
      <x v="209"/>
      <x v="64"/>
    </i>
    <i r="4">
      <x v="197"/>
      <x v="116"/>
      <x v="56"/>
    </i>
    <i r="4">
      <x v="204"/>
      <x v="120"/>
      <x v="56"/>
    </i>
    <i r="4">
      <x v="215"/>
      <x v="124"/>
      <x v="56"/>
    </i>
    <i r="4">
      <x v="219"/>
      <x v="127"/>
      <x v="56"/>
    </i>
    <i r="4">
      <x v="225"/>
      <x v="131"/>
      <x v="56"/>
    </i>
    <i r="5">
      <x v="211"/>
      <x v="61"/>
    </i>
    <i r="4">
      <x v="233"/>
      <x v="135"/>
      <x v="56"/>
    </i>
    <i r="4">
      <x v="239"/>
      <x v="139"/>
      <x v="56"/>
    </i>
    <i r="4">
      <x v="245"/>
      <x v="142"/>
      <x v="56"/>
    </i>
    <i r="4">
      <x v="252"/>
      <x v="144"/>
      <x v="56"/>
    </i>
    <i r="4">
      <x v="260"/>
      <x v="149"/>
      <x v="56"/>
    </i>
    <i r="4">
      <x v="267"/>
      <x v="153"/>
      <x v="56"/>
    </i>
    <i r="4">
      <x v="272"/>
      <x v="212"/>
      <x v="62"/>
    </i>
    <i r="4">
      <x v="275"/>
      <x v="157"/>
      <x v="56"/>
    </i>
    <i r="4">
      <x v="280"/>
      <x v="161"/>
      <x v="56"/>
    </i>
    <i r="4">
      <x v="292"/>
      <x v="165"/>
      <x v="56"/>
    </i>
    <i r="4">
      <x v="295"/>
      <x v="167"/>
      <x v="56"/>
    </i>
    <i r="4">
      <x v="302"/>
      <x v="171"/>
      <x v="56"/>
    </i>
    <i r="4">
      <x v="310"/>
      <x v="174"/>
      <x v="56"/>
    </i>
    <i r="4">
      <x v="316"/>
      <x v="177"/>
      <x v="56"/>
    </i>
    <i r="4">
      <x v="322"/>
      <x v="180"/>
      <x v="56"/>
    </i>
    <i r="4">
      <x v="334"/>
      <x v="183"/>
      <x v="56"/>
    </i>
    <i r="4">
      <x v="337"/>
      <x v="186"/>
      <x v="56"/>
    </i>
    <i r="4">
      <x v="343"/>
      <x v="189"/>
      <x v="56"/>
    </i>
    <i r="4">
      <x v="358"/>
      <x v="195"/>
      <x v="56"/>
    </i>
    <i r="4">
      <x v="366"/>
      <x/>
      <x v="63"/>
    </i>
    <i r="5">
      <x v="199"/>
      <x v="56"/>
    </i>
    <i r="5">
      <x v="201"/>
      <x v="56"/>
    </i>
    <i r="5">
      <x v="214"/>
      <x v="15"/>
    </i>
    <i r="5">
      <x v="216"/>
      <x v="16"/>
    </i>
    <i t="default" r="2">
      <x v="4"/>
    </i>
    <i r="2">
      <x v="5"/>
      <x v="16"/>
      <x v="57"/>
      <x v="38"/>
      <x v="45"/>
    </i>
    <i r="4">
      <x v="91"/>
      <x v="56"/>
      <x v="45"/>
    </i>
    <i r="4">
      <x v="120"/>
      <x v="73"/>
      <x v="45"/>
    </i>
    <i r="4">
      <x v="183"/>
      <x v="109"/>
      <x v="45"/>
    </i>
    <i r="4">
      <x v="215"/>
      <x v="124"/>
      <x v="45"/>
    </i>
    <i r="4">
      <x v="239"/>
      <x v="139"/>
      <x v="45"/>
    </i>
    <i r="4">
      <x v="275"/>
      <x v="157"/>
      <x v="45"/>
    </i>
    <i r="4">
      <x v="302"/>
      <x v="171"/>
      <x v="45"/>
    </i>
    <i r="4">
      <x v="334"/>
      <x v="183"/>
      <x v="45"/>
    </i>
    <i r="4">
      <x v="366"/>
      <x v="199"/>
      <x v="45"/>
    </i>
    <i r="5">
      <x v="203"/>
      <x v="45"/>
    </i>
    <i t="default" r="2">
      <x v="5"/>
    </i>
    <i r="2">
      <x v="6"/>
      <x v="18"/>
      <x v="57"/>
      <x v="38"/>
      <x v="50"/>
    </i>
    <i r="4">
      <x v="91"/>
      <x v="56"/>
      <x v="50"/>
    </i>
    <i r="4">
      <x v="120"/>
      <x v="73"/>
      <x v="50"/>
    </i>
    <i r="4">
      <x v="149"/>
      <x v="90"/>
      <x v="53"/>
    </i>
    <i r="4">
      <x v="183"/>
      <x v="109"/>
      <x v="50"/>
    </i>
    <i r="4">
      <x v="215"/>
      <x v="124"/>
      <x v="50"/>
    </i>
    <i r="4">
      <x v="239"/>
      <x v="139"/>
      <x v="50"/>
    </i>
    <i r="4">
      <x v="275"/>
      <x v="157"/>
      <x v="50"/>
    </i>
    <i r="4">
      <x v="302"/>
      <x v="171"/>
      <x v="50"/>
    </i>
    <i r="4">
      <x v="334"/>
      <x v="183"/>
      <x v="50"/>
    </i>
    <i r="4">
      <x v="366"/>
      <x v="199"/>
      <x v="50"/>
    </i>
    <i r="5">
      <x v="203"/>
      <x v="50"/>
    </i>
    <i t="default" r="2">
      <x v="6"/>
    </i>
    <i r="2">
      <x v="7"/>
      <x v="22"/>
      <x v="6"/>
      <x v="5"/>
      <x v="46"/>
    </i>
    <i r="4">
      <x v="14"/>
      <x v="9"/>
      <x v="46"/>
    </i>
    <i r="4">
      <x v="21"/>
      <x v="13"/>
      <x v="46"/>
    </i>
    <i r="4">
      <x v="28"/>
      <x v="18"/>
      <x v="46"/>
    </i>
    <i r="4">
      <x v="35"/>
      <x v="23"/>
      <x v="46"/>
    </i>
    <i r="4">
      <x v="41"/>
      <x v="26"/>
      <x v="46"/>
    </i>
    <i r="4">
      <x v="49"/>
      <x v="31"/>
      <x v="46"/>
    </i>
    <i r="4">
      <x v="57"/>
      <x v="38"/>
      <x v="46"/>
    </i>
    <i r="4">
      <x v="59"/>
      <x v="218"/>
      <x v="75"/>
    </i>
    <i r="6">
      <x v="76"/>
    </i>
    <i r="4">
      <x v="69"/>
      <x v="206"/>
      <x v="59"/>
    </i>
    <i r="4">
      <x v="70"/>
      <x v="44"/>
      <x v="46"/>
    </i>
    <i r="5">
      <x v="215"/>
      <x v="78"/>
    </i>
    <i r="4">
      <x v="78"/>
      <x v="48"/>
      <x v="46"/>
    </i>
    <i r="4">
      <x v="85"/>
      <x v="53"/>
      <x v="46"/>
    </i>
    <i r="4">
      <x v="91"/>
      <x v="56"/>
      <x v="46"/>
    </i>
    <i r="4">
      <x v="99"/>
      <x v="61"/>
      <x v="46"/>
    </i>
    <i r="4">
      <x v="105"/>
      <x v="64"/>
      <x v="46"/>
    </i>
    <i r="4">
      <x v="113"/>
      <x v="68"/>
      <x v="44"/>
    </i>
    <i r="4">
      <x v="120"/>
      <x v="73"/>
      <x v="46"/>
    </i>
    <i r="4">
      <x v="126"/>
      <x v="76"/>
      <x v="46"/>
    </i>
    <i r="4">
      <x v="134"/>
      <x v="82"/>
      <x v="46"/>
    </i>
    <i r="4">
      <x v="140"/>
      <x v="85"/>
      <x v="46"/>
    </i>
    <i r="4">
      <x v="149"/>
      <x v="90"/>
      <x v="47"/>
    </i>
    <i r="6">
      <x v="48"/>
    </i>
    <i r="4">
      <x v="155"/>
      <x v="93"/>
      <x v="46"/>
    </i>
    <i r="4">
      <x v="162"/>
      <x v="98"/>
      <x v="46"/>
    </i>
    <i r="4">
      <x v="168"/>
      <x v="101"/>
      <x v="46"/>
    </i>
    <i r="4">
      <x v="177"/>
      <x v="104"/>
      <x v="46"/>
    </i>
    <i r="4">
      <x v="183"/>
      <x v="109"/>
      <x v="46"/>
    </i>
    <i r="4">
      <x v="189"/>
      <x v="112"/>
      <x v="46"/>
    </i>
    <i r="4">
      <x v="195"/>
      <x v="209"/>
      <x v="64"/>
    </i>
    <i r="4">
      <x v="197"/>
      <x v="116"/>
      <x v="46"/>
    </i>
    <i r="4">
      <x v="204"/>
      <x v="120"/>
      <x v="46"/>
    </i>
    <i r="4">
      <x v="215"/>
      <x v="124"/>
      <x v="46"/>
    </i>
    <i r="4">
      <x v="219"/>
      <x v="127"/>
      <x v="46"/>
    </i>
    <i r="4">
      <x v="225"/>
      <x v="131"/>
      <x v="46"/>
    </i>
    <i r="5">
      <x v="211"/>
      <x v="61"/>
    </i>
    <i r="4">
      <x v="233"/>
      <x v="135"/>
      <x v="46"/>
    </i>
    <i r="4">
      <x v="239"/>
      <x v="139"/>
      <x v="46"/>
    </i>
    <i r="4">
      <x v="245"/>
      <x v="142"/>
      <x v="46"/>
    </i>
    <i r="4">
      <x v="252"/>
      <x v="144"/>
      <x v="46"/>
    </i>
    <i r="4">
      <x v="260"/>
      <x v="149"/>
      <x v="46"/>
    </i>
    <i r="4">
      <x v="267"/>
      <x v="153"/>
      <x v="46"/>
    </i>
    <i r="4">
      <x v="272"/>
      <x v="212"/>
      <x v="62"/>
    </i>
    <i r="4">
      <x v="275"/>
      <x v="157"/>
      <x v="46"/>
    </i>
    <i r="4">
      <x v="280"/>
      <x v="161"/>
      <x v="46"/>
    </i>
    <i r="4">
      <x v="292"/>
      <x v="165"/>
      <x v="46"/>
    </i>
    <i r="4">
      <x v="295"/>
      <x v="167"/>
      <x v="46"/>
    </i>
    <i r="4">
      <x v="302"/>
      <x v="171"/>
      <x v="46"/>
    </i>
    <i r="4">
      <x v="310"/>
      <x v="174"/>
      <x v="46"/>
    </i>
    <i r="4">
      <x v="316"/>
      <x v="177"/>
      <x v="46"/>
    </i>
    <i r="4">
      <x v="322"/>
      <x v="180"/>
      <x v="46"/>
    </i>
    <i r="4">
      <x v="334"/>
      <x v="183"/>
      <x v="46"/>
    </i>
    <i r="4">
      <x v="337"/>
      <x v="186"/>
      <x v="46"/>
    </i>
    <i r="4">
      <x v="343"/>
      <x v="189"/>
      <x v="46"/>
    </i>
    <i r="4">
      <x v="358"/>
      <x v="195"/>
      <x v="46"/>
    </i>
    <i r="4">
      <x v="366"/>
      <x/>
      <x v="63"/>
    </i>
    <i r="5">
      <x v="199"/>
      <x v="46"/>
    </i>
    <i r="5">
      <x v="201"/>
      <x v="46"/>
    </i>
    <i r="5">
      <x v="214"/>
      <x v="15"/>
    </i>
    <i r="5">
      <x v="216"/>
      <x v="16"/>
    </i>
    <i t="default" r="2">
      <x v="7"/>
    </i>
    <i r="2">
      <x v="8"/>
      <x v="21"/>
      <x v="57"/>
      <x v="38"/>
      <x v="55"/>
    </i>
    <i r="4">
      <x v="91"/>
      <x v="56"/>
      <x v="55"/>
    </i>
    <i r="4">
      <x v="120"/>
      <x v="73"/>
      <x v="55"/>
    </i>
    <i r="4">
      <x v="183"/>
      <x v="109"/>
      <x v="55"/>
    </i>
    <i r="4">
      <x v="215"/>
      <x v="124"/>
      <x v="55"/>
    </i>
    <i r="4">
      <x v="239"/>
      <x v="139"/>
      <x v="55"/>
    </i>
    <i r="4">
      <x v="275"/>
      <x v="157"/>
      <x v="55"/>
    </i>
    <i r="4">
      <x v="302"/>
      <x v="171"/>
      <x v="55"/>
    </i>
    <i r="4">
      <x v="334"/>
      <x v="183"/>
      <x v="55"/>
    </i>
    <i r="4">
      <x v="366"/>
      <x v="199"/>
      <x v="55"/>
    </i>
    <i r="5">
      <x v="203"/>
      <x v="55"/>
    </i>
    <i t="default" r="2">
      <x v="8"/>
    </i>
    <i r="2">
      <x v="9"/>
      <x v="23"/>
      <x v="57"/>
      <x v="38"/>
      <x v="49"/>
    </i>
    <i r="4">
      <x v="91"/>
      <x v="56"/>
      <x v="49"/>
    </i>
    <i r="4">
      <x v="120"/>
      <x v="73"/>
      <x v="49"/>
    </i>
    <i r="4">
      <x v="149"/>
      <x v="90"/>
      <x v="52"/>
    </i>
    <i r="4">
      <x v="183"/>
      <x v="109"/>
      <x v="49"/>
    </i>
    <i r="4">
      <x v="215"/>
      <x v="124"/>
      <x v="49"/>
    </i>
    <i r="4">
      <x v="239"/>
      <x v="139"/>
      <x v="49"/>
    </i>
    <i r="4">
      <x v="275"/>
      <x v="157"/>
      <x v="49"/>
    </i>
    <i r="4">
      <x v="302"/>
      <x v="171"/>
      <x v="49"/>
    </i>
    <i r="4">
      <x v="334"/>
      <x v="183"/>
      <x v="49"/>
    </i>
    <i r="4">
      <x v="366"/>
      <x v="199"/>
      <x v="49"/>
    </i>
    <i r="5">
      <x v="203"/>
      <x v="49"/>
    </i>
    <i t="default" r="2">
      <x v="9"/>
    </i>
    <i r="2">
      <x v="10"/>
      <x v="13"/>
      <x v="6"/>
      <x v="5"/>
      <x v="85"/>
    </i>
    <i r="4">
      <x v="11"/>
      <x v="6"/>
      <x v="85"/>
    </i>
    <i r="4">
      <x v="14"/>
      <x v="8"/>
      <x v="85"/>
    </i>
    <i r="4">
      <x v="18"/>
      <x v="10"/>
      <x v="85"/>
    </i>
    <i r="4">
      <x v="20"/>
      <x v="12"/>
      <x v="85"/>
    </i>
    <i r="4">
      <x v="25"/>
      <x v="15"/>
      <x v="85"/>
    </i>
    <i r="4">
      <x v="27"/>
      <x v="17"/>
      <x v="85"/>
    </i>
    <i r="4">
      <x v="29"/>
      <x v="19"/>
      <x v="85"/>
    </i>
    <i r="4">
      <x v="34"/>
      <x v="22"/>
      <x v="85"/>
    </i>
    <i r="4">
      <x v="36"/>
      <x v="24"/>
      <x v="85"/>
    </i>
    <i r="4">
      <x v="41"/>
      <x v="26"/>
      <x v="85"/>
    </i>
    <i r="4">
      <x v="46"/>
      <x v="28"/>
      <x v="85"/>
    </i>
    <i r="4">
      <x v="48"/>
      <x v="30"/>
      <x v="85"/>
    </i>
    <i r="4">
      <x v="50"/>
      <x v="32"/>
      <x v="85"/>
    </i>
    <i r="4">
      <x v="56"/>
      <x v="37"/>
      <x v="85"/>
    </i>
    <i r="4">
      <x v="59"/>
      <x v="219"/>
      <x v="77"/>
    </i>
    <i r="4">
      <x v="63"/>
      <x v="40"/>
      <x v="85"/>
    </i>
    <i r="4">
      <x v="65"/>
      <x v="41"/>
      <x v="85"/>
    </i>
    <i r="4">
      <x v="70"/>
      <x v="44"/>
      <x v="85"/>
    </i>
    <i r="5">
      <x v="215"/>
      <x v="78"/>
    </i>
    <i r="4">
      <x v="77"/>
      <x v="47"/>
      <x v="85"/>
    </i>
    <i r="4">
      <x v="84"/>
      <x v="52"/>
      <x v="85"/>
    </i>
    <i r="4">
      <x v="89"/>
      <x v="54"/>
      <x v="85"/>
    </i>
    <i r="4">
      <x v="91"/>
      <x v="56"/>
      <x v="85"/>
    </i>
    <i r="4">
      <x v="96"/>
      <x v="57"/>
      <x v="85"/>
    </i>
    <i r="4">
      <x v="98"/>
      <x v="60"/>
      <x v="85"/>
    </i>
    <i r="4">
      <x v="103"/>
      <x v="62"/>
      <x v="85"/>
    </i>
    <i r="4">
      <x v="105"/>
      <x v="64"/>
      <x v="85"/>
    </i>
    <i r="4">
      <x v="107"/>
      <x v="65"/>
      <x v="85"/>
    </i>
    <i r="4">
      <x v="111"/>
      <x v="207"/>
      <x v="79"/>
    </i>
    <i r="4">
      <x v="113"/>
      <x v="68"/>
      <x v="80"/>
    </i>
    <i r="4">
      <x v="117"/>
      <x v="69"/>
      <x v="80"/>
    </i>
    <i r="4">
      <x v="119"/>
      <x v="72"/>
      <x v="85"/>
    </i>
    <i r="4">
      <x v="121"/>
      <x v="74"/>
      <x v="85"/>
    </i>
    <i r="4">
      <x v="126"/>
      <x v="76"/>
      <x v="85"/>
    </i>
    <i r="4">
      <x v="128"/>
      <x v="77"/>
      <x v="85"/>
    </i>
    <i r="4">
      <x v="133"/>
      <x v="81"/>
      <x v="85"/>
    </i>
    <i r="4">
      <x v="138"/>
      <x v="83"/>
      <x v="85"/>
    </i>
    <i r="4">
      <x v="140"/>
      <x v="85"/>
      <x v="85"/>
    </i>
    <i r="4">
      <x v="145"/>
      <x v="87"/>
      <x v="85"/>
    </i>
    <i r="4">
      <x v="147"/>
      <x v="89"/>
      <x v="85"/>
    </i>
    <i r="4">
      <x v="149"/>
      <x v="91"/>
      <x v="85"/>
    </i>
    <i r="4">
      <x v="155"/>
      <x v="93"/>
      <x v="85"/>
    </i>
    <i r="4">
      <x v="156"/>
      <x v="94"/>
      <x v="85"/>
    </i>
    <i r="4">
      <x v="161"/>
      <x v="97"/>
      <x v="85"/>
    </i>
    <i r="4">
      <x v="166"/>
      <x v="99"/>
      <x v="85"/>
    </i>
    <i r="4">
      <x v="168"/>
      <x v="101"/>
      <x v="85"/>
    </i>
    <i r="4">
      <x v="173"/>
      <x v="102"/>
      <x v="85"/>
    </i>
    <i r="4">
      <x v="175"/>
      <x v="103"/>
      <x v="85"/>
    </i>
    <i r="4">
      <x v="180"/>
      <x v="105"/>
      <x v="85"/>
    </i>
    <i r="4">
      <x v="182"/>
      <x v="107"/>
      <x v="85"/>
    </i>
    <i r="4">
      <x v="184"/>
      <x v="110"/>
      <x v="85"/>
    </i>
    <i r="4">
      <x v="189"/>
      <x v="112"/>
      <x v="85"/>
    </i>
    <i r="4">
      <x v="194"/>
      <x v="113"/>
      <x v="85"/>
    </i>
    <i r="4">
      <x v="196"/>
      <x v="115"/>
      <x v="85"/>
    </i>
    <i r="4">
      <x v="198"/>
      <x v="117"/>
      <x v="85"/>
    </i>
    <i r="4">
      <x v="203"/>
      <x v="119"/>
      <x v="85"/>
    </i>
    <i r="4">
      <x v="204"/>
      <x v="210"/>
      <x v="65"/>
    </i>
    <i r="4">
      <x v="208"/>
      <x v="121"/>
      <x v="85"/>
    </i>
    <i r="4">
      <x v="210"/>
      <x v="123"/>
      <x v="85"/>
    </i>
    <i r="4">
      <x v="215"/>
      <x v="124"/>
      <x v="85"/>
    </i>
    <i r="4">
      <x v="217"/>
      <x v="126"/>
      <x v="85"/>
    </i>
    <i r="4">
      <x v="222"/>
      <x v="128"/>
      <x v="85"/>
    </i>
    <i r="4">
      <x v="224"/>
      <x v="130"/>
      <x v="85"/>
    </i>
    <i r="4">
      <x v="229"/>
      <x v="132"/>
      <x v="85"/>
    </i>
    <i r="4">
      <x v="232"/>
      <x v="134"/>
      <x v="85"/>
    </i>
    <i r="4">
      <x v="233"/>
      <x v="136"/>
      <x v="85"/>
    </i>
    <i r="4">
      <x v="239"/>
      <x v="138"/>
      <x v="85"/>
    </i>
    <i r="4">
      <x v="243"/>
      <x v="140"/>
      <x v="85"/>
    </i>
    <i r="4">
      <x v="245"/>
      <x v="142"/>
      <x v="85"/>
    </i>
    <i r="4">
      <x v="251"/>
      <x v="143"/>
      <x v="80"/>
    </i>
    <i r="4">
      <x v="252"/>
      <x v="144"/>
      <x v="85"/>
    </i>
    <i r="4">
      <x v="257"/>
      <x v="145"/>
      <x v="85"/>
    </i>
    <i r="4">
      <x v="260"/>
      <x v="148"/>
      <x v="85"/>
    </i>
    <i r="4">
      <x v="264"/>
      <x v="150"/>
      <x v="85"/>
    </i>
    <i r="4">
      <x v="267"/>
      <x v="153"/>
      <x v="85"/>
    </i>
    <i r="4">
      <x v="268"/>
      <x v="154"/>
      <x v="85"/>
    </i>
    <i r="4">
      <x v="273"/>
      <x v="156"/>
      <x v="85"/>
    </i>
    <i r="4">
      <x v="278"/>
      <x v="158"/>
      <x v="85"/>
    </i>
    <i r="4">
      <x v="280"/>
      <x v="160"/>
      <x v="85"/>
    </i>
    <i r="4">
      <x v="282"/>
      <x v="162"/>
      <x v="85"/>
    </i>
    <i r="4">
      <x v="288"/>
      <x v="164"/>
      <x v="85"/>
    </i>
    <i r="4">
      <x v="292"/>
      <x v="165"/>
      <x v="85"/>
    </i>
    <i r="4">
      <x v="295"/>
      <x v="167"/>
      <x v="85"/>
    </i>
    <i r="4">
      <x v="299"/>
      <x v="169"/>
      <x v="85"/>
    </i>
    <i r="4">
      <x v="301"/>
      <x v="170"/>
      <x v="85"/>
    </i>
    <i r="4">
      <x v="306"/>
      <x v="172"/>
      <x v="85"/>
    </i>
    <i r="5">
      <x v="213"/>
      <x v="66"/>
    </i>
    <i r="4">
      <x v="308"/>
      <x v="173"/>
      <x v="85"/>
    </i>
    <i r="4">
      <x v="313"/>
      <x v="175"/>
      <x v="85"/>
    </i>
    <i r="4">
      <x v="316"/>
      <x v="177"/>
      <x v="85"/>
    </i>
    <i r="4">
      <x v="320"/>
      <x v="178"/>
      <x v="85"/>
    </i>
    <i r="4">
      <x v="322"/>
      <x v="180"/>
      <x v="85"/>
    </i>
    <i r="4">
      <x v="324"/>
      <x v="181"/>
      <x v="85"/>
    </i>
    <i r="4">
      <x v="334"/>
      <x v="183"/>
      <x v="85"/>
    </i>
    <i r="4">
      <x v="336"/>
      <x v="185"/>
      <x v="85"/>
    </i>
    <i r="4">
      <x v="341"/>
      <x v="187"/>
      <x v="85"/>
    </i>
    <i r="4">
      <x v="343"/>
      <x v="189"/>
      <x v="85"/>
    </i>
    <i r="4">
      <x v="348"/>
      <x v="191"/>
      <x v="85"/>
    </i>
    <i r="4">
      <x v="352"/>
      <x v="192"/>
      <x v="85"/>
    </i>
    <i r="4">
      <x v="355"/>
      <x v="193"/>
      <x v="85"/>
    </i>
    <i r="4">
      <x v="358"/>
      <x v="195"/>
      <x v="85"/>
    </i>
    <i r="4">
      <x v="365"/>
      <x v="198"/>
      <x v="85"/>
    </i>
    <i r="4">
      <x v="366"/>
      <x v="1"/>
      <x v="8"/>
    </i>
    <i r="5">
      <x v="200"/>
      <x v="85"/>
    </i>
    <i r="5">
      <x v="214"/>
      <x v="15"/>
    </i>
    <i r="5">
      <x v="217"/>
      <x v="18"/>
    </i>
    <i t="default" r="2">
      <x v="10"/>
    </i>
    <i r="2">
      <x v="11"/>
      <x v="12"/>
      <x v="13"/>
      <x v="7"/>
      <x v="84"/>
    </i>
    <i r="4">
      <x v="42"/>
      <x v="27"/>
      <x v="84"/>
    </i>
    <i r="4">
      <x v="69"/>
      <x v="43"/>
      <x v="84"/>
    </i>
    <i r="4">
      <x v="99"/>
      <x v="61"/>
      <x v="84"/>
    </i>
    <i r="4">
      <x v="131"/>
      <x v="78"/>
      <x v="84"/>
    </i>
    <i r="4">
      <x v="161"/>
      <x v="96"/>
      <x v="84"/>
    </i>
    <i r="4">
      <x v="194"/>
      <x v="113"/>
      <x v="84"/>
    </i>
    <i r="4">
      <x v="225"/>
      <x v="131"/>
      <x v="84"/>
    </i>
    <i r="4">
      <x v="258"/>
      <x v="147"/>
      <x v="84"/>
    </i>
    <i r="4">
      <x v="285"/>
      <x v="163"/>
      <x v="84"/>
    </i>
    <i r="4">
      <x v="315"/>
      <x v="176"/>
      <x v="84"/>
    </i>
    <i r="4">
      <x v="344"/>
      <x v="190"/>
      <x v="84"/>
    </i>
    <i t="default" r="2">
      <x v="11"/>
    </i>
    <i r="2">
      <x v="12"/>
      <x v="14"/>
      <x v="57"/>
      <x v="38"/>
      <x v="86"/>
    </i>
    <i r="4">
      <x v="91"/>
      <x v="56"/>
      <x v="86"/>
    </i>
    <i r="4">
      <x v="120"/>
      <x v="73"/>
      <x v="86"/>
    </i>
    <i r="4">
      <x v="149"/>
      <x v="90"/>
      <x v="81"/>
    </i>
    <i r="4">
      <x v="183"/>
      <x v="109"/>
      <x v="86"/>
    </i>
    <i r="4">
      <x v="215"/>
      <x v="124"/>
      <x v="86"/>
    </i>
    <i r="4">
      <x v="239"/>
      <x v="139"/>
      <x v="86"/>
    </i>
    <i r="4">
      <x v="275"/>
      <x v="157"/>
      <x v="86"/>
    </i>
    <i r="4">
      <x v="302"/>
      <x v="171"/>
      <x v="86"/>
    </i>
    <i r="4">
      <x v="334"/>
      <x v="183"/>
      <x v="86"/>
    </i>
    <i r="4">
      <x v="358"/>
      <x v="195"/>
      <x v="86"/>
    </i>
    <i r="4">
      <x v="366"/>
      <x v="203"/>
      <x v="86"/>
    </i>
    <i t="default" r="2">
      <x v="12"/>
    </i>
    <i r="2">
      <x v="13"/>
      <x v="11"/>
      <x v="6"/>
      <x v="5"/>
      <x v="89"/>
    </i>
    <i r="4">
      <x v="11"/>
      <x v="6"/>
      <x v="89"/>
    </i>
    <i r="4">
      <x v="14"/>
      <x v="8"/>
      <x v="89"/>
    </i>
    <i r="4">
      <x v="18"/>
      <x v="10"/>
      <x v="89"/>
    </i>
    <i r="4">
      <x v="20"/>
      <x v="12"/>
      <x v="89"/>
    </i>
    <i r="4">
      <x v="25"/>
      <x v="15"/>
      <x v="89"/>
    </i>
    <i r="4">
      <x v="27"/>
      <x v="17"/>
      <x v="89"/>
    </i>
    <i r="4">
      <x v="29"/>
      <x v="19"/>
      <x v="89"/>
    </i>
    <i r="4">
      <x v="34"/>
      <x v="22"/>
      <x v="89"/>
    </i>
    <i r="4">
      <x v="36"/>
      <x v="24"/>
      <x v="89"/>
    </i>
    <i r="4">
      <x v="41"/>
      <x v="26"/>
      <x v="89"/>
    </i>
    <i r="4">
      <x v="46"/>
      <x v="28"/>
      <x v="89"/>
    </i>
    <i r="4">
      <x v="48"/>
      <x v="30"/>
      <x v="89"/>
    </i>
    <i r="4">
      <x v="50"/>
      <x v="32"/>
      <x v="89"/>
    </i>
    <i r="4">
      <x v="56"/>
      <x v="37"/>
      <x v="89"/>
    </i>
    <i r="5">
      <x v="205"/>
      <x v="51"/>
    </i>
    <i r="4">
      <x v="59"/>
      <x v="219"/>
      <x v="77"/>
    </i>
    <i r="4">
      <x v="63"/>
      <x v="39"/>
      <x v="89"/>
    </i>
    <i r="5">
      <x v="40"/>
      <x v="89"/>
    </i>
    <i r="4">
      <x v="65"/>
      <x v="41"/>
      <x v="89"/>
    </i>
    <i r="4">
      <x v="70"/>
      <x v="44"/>
      <x v="89"/>
    </i>
    <i r="5">
      <x v="215"/>
      <x v="78"/>
    </i>
    <i r="4">
      <x v="75"/>
      <x v="45"/>
      <x v="89"/>
    </i>
    <i r="4">
      <x v="77"/>
      <x v="47"/>
      <x v="89"/>
    </i>
    <i r="4">
      <x v="82"/>
      <x v="49"/>
      <x v="89"/>
    </i>
    <i r="4">
      <x v="84"/>
      <x v="52"/>
      <x v="89"/>
    </i>
    <i r="4">
      <x v="89"/>
      <x v="54"/>
      <x v="89"/>
    </i>
    <i r="4">
      <x v="91"/>
      <x v="56"/>
      <x v="89"/>
    </i>
    <i r="4">
      <x v="96"/>
      <x v="57"/>
      <x v="89"/>
    </i>
    <i r="4">
      <x v="98"/>
      <x v="60"/>
      <x v="89"/>
    </i>
    <i r="4">
      <x v="103"/>
      <x v="62"/>
      <x v="89"/>
    </i>
    <i r="4">
      <x v="105"/>
      <x v="64"/>
      <x v="89"/>
    </i>
    <i r="4">
      <x v="107"/>
      <x v="65"/>
      <x v="89"/>
    </i>
    <i r="4">
      <x v="111"/>
      <x v="207"/>
      <x v="79"/>
    </i>
    <i r="4">
      <x v="113"/>
      <x v="68"/>
      <x v="83"/>
    </i>
    <i r="4">
      <x v="117"/>
      <x v="69"/>
      <x v="83"/>
    </i>
    <i r="4">
      <x v="119"/>
      <x v="72"/>
      <x v="89"/>
    </i>
    <i r="4">
      <x v="121"/>
      <x v="74"/>
      <x v="89"/>
    </i>
    <i r="4">
      <x v="126"/>
      <x v="76"/>
      <x v="89"/>
    </i>
    <i r="4">
      <x v="128"/>
      <x v="77"/>
      <x v="89"/>
    </i>
    <i r="4">
      <x v="133"/>
      <x v="81"/>
      <x v="89"/>
    </i>
    <i r="4">
      <x v="138"/>
      <x v="83"/>
      <x v="89"/>
    </i>
    <i r="4">
      <x v="140"/>
      <x v="85"/>
      <x v="89"/>
    </i>
    <i r="4">
      <x v="145"/>
      <x v="87"/>
      <x v="89"/>
    </i>
    <i r="4">
      <x v="147"/>
      <x v="89"/>
      <x v="89"/>
    </i>
    <i r="4">
      <x v="149"/>
      <x v="91"/>
      <x v="89"/>
    </i>
    <i r="4">
      <x v="155"/>
      <x v="93"/>
      <x v="89"/>
    </i>
    <i r="4">
      <x v="156"/>
      <x v="94"/>
      <x v="89"/>
    </i>
    <i r="4">
      <x v="161"/>
      <x v="97"/>
      <x v="89"/>
    </i>
    <i r="4">
      <x v="166"/>
      <x v="99"/>
      <x v="89"/>
    </i>
    <i r="4">
      <x v="168"/>
      <x v="101"/>
      <x v="89"/>
    </i>
    <i r="4">
      <x v="173"/>
      <x v="102"/>
      <x v="89"/>
    </i>
    <i r="4">
      <x v="175"/>
      <x v="103"/>
      <x v="89"/>
    </i>
    <i r="4">
      <x v="180"/>
      <x v="105"/>
      <x v="89"/>
    </i>
    <i r="4">
      <x v="182"/>
      <x v="107"/>
      <x v="89"/>
    </i>
    <i r="4">
      <x v="184"/>
      <x v="110"/>
      <x v="89"/>
    </i>
    <i r="4">
      <x v="189"/>
      <x v="112"/>
      <x v="89"/>
    </i>
    <i r="4">
      <x v="194"/>
      <x v="113"/>
      <x v="89"/>
    </i>
    <i r="4">
      <x v="196"/>
      <x v="115"/>
      <x v="89"/>
    </i>
    <i r="4">
      <x v="198"/>
      <x v="117"/>
      <x v="89"/>
    </i>
    <i r="4">
      <x v="203"/>
      <x v="119"/>
      <x v="89"/>
    </i>
    <i r="4">
      <x v="204"/>
      <x v="210"/>
      <x v="65"/>
    </i>
    <i r="4">
      <x v="208"/>
      <x v="121"/>
      <x v="89"/>
    </i>
    <i r="4">
      <x v="210"/>
      <x v="123"/>
      <x v="89"/>
    </i>
    <i r="4">
      <x v="215"/>
      <x v="124"/>
      <x v="89"/>
    </i>
    <i r="4">
      <x v="217"/>
      <x v="126"/>
      <x v="89"/>
    </i>
    <i r="4">
      <x v="222"/>
      <x v="128"/>
      <x v="89"/>
    </i>
    <i r="4">
      <x v="224"/>
      <x v="130"/>
      <x v="89"/>
    </i>
    <i r="4">
      <x v="229"/>
      <x v="132"/>
      <x v="89"/>
    </i>
    <i r="4">
      <x v="232"/>
      <x v="134"/>
      <x v="89"/>
    </i>
    <i r="4">
      <x v="233"/>
      <x v="136"/>
      <x v="89"/>
    </i>
    <i r="4">
      <x v="239"/>
      <x v="138"/>
      <x v="89"/>
    </i>
    <i r="4">
      <x v="243"/>
      <x v="140"/>
      <x v="89"/>
    </i>
    <i r="4">
      <x v="245"/>
      <x v="142"/>
      <x v="89"/>
    </i>
    <i r="4">
      <x v="251"/>
      <x v="143"/>
      <x v="83"/>
    </i>
    <i r="4">
      <x v="252"/>
      <x v="144"/>
      <x v="89"/>
    </i>
    <i r="4">
      <x v="257"/>
      <x v="145"/>
      <x v="89"/>
    </i>
    <i r="4">
      <x v="260"/>
      <x v="148"/>
      <x v="89"/>
    </i>
    <i r="4">
      <x v="264"/>
      <x v="150"/>
      <x v="89"/>
    </i>
    <i r="4">
      <x v="267"/>
      <x v="153"/>
      <x v="89"/>
    </i>
    <i r="4">
      <x v="268"/>
      <x v="154"/>
      <x v="89"/>
    </i>
    <i r="4">
      <x v="273"/>
      <x v="156"/>
      <x v="89"/>
    </i>
    <i r="4">
      <x v="278"/>
      <x v="158"/>
      <x v="89"/>
    </i>
    <i r="4">
      <x v="280"/>
      <x v="160"/>
      <x v="89"/>
    </i>
    <i r="4">
      <x v="282"/>
      <x v="162"/>
      <x v="89"/>
    </i>
    <i r="4">
      <x v="288"/>
      <x v="164"/>
      <x v="89"/>
    </i>
    <i r="4">
      <x v="292"/>
      <x v="165"/>
      <x v="89"/>
    </i>
    <i r="4">
      <x v="295"/>
      <x v="167"/>
      <x v="89"/>
    </i>
    <i r="4">
      <x v="299"/>
      <x v="169"/>
      <x v="89"/>
    </i>
    <i r="4">
      <x v="301"/>
      <x v="170"/>
      <x v="89"/>
    </i>
    <i r="4">
      <x v="306"/>
      <x v="172"/>
      <x v="89"/>
    </i>
    <i r="5">
      <x v="213"/>
      <x v="66"/>
    </i>
    <i r="4">
      <x v="308"/>
      <x v="173"/>
      <x v="89"/>
    </i>
    <i r="4">
      <x v="313"/>
      <x v="175"/>
      <x v="89"/>
    </i>
    <i r="4">
      <x v="316"/>
      <x v="177"/>
      <x v="89"/>
    </i>
    <i r="4">
      <x v="320"/>
      <x v="178"/>
      <x v="89"/>
    </i>
    <i r="4">
      <x v="322"/>
      <x v="180"/>
      <x v="89"/>
    </i>
    <i r="4">
      <x v="324"/>
      <x v="181"/>
      <x v="89"/>
    </i>
    <i r="4">
      <x v="334"/>
      <x v="183"/>
      <x v="89"/>
    </i>
    <i r="4">
      <x v="336"/>
      <x v="185"/>
      <x v="89"/>
    </i>
    <i r="4">
      <x v="341"/>
      <x v="187"/>
      <x v="89"/>
    </i>
    <i r="4">
      <x v="343"/>
      <x v="189"/>
      <x v="89"/>
    </i>
    <i r="4">
      <x v="348"/>
      <x v="191"/>
      <x v="89"/>
    </i>
    <i r="4">
      <x v="352"/>
      <x v="192"/>
      <x v="89"/>
    </i>
    <i r="4">
      <x v="355"/>
      <x v="193"/>
      <x v="89"/>
    </i>
    <i r="4">
      <x v="358"/>
      <x v="195"/>
      <x v="89"/>
    </i>
    <i r="4">
      <x v="365"/>
      <x v="198"/>
      <x v="89"/>
    </i>
    <i r="4">
      <x v="366"/>
      <x v="1"/>
      <x v="8"/>
    </i>
    <i r="5">
      <x v="200"/>
      <x v="89"/>
    </i>
    <i r="5">
      <x v="214"/>
      <x v="15"/>
    </i>
    <i r="5">
      <x v="217"/>
      <x v="18"/>
    </i>
    <i t="default" r="2">
      <x v="13"/>
    </i>
    <i r="2">
      <x v="14"/>
      <x v="10"/>
      <x v="13"/>
      <x v="7"/>
      <x v="88"/>
    </i>
    <i r="4">
      <x v="42"/>
      <x v="27"/>
      <x v="88"/>
    </i>
    <i r="4">
      <x v="69"/>
      <x v="43"/>
      <x v="88"/>
    </i>
    <i r="4">
      <x v="99"/>
      <x v="61"/>
      <x v="88"/>
    </i>
    <i r="4">
      <x v="131"/>
      <x v="78"/>
      <x v="88"/>
    </i>
    <i r="4">
      <x v="161"/>
      <x v="96"/>
      <x v="88"/>
    </i>
    <i r="4">
      <x v="194"/>
      <x v="113"/>
      <x v="88"/>
    </i>
    <i r="4">
      <x v="225"/>
      <x v="131"/>
      <x v="88"/>
    </i>
    <i r="4">
      <x v="258"/>
      <x v="147"/>
      <x v="88"/>
    </i>
    <i r="4">
      <x v="285"/>
      <x v="163"/>
      <x v="88"/>
    </i>
    <i r="4">
      <x v="315"/>
      <x v="176"/>
      <x v="88"/>
    </i>
    <i r="4">
      <x v="344"/>
      <x v="190"/>
      <x v="88"/>
    </i>
    <i t="default" r="2">
      <x v="14"/>
    </i>
    <i r="2">
      <x v="15"/>
      <x v="15"/>
      <x v="57"/>
      <x v="38"/>
      <x v="87"/>
    </i>
    <i r="4">
      <x v="91"/>
      <x v="56"/>
      <x v="87"/>
    </i>
    <i r="4">
      <x v="120"/>
      <x v="73"/>
      <x v="87"/>
    </i>
    <i r="4">
      <x v="149"/>
      <x v="90"/>
      <x v="82"/>
    </i>
    <i r="4">
      <x v="183"/>
      <x v="109"/>
      <x v="87"/>
    </i>
    <i r="4">
      <x v="215"/>
      <x v="124"/>
      <x v="87"/>
    </i>
    <i r="4">
      <x v="239"/>
      <x v="139"/>
      <x v="87"/>
    </i>
    <i r="4">
      <x v="275"/>
      <x v="157"/>
      <x v="87"/>
    </i>
    <i r="4">
      <x v="302"/>
      <x v="171"/>
      <x v="87"/>
    </i>
    <i r="4">
      <x v="334"/>
      <x v="183"/>
      <x v="87"/>
    </i>
    <i r="4">
      <x v="358"/>
      <x v="195"/>
      <x v="87"/>
    </i>
    <i r="4">
      <x v="366"/>
      <x v="203"/>
      <x v="87"/>
    </i>
    <i t="default" r="2">
      <x v="15"/>
    </i>
    <i r="2">
      <x v="16"/>
      <x v="20"/>
      <x v="11"/>
      <x v="6"/>
      <x v="21"/>
    </i>
    <i r="4">
      <x v="19"/>
      <x v="11"/>
      <x v="21"/>
    </i>
    <i r="4">
      <x v="25"/>
      <x v="16"/>
      <x v="21"/>
    </i>
    <i r="4">
      <x v="32"/>
      <x v="21"/>
      <x v="21"/>
    </i>
    <i r="4">
      <x v="39"/>
      <x v="25"/>
      <x v="21"/>
    </i>
    <i r="4">
      <x v="47"/>
      <x v="29"/>
      <x v="20"/>
    </i>
    <i r="4">
      <x v="53"/>
      <x v="33"/>
      <x v="21"/>
    </i>
    <i r="4">
      <x v="63"/>
      <x v="39"/>
      <x v="21"/>
    </i>
    <i r="4">
      <x v="68"/>
      <x v="42"/>
      <x v="22"/>
    </i>
    <i r="4">
      <x v="75"/>
      <x v="46"/>
      <x v="21"/>
    </i>
    <i r="4">
      <x v="82"/>
      <x v="49"/>
      <x v="21"/>
    </i>
    <i r="4">
      <x v="89"/>
      <x v="54"/>
      <x v="21"/>
    </i>
    <i r="4">
      <x v="96"/>
      <x v="57"/>
      <x v="21"/>
    </i>
    <i r="4">
      <x v="103"/>
      <x v="63"/>
      <x v="21"/>
    </i>
    <i r="4">
      <x v="110"/>
      <x v="66"/>
      <x v="21"/>
    </i>
    <i r="4">
      <x v="118"/>
      <x v="70"/>
      <x v="22"/>
    </i>
    <i r="4">
      <x v="124"/>
      <x v="75"/>
      <x v="21"/>
    </i>
    <i r="4">
      <x v="131"/>
      <x v="79"/>
      <x v="21"/>
    </i>
    <i r="4">
      <x v="138"/>
      <x v="84"/>
      <x v="21"/>
    </i>
    <i r="4">
      <x v="146"/>
      <x v="88"/>
      <x v="21"/>
    </i>
    <i r="4">
      <x v="154"/>
      <x v="92"/>
      <x v="21"/>
    </i>
    <i r="4">
      <x v="159"/>
      <x v="95"/>
      <x v="21"/>
    </i>
    <i r="4">
      <x v="166"/>
      <x v="100"/>
      <x v="21"/>
    </i>
    <i r="4">
      <x v="173"/>
      <x v="102"/>
      <x v="21"/>
    </i>
    <i r="4">
      <x v="180"/>
      <x v="106"/>
      <x v="21"/>
    </i>
    <i r="4">
      <x v="188"/>
      <x v="111"/>
      <x v="21"/>
    </i>
    <i r="4">
      <x v="194"/>
      <x v="114"/>
      <x v="21"/>
    </i>
    <i r="4">
      <x v="202"/>
      <x v="118"/>
      <x v="21"/>
    </i>
    <i r="4">
      <x v="208"/>
      <x v="121"/>
      <x v="21"/>
    </i>
    <i r="4">
      <x v="216"/>
      <x v="125"/>
      <x v="21"/>
    </i>
    <i r="4">
      <x v="223"/>
      <x v="129"/>
      <x v="21"/>
    </i>
    <i r="4">
      <x v="229"/>
      <x v="133"/>
      <x v="21"/>
    </i>
    <i r="4">
      <x v="236"/>
      <x v="137"/>
      <x v="21"/>
    </i>
    <i r="4">
      <x v="243"/>
      <x v="141"/>
      <x v="21"/>
    </i>
    <i r="4">
      <x v="251"/>
      <x v="143"/>
      <x v="22"/>
    </i>
    <i r="4">
      <x v="257"/>
      <x v="146"/>
      <x v="21"/>
    </i>
    <i r="4">
      <x v="264"/>
      <x v="151"/>
      <x v="21"/>
    </i>
    <i r="4">
      <x v="271"/>
      <x v="155"/>
      <x v="21"/>
    </i>
    <i r="4">
      <x v="279"/>
      <x v="159"/>
      <x v="21"/>
    </i>
    <i r="4">
      <x v="285"/>
      <x v="163"/>
      <x v="21"/>
    </i>
    <i r="4">
      <x v="292"/>
      <x v="166"/>
      <x v="21"/>
    </i>
    <i r="4">
      <x v="299"/>
      <x v="169"/>
      <x v="21"/>
    </i>
    <i r="4">
      <x v="306"/>
      <x v="172"/>
      <x v="21"/>
    </i>
    <i r="4">
      <x v="313"/>
      <x v="175"/>
      <x v="21"/>
    </i>
    <i r="4">
      <x v="320"/>
      <x v="179"/>
      <x v="21"/>
    </i>
    <i r="4">
      <x v="327"/>
      <x v="182"/>
      <x v="21"/>
    </i>
    <i r="4">
      <x v="334"/>
      <x v="183"/>
      <x v="21"/>
    </i>
    <i r="4">
      <x v="341"/>
      <x v="188"/>
      <x v="21"/>
    </i>
    <i r="4">
      <x v="352"/>
      <x v="192"/>
      <x v="21"/>
    </i>
    <i r="4">
      <x v="362"/>
      <x v="196"/>
      <x v="21"/>
    </i>
    <i r="4">
      <x v="363"/>
      <x v="197"/>
      <x v="21"/>
    </i>
    <i r="4">
      <x v="366"/>
      <x v="200"/>
      <x v="21"/>
    </i>
    <i t="default" r="2">
      <x v="16"/>
    </i>
    <i r="2">
      <x v="17"/>
      <x v="19"/>
      <x v="4"/>
      <x v="4"/>
      <x v="24"/>
    </i>
    <i r="4">
      <x v="22"/>
      <x v="14"/>
      <x v="27"/>
    </i>
    <i r="4">
      <x v="54"/>
      <x v="36"/>
      <x v="23"/>
    </i>
    <i r="4">
      <x v="83"/>
      <x v="51"/>
      <x v="23"/>
    </i>
    <i r="4">
      <x v="119"/>
      <x v="71"/>
      <x v="23"/>
    </i>
    <i r="4">
      <x v="145"/>
      <x v="87"/>
      <x v="23"/>
    </i>
    <i r="4">
      <x v="173"/>
      <x v="102"/>
      <x v="26"/>
    </i>
    <i r="4">
      <x v="209"/>
      <x v="122"/>
      <x v="23"/>
    </i>
    <i r="4">
      <x v="239"/>
      <x v="138"/>
      <x v="23"/>
    </i>
    <i r="4">
      <x v="265"/>
      <x v="152"/>
      <x v="25"/>
    </i>
    <i r="4">
      <x v="296"/>
      <x v="168"/>
      <x v="23"/>
    </i>
    <i r="4">
      <x v="334"/>
      <x v="183"/>
      <x v="23"/>
    </i>
    <i t="default" r="2">
      <x v="17"/>
    </i>
    <i r="2">
      <x v="18"/>
      <x v="1"/>
      <x v="240"/>
      <x v="3"/>
      <x v="11"/>
    </i>
    <i t="default" r="2">
      <x v="18"/>
    </i>
    <i r="2">
      <x v="19"/>
      <x v="5"/>
      <x v="240"/>
      <x v="3"/>
      <x v="13"/>
    </i>
    <i t="default" r="2">
      <x v="19"/>
    </i>
    <i r="2">
      <x v="20"/>
      <x/>
      <x v="240"/>
      <x v="3"/>
      <x v="9"/>
    </i>
    <i t="default" r="2">
      <x v="20"/>
    </i>
    <i r="2">
      <x v="21"/>
      <x v="3"/>
      <x v="240"/>
      <x v="3"/>
      <x v="12"/>
    </i>
    <i t="default" r="2">
      <x v="21"/>
    </i>
    <i r="2">
      <x v="22"/>
      <x v="7"/>
      <x v="240"/>
      <x v="3"/>
      <x v="10"/>
    </i>
    <i t="default" r="2">
      <x v="22"/>
    </i>
    <i r="2">
      <x v="23"/>
      <x v="4"/>
      <x v="240"/>
      <x v="3"/>
      <x v="14"/>
    </i>
    <i t="default" r="2">
      <x v="23"/>
    </i>
    <i t="default" r="1">
      <x/>
    </i>
    <i t="default">
      <x/>
    </i>
    <i t="grand">
      <x/>
    </i>
  </rowItems>
  <colItems count="1">
    <i/>
  </colItems>
  <dataFields count="1">
    <dataField name="Sum of Amount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4EBAAB-D453-4813-B102-D9F41DD7477E}" name="PivotTable4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E17" firstHeaderRow="2" firstDataRow="2" firstDataCol="4"/>
  <pivotFields count="23">
    <pivotField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howAll="0" defaultSubtotal="0">
      <items count="106">
        <item x="7"/>
        <item x="14"/>
        <item x="21"/>
        <item x="26"/>
        <item x="36"/>
        <item x="41"/>
        <item x="52"/>
        <item x="64"/>
        <item x="72"/>
        <item x="74"/>
        <item x="80"/>
        <item x="88"/>
        <item x="98"/>
        <item x="99"/>
        <item x="103"/>
        <item x="96"/>
        <item x="104"/>
        <item x="100"/>
        <item x="105"/>
        <item x="101"/>
        <item x="102"/>
        <item x="1"/>
        <item x="0"/>
        <item x="2"/>
        <item x="3"/>
        <item x="4"/>
        <item x="5"/>
        <item x="8"/>
        <item x="9"/>
        <item x="10"/>
        <item x="11"/>
        <item x="15"/>
        <item x="16"/>
        <item x="17"/>
        <item x="18"/>
        <item x="22"/>
        <item x="23"/>
        <item x="27"/>
        <item x="28"/>
        <item x="29"/>
        <item x="30"/>
        <item x="31"/>
        <item x="32"/>
        <item x="33"/>
        <item x="37"/>
        <item x="38"/>
        <item x="39"/>
        <item x="42"/>
        <item x="43"/>
        <item x="44"/>
        <item x="45"/>
        <item x="46"/>
        <item x="47"/>
        <item x="48"/>
        <item x="54"/>
        <item x="55"/>
        <item x="56"/>
        <item x="57"/>
        <item x="58"/>
        <item x="59"/>
        <item x="60"/>
        <item x="62"/>
        <item x="65"/>
        <item x="66"/>
        <item x="67"/>
        <item x="68"/>
        <item x="69"/>
        <item x="73"/>
        <item x="75"/>
        <item x="76"/>
        <item x="77"/>
        <item x="81"/>
        <item x="82"/>
        <item x="83"/>
        <item x="84"/>
        <item x="85"/>
        <item x="89"/>
        <item x="90"/>
        <item x="91"/>
        <item x="92"/>
        <item x="53"/>
        <item x="13"/>
        <item x="20"/>
        <item x="25"/>
        <item x="35"/>
        <item x="40"/>
        <item x="51"/>
        <item x="63"/>
        <item x="71"/>
        <item x="79"/>
        <item x="87"/>
        <item x="94"/>
        <item x="95"/>
        <item x="6"/>
        <item x="12"/>
        <item x="19"/>
        <item x="24"/>
        <item x="34"/>
        <item x="49"/>
        <item x="50"/>
        <item x="61"/>
        <item x="70"/>
        <item x="78"/>
        <item x="86"/>
        <item x="93"/>
        <item x="97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axis="axisRow" compact="0" outline="0" showAll="0" defaultSubtotal="0">
      <items count="10">
        <item x="5"/>
        <item x="8"/>
        <item x="6"/>
        <item x="9"/>
        <item x="7"/>
        <item x="0"/>
        <item x="1"/>
        <item x="2"/>
        <item x="4"/>
        <item x="3"/>
      </items>
    </pivotField>
    <pivotField axis="axisRow" compact="0" outline="0" showAll="0" defaultSubtotal="0">
      <items count="10">
        <item x="9"/>
        <item x="5"/>
        <item x="8"/>
        <item x="6"/>
        <item x="7"/>
        <item x="3"/>
        <item x="1"/>
        <item x="0"/>
        <item x="2"/>
        <item x="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242">
        <item x="148"/>
        <item x="152"/>
        <item x="170"/>
        <item x="149"/>
        <item x="151"/>
        <item x="190"/>
        <item x="189"/>
        <item x="143"/>
        <item x="64"/>
        <item x="66"/>
        <item x="166"/>
        <item x="163"/>
        <item x="154"/>
        <item x="155"/>
        <item x="8"/>
        <item x="3"/>
        <item x="216"/>
        <item x="121"/>
        <item x="124"/>
        <item x="48"/>
        <item x="47"/>
        <item x="102"/>
        <item x="178"/>
        <item x="100"/>
        <item x="31"/>
        <item x="32"/>
        <item x="43"/>
        <item x="41"/>
        <item x="94"/>
        <item x="97"/>
        <item x="167"/>
        <item x="164"/>
        <item x="85"/>
        <item x="84"/>
        <item x="211"/>
        <item x="78"/>
        <item x="81"/>
        <item x="142"/>
        <item x="23"/>
        <item x="20"/>
        <item x="193"/>
        <item x="194"/>
        <item x="107"/>
        <item x="106"/>
        <item x="208"/>
        <item x="61"/>
        <item x="25"/>
        <item x="22"/>
        <item x="213"/>
        <item x="206"/>
        <item x="77"/>
        <item x="75"/>
        <item x="44"/>
        <item x="42"/>
        <item x="205"/>
        <item x="203"/>
        <item x="210"/>
        <item x="207"/>
        <item x="88"/>
        <item x="24"/>
        <item x="21"/>
        <item x="204"/>
        <item x="202"/>
        <item x="150"/>
        <item x="30"/>
        <item x="28"/>
        <item x="10"/>
        <item x="17"/>
        <item x="12"/>
        <item x="19"/>
        <item x="6"/>
        <item x="14"/>
        <item x="144"/>
        <item x="146"/>
        <item x="181"/>
        <item x="179"/>
        <item x="169"/>
        <item x="141"/>
        <item x="140"/>
        <item x="58"/>
        <item x="191"/>
        <item x="192"/>
        <item x="26"/>
        <item x="130"/>
        <item x="131"/>
        <item x="63"/>
        <item x="65"/>
        <item x="212"/>
        <item x="215"/>
        <item x="50"/>
        <item x="49"/>
        <item x="145"/>
        <item x="104"/>
        <item x="101"/>
        <item x="29"/>
        <item x="27"/>
        <item x="153"/>
        <item x="214"/>
        <item x="209"/>
        <item x="79"/>
        <item x="82"/>
        <item x="7"/>
        <item x="15"/>
        <item x="62"/>
        <item x="60"/>
        <item x="45"/>
        <item x="46"/>
        <item x="126"/>
        <item x="11"/>
        <item x="18"/>
        <item x="127"/>
        <item x="125"/>
        <item x="96"/>
        <item x="99"/>
        <item x="129"/>
        <item x="128"/>
        <item x="80"/>
        <item x="83"/>
        <item x="103"/>
        <item x="105"/>
        <item x="9"/>
        <item x="16"/>
        <item x="122"/>
        <item x="123"/>
        <item x="180"/>
        <item x="147"/>
        <item x="76"/>
        <item x="98"/>
        <item x="0"/>
        <item x="231"/>
        <item x="229"/>
        <item x="235"/>
        <item x="239"/>
        <item x="232"/>
        <item x="238"/>
        <item x="236"/>
        <item x="240"/>
        <item x="230"/>
        <item x="226"/>
        <item x="233"/>
        <item x="227"/>
        <item x="237"/>
        <item x="228"/>
        <item x="234"/>
        <item x="168"/>
        <item x="165"/>
        <item x="91"/>
        <item x="90"/>
        <item x="93"/>
        <item x="92"/>
        <item x="89"/>
        <item x="86"/>
        <item x="114"/>
        <item x="159"/>
        <item x="158"/>
        <item x="161"/>
        <item x="160"/>
        <item x="157"/>
        <item x="156"/>
        <item x="177"/>
        <item x="33"/>
        <item x="95"/>
        <item x="59"/>
        <item x="5"/>
        <item x="2"/>
        <item x="13"/>
        <item x="67"/>
        <item x="219"/>
        <item x="218"/>
        <item x="220"/>
        <item x="221"/>
        <item x="217"/>
        <item x="222"/>
        <item x="224"/>
        <item x="53"/>
        <item x="52"/>
        <item x="55"/>
        <item x="54"/>
        <item x="51"/>
        <item x="56"/>
        <item x="74"/>
        <item x="36"/>
        <item x="35"/>
        <item x="38"/>
        <item x="37"/>
        <item x="34"/>
        <item x="39"/>
        <item x="57"/>
        <item x="134"/>
        <item x="133"/>
        <item x="136"/>
        <item x="135"/>
        <item x="132"/>
        <item x="162"/>
        <item x="138"/>
        <item x="117"/>
        <item x="116"/>
        <item x="119"/>
        <item x="118"/>
        <item x="115"/>
        <item x="139"/>
        <item x="137"/>
        <item x="70"/>
        <item x="69"/>
        <item x="72"/>
        <item x="71"/>
        <item x="68"/>
        <item x="73"/>
        <item x="87"/>
        <item x="110"/>
        <item x="109"/>
        <item x="111"/>
        <item x="112"/>
        <item x="108"/>
        <item x="113"/>
        <item x="120"/>
        <item x="197"/>
        <item x="196"/>
        <item x="198"/>
        <item x="199"/>
        <item x="195"/>
        <item x="200"/>
        <item x="223"/>
        <item x="184"/>
        <item x="183"/>
        <item x="185"/>
        <item x="186"/>
        <item x="182"/>
        <item x="187"/>
        <item x="201"/>
        <item x="40"/>
        <item x="4"/>
        <item x="1"/>
        <item x="176"/>
        <item x="188"/>
        <item x="225"/>
        <item x="173"/>
        <item x="172"/>
        <item x="174"/>
        <item x="175"/>
        <item x="171"/>
        <item t="default"/>
      </items>
    </pivotField>
    <pivotField dataField="1" compact="0" numFmtId="164" outline="0" showAll="0"/>
    <pivotField compact="0" numFmtId="1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4">
    <field x="4"/>
    <field x="7"/>
    <field x="9"/>
    <field x="10"/>
  </rowFields>
  <rowItems count="13">
    <i>
      <x/>
      <x/>
      <x/>
      <x v="1"/>
    </i>
    <i r="2">
      <x v="1"/>
      <x v="2"/>
    </i>
    <i r="2">
      <x v="2"/>
      <x v="3"/>
    </i>
    <i r="2">
      <x v="3"/>
      <x/>
    </i>
    <i r="2">
      <x v="4"/>
      <x v="4"/>
    </i>
    <i r="2">
      <x v="5"/>
      <x v="7"/>
    </i>
    <i r="2">
      <x v="6"/>
      <x v="6"/>
    </i>
    <i r="2">
      <x v="7"/>
      <x v="8"/>
    </i>
    <i r="2">
      <x v="8"/>
      <x v="9"/>
    </i>
    <i r="2">
      <x v="9"/>
      <x v="5"/>
    </i>
    <i t="default" r="1">
      <x/>
    </i>
    <i t="default">
      <x/>
    </i>
    <i t="grand">
      <x/>
    </i>
  </rowItems>
  <colItems count="1">
    <i/>
  </colItems>
  <dataFields count="1">
    <dataField name="Sum of Amount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010FE6-6261-4984-A421-C5DA1AE575F9}" name="PivotTable2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H320" firstHeaderRow="2" firstDataRow="2" firstDataCol="7"/>
  <pivotFields count="23"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axis="axisRow" compact="0" outline="0" showAll="0" defaultSubtotal="0">
      <items count="106">
        <item x="7"/>
        <item x="14"/>
        <item x="21"/>
        <item x="26"/>
        <item x="36"/>
        <item x="41"/>
        <item x="52"/>
        <item x="64"/>
        <item x="72"/>
        <item x="74"/>
        <item x="80"/>
        <item x="88"/>
        <item x="98"/>
        <item x="99"/>
        <item x="103"/>
        <item x="96"/>
        <item x="104"/>
        <item x="100"/>
        <item x="105"/>
        <item x="101"/>
        <item x="102"/>
        <item x="1"/>
        <item x="0"/>
        <item x="2"/>
        <item x="3"/>
        <item x="4"/>
        <item x="5"/>
        <item x="8"/>
        <item x="9"/>
        <item x="10"/>
        <item x="11"/>
        <item x="15"/>
        <item x="16"/>
        <item x="17"/>
        <item x="18"/>
        <item x="22"/>
        <item x="23"/>
        <item x="27"/>
        <item x="28"/>
        <item x="29"/>
        <item x="30"/>
        <item x="31"/>
        <item x="32"/>
        <item x="33"/>
        <item x="37"/>
        <item x="38"/>
        <item x="39"/>
        <item x="42"/>
        <item x="43"/>
        <item x="44"/>
        <item x="45"/>
        <item x="46"/>
        <item x="47"/>
        <item x="48"/>
        <item x="54"/>
        <item x="55"/>
        <item x="56"/>
        <item x="57"/>
        <item x="58"/>
        <item x="59"/>
        <item x="60"/>
        <item x="62"/>
        <item x="65"/>
        <item x="66"/>
        <item x="67"/>
        <item x="68"/>
        <item x="69"/>
        <item x="73"/>
        <item x="75"/>
        <item x="76"/>
        <item x="77"/>
        <item x="81"/>
        <item x="82"/>
        <item x="83"/>
        <item x="84"/>
        <item x="85"/>
        <item x="89"/>
        <item x="90"/>
        <item x="91"/>
        <item x="92"/>
        <item x="53"/>
        <item x="13"/>
        <item x="20"/>
        <item x="25"/>
        <item x="35"/>
        <item x="40"/>
        <item x="51"/>
        <item x="63"/>
        <item x="71"/>
        <item x="79"/>
        <item x="87"/>
        <item x="94"/>
        <item x="95"/>
        <item x="6"/>
        <item x="12"/>
        <item x="19"/>
        <item x="24"/>
        <item x="34"/>
        <item x="49"/>
        <item x="50"/>
        <item x="61"/>
        <item x="70"/>
        <item x="78"/>
        <item x="86"/>
        <item x="93"/>
        <item x="97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axis="axisRow" compact="0" outline="0" showAll="0">
      <items count="11">
        <item x="5"/>
        <item x="8"/>
        <item x="6"/>
        <item x="9"/>
        <item x="7"/>
        <item x="0"/>
        <item x="1"/>
        <item x="2"/>
        <item x="4"/>
        <item x="3"/>
        <item t="default"/>
      </items>
    </pivotField>
    <pivotField axis="axisRow" compact="0" outline="0" showAll="0" defaultSubtotal="0">
      <items count="10">
        <item x="9"/>
        <item x="5"/>
        <item x="8"/>
        <item x="6"/>
        <item x="7"/>
        <item x="3"/>
        <item x="1"/>
        <item x="0"/>
        <item x="2"/>
        <item x="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42">
        <item x="148"/>
        <item x="152"/>
        <item x="170"/>
        <item x="149"/>
        <item x="151"/>
        <item x="190"/>
        <item x="189"/>
        <item x="143"/>
        <item x="64"/>
        <item x="66"/>
        <item x="166"/>
        <item x="163"/>
        <item x="154"/>
        <item x="155"/>
        <item x="8"/>
        <item x="3"/>
        <item x="216"/>
        <item x="121"/>
        <item x="124"/>
        <item x="48"/>
        <item x="47"/>
        <item x="102"/>
        <item x="178"/>
        <item x="100"/>
        <item x="31"/>
        <item x="32"/>
        <item x="43"/>
        <item x="41"/>
        <item x="94"/>
        <item x="97"/>
        <item x="167"/>
        <item x="164"/>
        <item x="85"/>
        <item x="84"/>
        <item x="211"/>
        <item x="78"/>
        <item x="81"/>
        <item x="142"/>
        <item x="23"/>
        <item x="20"/>
        <item x="193"/>
        <item x="194"/>
        <item x="107"/>
        <item x="106"/>
        <item x="208"/>
        <item x="61"/>
        <item x="25"/>
        <item x="22"/>
        <item x="213"/>
        <item x="206"/>
        <item x="77"/>
        <item x="75"/>
        <item x="44"/>
        <item x="42"/>
        <item x="205"/>
        <item x="203"/>
        <item x="210"/>
        <item x="207"/>
        <item x="88"/>
        <item x="24"/>
        <item x="21"/>
        <item x="204"/>
        <item x="202"/>
        <item x="150"/>
        <item x="30"/>
        <item x="28"/>
        <item x="10"/>
        <item x="17"/>
        <item x="12"/>
        <item x="19"/>
        <item x="6"/>
        <item x="14"/>
        <item x="144"/>
        <item x="146"/>
        <item x="181"/>
        <item x="179"/>
        <item x="169"/>
        <item x="141"/>
        <item x="140"/>
        <item x="58"/>
        <item x="191"/>
        <item x="192"/>
        <item x="26"/>
        <item x="130"/>
        <item x="131"/>
        <item x="63"/>
        <item x="65"/>
        <item x="212"/>
        <item x="215"/>
        <item x="50"/>
        <item x="49"/>
        <item x="145"/>
        <item x="104"/>
        <item x="101"/>
        <item x="29"/>
        <item x="27"/>
        <item x="153"/>
        <item x="214"/>
        <item x="209"/>
        <item x="79"/>
        <item x="82"/>
        <item x="7"/>
        <item x="15"/>
        <item x="62"/>
        <item x="60"/>
        <item x="45"/>
        <item x="46"/>
        <item x="126"/>
        <item x="11"/>
        <item x="18"/>
        <item x="127"/>
        <item x="125"/>
        <item x="96"/>
        <item x="99"/>
        <item x="129"/>
        <item x="128"/>
        <item x="80"/>
        <item x="83"/>
        <item x="103"/>
        <item x="105"/>
        <item x="9"/>
        <item x="16"/>
        <item x="122"/>
        <item x="123"/>
        <item x="180"/>
        <item x="147"/>
        <item x="76"/>
        <item x="98"/>
        <item x="0"/>
        <item x="231"/>
        <item x="229"/>
        <item x="235"/>
        <item x="239"/>
        <item x="232"/>
        <item x="238"/>
        <item x="236"/>
        <item x="240"/>
        <item x="230"/>
        <item x="226"/>
        <item x="233"/>
        <item x="227"/>
        <item x="237"/>
        <item x="228"/>
        <item x="234"/>
        <item x="168"/>
        <item x="165"/>
        <item x="91"/>
        <item x="90"/>
        <item x="93"/>
        <item x="92"/>
        <item x="89"/>
        <item x="86"/>
        <item x="114"/>
        <item x="159"/>
        <item x="158"/>
        <item x="161"/>
        <item x="160"/>
        <item x="157"/>
        <item x="156"/>
        <item x="177"/>
        <item x="33"/>
        <item x="95"/>
        <item x="59"/>
        <item x="5"/>
        <item x="2"/>
        <item x="13"/>
        <item x="67"/>
        <item x="219"/>
        <item x="218"/>
        <item x="220"/>
        <item x="221"/>
        <item x="217"/>
        <item x="222"/>
        <item x="224"/>
        <item x="53"/>
        <item x="52"/>
        <item x="55"/>
        <item x="54"/>
        <item x="51"/>
        <item x="56"/>
        <item x="74"/>
        <item x="36"/>
        <item x="35"/>
        <item x="38"/>
        <item x="37"/>
        <item x="34"/>
        <item x="39"/>
        <item x="57"/>
        <item x="134"/>
        <item x="133"/>
        <item x="136"/>
        <item x="135"/>
        <item x="132"/>
        <item x="162"/>
        <item x="138"/>
        <item x="117"/>
        <item x="116"/>
        <item x="119"/>
        <item x="118"/>
        <item x="115"/>
        <item x="139"/>
        <item x="137"/>
        <item x="70"/>
        <item x="69"/>
        <item x="72"/>
        <item x="71"/>
        <item x="68"/>
        <item x="73"/>
        <item x="87"/>
        <item x="110"/>
        <item x="109"/>
        <item x="111"/>
        <item x="112"/>
        <item x="108"/>
        <item x="113"/>
        <item x="120"/>
        <item x="197"/>
        <item x="196"/>
        <item x="198"/>
        <item x="199"/>
        <item x="195"/>
        <item x="200"/>
        <item x="223"/>
        <item x="184"/>
        <item x="183"/>
        <item x="185"/>
        <item x="186"/>
        <item x="182"/>
        <item x="187"/>
        <item x="201"/>
        <item x="40"/>
        <item x="4"/>
        <item x="1"/>
        <item x="176"/>
        <item x="188"/>
        <item x="225"/>
        <item x="173"/>
        <item x="172"/>
        <item x="174"/>
        <item x="175"/>
        <item x="171"/>
        <item t="default"/>
      </items>
    </pivotField>
    <pivotField dataField="1" compact="0" numFmtId="164" outline="0" showAll="0"/>
    <pivotField compact="0" numFmtId="1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7">
    <field x="4"/>
    <field x="7"/>
    <field x="9"/>
    <field x="10"/>
    <field x="0"/>
    <field x="1"/>
    <field x="19"/>
  </rowFields>
  <rowItems count="316">
    <i>
      <x/>
      <x/>
      <x/>
      <x v="1"/>
      <x v="31"/>
      <x v="93"/>
      <x v="186"/>
    </i>
    <i r="4">
      <x v="59"/>
      <x v="94"/>
      <x v="179"/>
    </i>
    <i r="4">
      <x v="91"/>
      <x v="95"/>
      <x v="207"/>
    </i>
    <i r="4">
      <x v="121"/>
      <x v="96"/>
      <x v="151"/>
    </i>
    <i r="4">
      <x v="152"/>
      <x v="97"/>
      <x v="214"/>
    </i>
    <i r="4">
      <x v="213"/>
      <x v="98"/>
      <x v="201"/>
    </i>
    <i r="5">
      <x v="99"/>
      <x v="194"/>
    </i>
    <i r="4">
      <x v="243"/>
      <x v="100"/>
      <x v="158"/>
    </i>
    <i r="4">
      <x v="274"/>
      <x v="101"/>
      <x v="233"/>
    </i>
    <i r="4">
      <x v="305"/>
      <x v="102"/>
      <x v="228"/>
    </i>
    <i r="4">
      <x v="335"/>
      <x v="103"/>
      <x v="221"/>
    </i>
    <i r="4">
      <x v="366"/>
      <x v="104"/>
      <x v="172"/>
    </i>
    <i t="default" r="2">
      <x/>
    </i>
    <i r="2">
      <x v="1"/>
      <x v="2"/>
      <x v="59"/>
      <x v="81"/>
      <x v="187"/>
    </i>
    <i r="4">
      <x v="91"/>
      <x v="82"/>
      <x v="180"/>
    </i>
    <i r="4">
      <x v="121"/>
      <x v="83"/>
      <x v="208"/>
    </i>
    <i r="4">
      <x v="152"/>
      <x v="84"/>
      <x v="152"/>
    </i>
    <i r="4">
      <x v="182"/>
      <x v="85"/>
      <x v="215"/>
    </i>
    <i r="4">
      <x v="213"/>
      <x v="86"/>
      <x v="200"/>
    </i>
    <i r="4">
      <x v="214"/>
      <x v="80"/>
      <x v="200"/>
    </i>
    <i r="5">
      <x v="86"/>
      <x v="200"/>
    </i>
    <i r="4">
      <x v="244"/>
      <x v="87"/>
      <x v="193"/>
    </i>
    <i r="4">
      <x v="274"/>
      <x v="88"/>
      <x v="159"/>
    </i>
    <i r="4">
      <x v="305"/>
      <x v="89"/>
      <x v="234"/>
    </i>
    <i r="4">
      <x v="335"/>
      <x v="90"/>
      <x v="229"/>
    </i>
    <i r="4">
      <x v="366"/>
      <x v="91"/>
      <x v="222"/>
    </i>
    <i r="5">
      <x v="92"/>
      <x v="173"/>
    </i>
    <i t="default" r="2">
      <x v="1"/>
    </i>
    <i r="2">
      <x v="2"/>
      <x v="3"/>
      <x v="31"/>
      <x/>
      <x v="230"/>
    </i>
    <i r="4">
      <x v="59"/>
      <x v="1"/>
      <x v="230"/>
    </i>
    <i r="4">
      <x v="92"/>
      <x v="2"/>
      <x v="230"/>
    </i>
    <i r="4">
      <x v="121"/>
      <x v="3"/>
      <x v="230"/>
    </i>
    <i r="4">
      <x v="152"/>
      <x v="4"/>
      <x v="230"/>
    </i>
    <i r="4">
      <x v="182"/>
      <x v="5"/>
      <x v="230"/>
    </i>
    <i r="4">
      <x v="213"/>
      <x v="6"/>
      <x v="230"/>
    </i>
    <i r="4">
      <x v="245"/>
      <x v="7"/>
      <x v="230"/>
    </i>
    <i r="4">
      <x v="274"/>
      <x v="8"/>
      <x v="230"/>
    </i>
    <i r="4">
      <x v="275"/>
      <x v="9"/>
      <x v="230"/>
    </i>
    <i r="4">
      <x v="305"/>
      <x v="10"/>
      <x v="230"/>
    </i>
    <i r="4">
      <x v="335"/>
      <x v="11"/>
      <x v="230"/>
    </i>
    <i r="4">
      <x v="366"/>
      <x v="15"/>
      <x v="230"/>
    </i>
    <i t="default" r="2">
      <x v="2"/>
    </i>
    <i r="2">
      <x v="3"/>
      <x/>
      <x v="366"/>
      <x v="105"/>
      <x v="235"/>
    </i>
    <i t="default" r="2">
      <x v="3"/>
    </i>
    <i r="2">
      <x v="4"/>
      <x v="4"/>
      <x v="31"/>
      <x v="93"/>
      <x v="186"/>
    </i>
    <i r="4">
      <x v="59"/>
      <x v="94"/>
      <x v="179"/>
    </i>
    <i r="4">
      <x v="91"/>
      <x v="95"/>
      <x v="207"/>
    </i>
    <i r="4">
      <x v="121"/>
      <x v="96"/>
      <x v="151"/>
    </i>
    <i r="4">
      <x v="152"/>
      <x v="97"/>
      <x v="214"/>
    </i>
    <i r="4">
      <x v="213"/>
      <x v="98"/>
      <x v="201"/>
    </i>
    <i r="5">
      <x v="99"/>
      <x v="194"/>
    </i>
    <i r="4">
      <x v="243"/>
      <x v="100"/>
      <x v="158"/>
    </i>
    <i r="4">
      <x v="274"/>
      <x v="101"/>
      <x v="233"/>
    </i>
    <i r="4">
      <x v="305"/>
      <x v="102"/>
      <x v="228"/>
    </i>
    <i r="4">
      <x v="335"/>
      <x v="103"/>
      <x v="221"/>
    </i>
    <i r="4">
      <x v="366"/>
      <x v="104"/>
      <x v="172"/>
    </i>
    <i t="default" r="2">
      <x v="4"/>
    </i>
    <i r="2">
      <x v="5"/>
      <x v="7"/>
      <x v="14"/>
      <x v="22"/>
      <x v="128"/>
    </i>
    <i r="6">
      <x v="232"/>
    </i>
    <i r="4">
      <x v="28"/>
      <x v="26"/>
      <x v="185"/>
    </i>
    <i r="4">
      <x v="54"/>
      <x v="29"/>
      <x v="90"/>
    </i>
    <i r="4">
      <x v="56"/>
      <x v="30"/>
      <x v="178"/>
    </i>
    <i r="4">
      <x v="62"/>
      <x v="31"/>
      <x v="128"/>
    </i>
    <i r="4">
      <x v="76"/>
      <x v="32"/>
      <x v="104"/>
    </i>
    <i r="6">
      <x v="128"/>
    </i>
    <i r="4">
      <x v="90"/>
      <x v="34"/>
      <x v="206"/>
    </i>
    <i r="4">
      <x v="118"/>
      <x v="35"/>
      <x v="128"/>
    </i>
    <i r="4">
      <x v="120"/>
      <x v="36"/>
      <x v="33"/>
    </i>
    <i r="4">
      <x v="127"/>
      <x v="38"/>
      <x v="150"/>
    </i>
    <i r="4">
      <x v="134"/>
      <x v="40"/>
      <x v="23"/>
    </i>
    <i r="6">
      <x v="93"/>
    </i>
    <i r="4">
      <x v="141"/>
      <x v="42"/>
      <x v="43"/>
    </i>
    <i r="4">
      <x v="148"/>
      <x v="43"/>
      <x v="213"/>
    </i>
    <i r="4">
      <x v="155"/>
      <x v="44"/>
      <x v="128"/>
    </i>
    <i r="4">
      <x v="181"/>
      <x v="46"/>
      <x v="199"/>
    </i>
    <i r="4">
      <x v="183"/>
      <x v="47"/>
      <x v="128"/>
    </i>
    <i r="4">
      <x v="190"/>
      <x v="49"/>
      <x v="111"/>
    </i>
    <i r="4">
      <x v="204"/>
      <x v="52"/>
      <x v="128"/>
    </i>
    <i r="4">
      <x v="211"/>
      <x v="53"/>
      <x v="33"/>
    </i>
    <i r="6">
      <x v="192"/>
    </i>
    <i r="4">
      <x v="232"/>
      <x v="58"/>
      <x v="125"/>
    </i>
    <i r="6">
      <x v="128"/>
    </i>
    <i r="4">
      <x v="239"/>
      <x v="60"/>
      <x v="96"/>
    </i>
    <i r="4">
      <x v="243"/>
      <x v="61"/>
      <x v="157"/>
    </i>
    <i r="4">
      <x v="260"/>
      <x v="64"/>
      <x v="128"/>
    </i>
    <i r="4">
      <x v="273"/>
      <x v="66"/>
      <x v="240"/>
    </i>
    <i r="4">
      <x v="293"/>
      <x v="69"/>
      <x v="125"/>
    </i>
    <i r="4">
      <x v="302"/>
      <x v="70"/>
      <x v="227"/>
    </i>
    <i r="4">
      <x v="314"/>
      <x v="71"/>
      <x v="128"/>
    </i>
    <i r="4">
      <x v="334"/>
      <x v="75"/>
      <x v="220"/>
    </i>
    <i r="4">
      <x v="335"/>
      <x v="76"/>
      <x v="62"/>
    </i>
    <i r="6">
      <x v="128"/>
    </i>
    <i r="4">
      <x v="356"/>
      <x v="77"/>
      <x v="49"/>
    </i>
    <i r="6">
      <x v="128"/>
    </i>
    <i r="4">
      <x v="364"/>
      <x v="79"/>
      <x v="171"/>
    </i>
    <i r="4">
      <x v="366"/>
      <x v="12"/>
      <x v="138"/>
    </i>
    <i r="5">
      <x v="13"/>
      <x v="138"/>
    </i>
    <i r="5">
      <x v="17"/>
      <x v="140"/>
    </i>
    <i r="5">
      <x v="19"/>
      <x v="142"/>
    </i>
    <i r="5">
      <x v="20"/>
      <x v="138"/>
    </i>
    <i t="default" r="2">
      <x v="5"/>
    </i>
    <i r="2">
      <x v="6"/>
      <x v="6"/>
      <x v="14"/>
      <x v="21"/>
      <x v="15"/>
    </i>
    <i r="6">
      <x v="164"/>
    </i>
    <i r="5">
      <x v="22"/>
      <x v="231"/>
    </i>
    <i r="4">
      <x v="19"/>
      <x v="23"/>
      <x v="39"/>
    </i>
    <i r="6">
      <x v="47"/>
    </i>
    <i r="6">
      <x v="60"/>
    </i>
    <i r="4">
      <x v="21"/>
      <x v="24"/>
      <x v="65"/>
    </i>
    <i r="6">
      <x v="95"/>
    </i>
    <i r="4">
      <x v="28"/>
      <x v="26"/>
      <x v="182"/>
    </i>
    <i r="4">
      <x v="33"/>
      <x v="27"/>
      <x v="27"/>
    </i>
    <i r="6">
      <x v="53"/>
    </i>
    <i r="4">
      <x v="47"/>
      <x v="28"/>
      <x v="20"/>
    </i>
    <i r="4">
      <x v="56"/>
      <x v="30"/>
      <x v="175"/>
    </i>
    <i r="4">
      <x v="62"/>
      <x v="31"/>
      <x v="79"/>
    </i>
    <i r="4">
      <x v="90"/>
      <x v="34"/>
      <x v="203"/>
    </i>
    <i r="4">
      <x v="118"/>
      <x v="35"/>
      <x v="51"/>
    </i>
    <i r="6">
      <x v="126"/>
    </i>
    <i r="4">
      <x v="125"/>
      <x v="37"/>
      <x v="58"/>
    </i>
    <i r="4">
      <x v="127"/>
      <x v="38"/>
      <x v="147"/>
    </i>
    <i r="4">
      <x v="148"/>
      <x v="43"/>
      <x v="210"/>
    </i>
    <i r="4">
      <x v="181"/>
      <x v="46"/>
      <x v="196"/>
    </i>
    <i r="4">
      <x v="190"/>
      <x v="49"/>
      <x v="51"/>
    </i>
    <i r="6">
      <x v="107"/>
    </i>
    <i r="6">
      <x v="126"/>
    </i>
    <i r="4">
      <x v="195"/>
      <x v="50"/>
      <x v="115"/>
    </i>
    <i r="4">
      <x v="197"/>
      <x v="51"/>
      <x v="58"/>
    </i>
    <i r="4">
      <x v="211"/>
      <x v="53"/>
      <x v="189"/>
    </i>
    <i r="4">
      <x v="216"/>
      <x v="54"/>
      <x v="78"/>
    </i>
    <i r="4">
      <x v="223"/>
      <x v="55"/>
      <x v="37"/>
    </i>
    <i r="4">
      <x v="237"/>
      <x v="59"/>
      <x v="51"/>
    </i>
    <i r="4">
      <x v="243"/>
      <x v="61"/>
      <x v="154"/>
    </i>
    <i r="4">
      <x v="253"/>
      <x v="62"/>
      <x v="11"/>
    </i>
    <i r="6">
      <x v="31"/>
    </i>
    <i r="6">
      <x v="145"/>
    </i>
    <i r="4">
      <x v="265"/>
      <x v="65"/>
      <x v="2"/>
    </i>
    <i r="4">
      <x v="273"/>
      <x v="66"/>
      <x v="237"/>
    </i>
    <i r="4">
      <x v="293"/>
      <x v="69"/>
      <x v="75"/>
    </i>
    <i r="4">
      <x v="302"/>
      <x v="70"/>
      <x v="224"/>
    </i>
    <i r="4">
      <x v="321"/>
      <x v="72"/>
      <x v="6"/>
    </i>
    <i r="4">
      <x v="334"/>
      <x v="75"/>
      <x v="217"/>
    </i>
    <i r="4">
      <x v="335"/>
      <x v="76"/>
      <x v="55"/>
    </i>
    <i r="4">
      <x v="356"/>
      <x v="77"/>
      <x v="44"/>
    </i>
    <i r="6">
      <x v="57"/>
    </i>
    <i r="6">
      <x v="98"/>
    </i>
    <i r="4">
      <x v="364"/>
      <x v="79"/>
      <x v="168"/>
    </i>
    <i r="4">
      <x v="366"/>
      <x v="14"/>
      <x v="130"/>
    </i>
    <i t="default" r="2">
      <x v="6"/>
    </i>
    <i r="2">
      <x v="7"/>
      <x v="8"/>
      <x v="14"/>
      <x v="21"/>
      <x v="14"/>
    </i>
    <i r="6">
      <x v="70"/>
    </i>
    <i r="6">
      <x v="101"/>
    </i>
    <i r="6">
      <x v="163"/>
    </i>
    <i r="5">
      <x v="22"/>
      <x v="66"/>
    </i>
    <i r="6">
      <x v="68"/>
    </i>
    <i r="6">
      <x v="108"/>
    </i>
    <i r="6">
      <x v="120"/>
    </i>
    <i r="6">
      <x v="165"/>
    </i>
    <i r="4">
      <x v="19"/>
      <x v="23"/>
      <x v="38"/>
    </i>
    <i r="6">
      <x v="46"/>
    </i>
    <i r="6">
      <x v="59"/>
    </i>
    <i r="4">
      <x v="21"/>
      <x v="24"/>
      <x v="24"/>
    </i>
    <i r="6">
      <x v="64"/>
    </i>
    <i r="6">
      <x v="94"/>
    </i>
    <i r="4">
      <x v="26"/>
      <x v="25"/>
      <x v="160"/>
    </i>
    <i r="4">
      <x v="28"/>
      <x v="26"/>
      <x v="181"/>
    </i>
    <i r="4">
      <x v="33"/>
      <x v="27"/>
      <x v="26"/>
    </i>
    <i r="6">
      <x v="52"/>
    </i>
    <i r="6">
      <x v="105"/>
    </i>
    <i r="4">
      <x v="47"/>
      <x v="28"/>
      <x v="19"/>
    </i>
    <i r="4">
      <x v="54"/>
      <x v="29"/>
      <x v="89"/>
    </i>
    <i r="4">
      <x v="56"/>
      <x v="30"/>
      <x v="174"/>
    </i>
    <i r="4">
      <x v="62"/>
      <x v="31"/>
      <x v="162"/>
    </i>
    <i r="4">
      <x v="76"/>
      <x v="32"/>
      <x v="8"/>
    </i>
    <i r="6">
      <x v="45"/>
    </i>
    <i r="6">
      <x v="85"/>
    </i>
    <i r="6">
      <x v="103"/>
    </i>
    <i r="4">
      <x v="85"/>
      <x v="33"/>
      <x v="166"/>
    </i>
    <i r="4">
      <x v="90"/>
      <x v="34"/>
      <x v="202"/>
    </i>
    <i r="4">
      <x v="118"/>
      <x v="35"/>
      <x v="35"/>
    </i>
    <i r="6">
      <x v="45"/>
    </i>
    <i r="6">
      <x v="50"/>
    </i>
    <i r="6">
      <x v="70"/>
    </i>
    <i r="6">
      <x v="99"/>
    </i>
    <i r="6">
      <x v="116"/>
    </i>
    <i r="4">
      <x v="120"/>
      <x v="36"/>
      <x v="32"/>
    </i>
    <i r="4">
      <x v="127"/>
      <x v="38"/>
      <x v="146"/>
    </i>
    <i r="4">
      <x v="132"/>
      <x v="39"/>
      <x v="28"/>
    </i>
    <i r="6">
      <x v="112"/>
    </i>
    <i r="6">
      <x v="161"/>
    </i>
    <i r="4">
      <x v="134"/>
      <x v="40"/>
      <x v="21"/>
    </i>
    <i r="6">
      <x v="92"/>
    </i>
    <i r="6">
      <x v="118"/>
    </i>
    <i r="4">
      <x v="139"/>
      <x v="41"/>
      <x v="45"/>
    </i>
    <i r="4">
      <x v="141"/>
      <x v="42"/>
      <x v="42"/>
    </i>
    <i r="4">
      <x v="148"/>
      <x v="43"/>
      <x v="209"/>
    </i>
    <i r="4">
      <x v="162"/>
      <x v="45"/>
      <x v="161"/>
    </i>
    <i r="4">
      <x v="181"/>
      <x v="46"/>
      <x v="195"/>
    </i>
    <i r="4">
      <x v="188"/>
      <x v="48"/>
      <x v="17"/>
    </i>
    <i r="6">
      <x v="122"/>
    </i>
    <i r="4">
      <x v="190"/>
      <x v="49"/>
      <x v="110"/>
    </i>
    <i r="4">
      <x v="195"/>
      <x v="50"/>
      <x v="114"/>
    </i>
    <i r="4">
      <x v="197"/>
      <x v="51"/>
      <x v="83"/>
    </i>
    <i r="4">
      <x v="211"/>
      <x v="53"/>
      <x v="188"/>
    </i>
    <i r="4">
      <x v="216"/>
      <x v="54"/>
      <x v="77"/>
    </i>
    <i r="6">
      <x v="162"/>
    </i>
    <i r="4">
      <x v="225"/>
      <x v="56"/>
      <x v="7"/>
    </i>
    <i r="4">
      <x v="230"/>
      <x v="57"/>
      <x v="72"/>
    </i>
    <i r="6">
      <x v="91"/>
    </i>
    <i r="4">
      <x v="232"/>
      <x v="58"/>
      <x/>
    </i>
    <i r="6">
      <x v="3"/>
    </i>
    <i r="4">
      <x v="239"/>
      <x v="60"/>
      <x v="12"/>
    </i>
    <i r="4">
      <x v="243"/>
      <x v="61"/>
      <x v="153"/>
    </i>
    <i r="4">
      <x v="253"/>
      <x v="62"/>
      <x v="10"/>
    </i>
    <i r="6">
      <x v="30"/>
    </i>
    <i r="6">
      <x v="144"/>
    </i>
    <i r="4">
      <x v="258"/>
      <x v="63"/>
      <x v="76"/>
    </i>
    <i r="4">
      <x v="273"/>
      <x v="66"/>
      <x v="236"/>
    </i>
    <i r="4">
      <x v="274"/>
      <x v="67"/>
      <x v="161"/>
    </i>
    <i r="4">
      <x v="279"/>
      <x v="68"/>
      <x v="21"/>
    </i>
    <i r="4">
      <x v="293"/>
      <x v="69"/>
      <x v="74"/>
    </i>
    <i r="6">
      <x v="124"/>
    </i>
    <i r="4">
      <x v="302"/>
      <x v="70"/>
      <x v="223"/>
    </i>
    <i r="4">
      <x v="321"/>
      <x v="72"/>
      <x v="5"/>
    </i>
    <i r="6">
      <x v="162"/>
    </i>
    <i r="4">
      <x v="323"/>
      <x v="73"/>
      <x v="80"/>
    </i>
    <i r="4">
      <x v="328"/>
      <x v="74"/>
      <x v="40"/>
    </i>
    <i r="4">
      <x v="334"/>
      <x v="75"/>
      <x v="216"/>
    </i>
    <i r="4">
      <x v="335"/>
      <x v="76"/>
      <x v="54"/>
    </i>
    <i r="6">
      <x v="61"/>
    </i>
    <i r="4">
      <x v="356"/>
      <x v="77"/>
      <x v="34"/>
    </i>
    <i r="6">
      <x v="48"/>
    </i>
    <i r="6">
      <x v="56"/>
    </i>
    <i r="6">
      <x v="87"/>
    </i>
    <i r="6">
      <x v="97"/>
    </i>
    <i r="4">
      <x v="358"/>
      <x v="78"/>
      <x v="16"/>
    </i>
    <i r="4">
      <x v="364"/>
      <x v="79"/>
      <x v="167"/>
    </i>
    <i r="4">
      <x v="366"/>
      <x v="12"/>
      <x v="137"/>
    </i>
    <i r="5">
      <x v="13"/>
      <x v="137"/>
    </i>
    <i r="5">
      <x v="14"/>
      <x v="129"/>
    </i>
    <i r="5">
      <x v="16"/>
      <x v="133"/>
    </i>
    <i r="5">
      <x v="17"/>
      <x v="139"/>
    </i>
    <i r="5">
      <x v="18"/>
      <x v="143"/>
    </i>
    <i r="5">
      <x v="19"/>
      <x v="131"/>
    </i>
    <i r="6">
      <x v="135"/>
    </i>
    <i r="5">
      <x v="20"/>
      <x v="137"/>
    </i>
    <i t="default" r="2">
      <x v="7"/>
    </i>
    <i r="2">
      <x v="8"/>
      <x v="9"/>
      <x v="19"/>
      <x v="23"/>
      <x v="82"/>
    </i>
    <i r="4">
      <x v="21"/>
      <x v="24"/>
      <x v="25"/>
    </i>
    <i r="4">
      <x v="28"/>
      <x v="26"/>
      <x v="184"/>
    </i>
    <i r="4">
      <x v="56"/>
      <x v="30"/>
      <x v="177"/>
    </i>
    <i r="4">
      <x v="90"/>
      <x v="34"/>
      <x v="205"/>
    </i>
    <i r="4">
      <x v="127"/>
      <x v="38"/>
      <x v="149"/>
    </i>
    <i r="4">
      <x v="148"/>
      <x v="43"/>
      <x v="211"/>
    </i>
    <i r="4">
      <x v="181"/>
      <x v="46"/>
      <x v="198"/>
    </i>
    <i r="4">
      <x v="188"/>
      <x v="48"/>
      <x v="123"/>
    </i>
    <i r="4">
      <x v="211"/>
      <x v="53"/>
      <x v="191"/>
    </i>
    <i r="4">
      <x v="232"/>
      <x v="58"/>
      <x v="4"/>
    </i>
    <i r="6">
      <x v="63"/>
    </i>
    <i r="4">
      <x v="243"/>
      <x v="61"/>
      <x v="156"/>
    </i>
    <i r="4">
      <x v="273"/>
      <x v="66"/>
      <x v="238"/>
    </i>
    <i r="4">
      <x v="279"/>
      <x v="68"/>
      <x v="22"/>
    </i>
    <i r="4">
      <x v="302"/>
      <x v="70"/>
      <x v="225"/>
    </i>
    <i r="4">
      <x v="323"/>
      <x v="73"/>
      <x v="81"/>
    </i>
    <i r="4">
      <x v="334"/>
      <x v="75"/>
      <x v="218"/>
    </i>
    <i r="4">
      <x v="364"/>
      <x v="79"/>
      <x v="169"/>
    </i>
    <i t="default" r="2">
      <x v="8"/>
    </i>
    <i r="2">
      <x v="9"/>
      <x v="5"/>
      <x v="14"/>
      <x v="21"/>
      <x v="71"/>
    </i>
    <i r="6">
      <x v="102"/>
    </i>
    <i r="5">
      <x v="22"/>
      <x v="67"/>
    </i>
    <i r="6">
      <x v="69"/>
    </i>
    <i r="6">
      <x v="109"/>
    </i>
    <i r="6">
      <x v="121"/>
    </i>
    <i r="4">
      <x v="28"/>
      <x v="26"/>
      <x v="183"/>
    </i>
    <i r="4">
      <x v="33"/>
      <x v="27"/>
      <x v="106"/>
    </i>
    <i r="4">
      <x v="56"/>
      <x v="30"/>
      <x v="176"/>
    </i>
    <i r="4">
      <x v="76"/>
      <x v="32"/>
      <x v="9"/>
    </i>
    <i r="6">
      <x v="86"/>
    </i>
    <i r="4">
      <x v="90"/>
      <x v="34"/>
      <x v="204"/>
    </i>
    <i r="4">
      <x v="118"/>
      <x v="35"/>
      <x v="36"/>
    </i>
    <i r="6">
      <x v="100"/>
    </i>
    <i r="6">
      <x v="117"/>
    </i>
    <i r="4">
      <x v="127"/>
      <x v="38"/>
      <x v="148"/>
    </i>
    <i r="4">
      <x v="132"/>
      <x v="39"/>
      <x v="29"/>
    </i>
    <i r="6">
      <x v="113"/>
    </i>
    <i r="6">
      <x v="127"/>
    </i>
    <i r="4">
      <x v="134"/>
      <x v="40"/>
      <x v="119"/>
    </i>
    <i r="4">
      <x v="148"/>
      <x v="43"/>
      <x v="212"/>
    </i>
    <i r="4">
      <x v="181"/>
      <x v="46"/>
      <x v="197"/>
    </i>
    <i r="4">
      <x v="188"/>
      <x v="48"/>
      <x v="18"/>
    </i>
    <i r="4">
      <x v="197"/>
      <x v="51"/>
      <x v="84"/>
    </i>
    <i r="6">
      <x v="100"/>
    </i>
    <i r="4">
      <x v="204"/>
      <x v="52"/>
      <x v="117"/>
    </i>
    <i r="4">
      <x v="211"/>
      <x v="53"/>
      <x v="190"/>
    </i>
    <i r="4">
      <x v="230"/>
      <x v="57"/>
      <x v="73"/>
    </i>
    <i r="6">
      <x v="127"/>
    </i>
    <i r="4">
      <x v="232"/>
      <x v="58"/>
      <x v="1"/>
    </i>
    <i r="4">
      <x v="239"/>
      <x v="60"/>
      <x v="13"/>
    </i>
    <i r="4">
      <x v="243"/>
      <x v="61"/>
      <x v="155"/>
    </i>
    <i r="4">
      <x v="253"/>
      <x v="62"/>
      <x v="127"/>
    </i>
    <i r="4">
      <x v="273"/>
      <x v="66"/>
      <x v="239"/>
    </i>
    <i r="4">
      <x v="293"/>
      <x v="69"/>
      <x v="127"/>
    </i>
    <i r="4">
      <x v="302"/>
      <x v="70"/>
      <x v="226"/>
    </i>
    <i r="4">
      <x v="321"/>
      <x v="72"/>
      <x v="127"/>
    </i>
    <i r="4">
      <x v="328"/>
      <x v="74"/>
      <x v="41"/>
    </i>
    <i r="4">
      <x v="334"/>
      <x v="75"/>
      <x v="219"/>
    </i>
    <i r="4">
      <x v="356"/>
      <x v="77"/>
      <x v="88"/>
    </i>
    <i r="6">
      <x v="127"/>
    </i>
    <i r="4">
      <x v="364"/>
      <x v="79"/>
      <x v="170"/>
    </i>
    <i r="4">
      <x v="366"/>
      <x v="14"/>
      <x v="141"/>
    </i>
    <i r="5">
      <x v="16"/>
      <x v="134"/>
    </i>
    <i r="5">
      <x v="19"/>
      <x v="132"/>
    </i>
    <i r="6">
      <x v="136"/>
    </i>
    <i t="default" r="2">
      <x v="9"/>
    </i>
    <i t="default" r="1">
      <x/>
    </i>
    <i t="default">
      <x/>
    </i>
    <i t="grand">
      <x/>
    </i>
  </rowItems>
  <colItems count="1">
    <i/>
  </colItems>
  <dataFields count="1">
    <dataField name="Sum of Amount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2FF7-E76C-4B15-BC31-4F3FAFE5DDB5}">
  <dimension ref="A1:Q123"/>
  <sheetViews>
    <sheetView workbookViewId="0"/>
  </sheetViews>
  <sheetFormatPr defaultRowHeight="14.4" x14ac:dyDescent="0.3"/>
  <cols>
    <col min="2" max="2" width="42.5546875" customWidth="1"/>
    <col min="3" max="3" width="3.44140625" customWidth="1"/>
    <col min="4" max="4" width="21.5546875" style="29" customWidth="1"/>
    <col min="5" max="5" width="18.109375" customWidth="1"/>
    <col min="6" max="6" width="3.6640625" customWidth="1"/>
    <col min="17" max="17" width="14" customWidth="1"/>
  </cols>
  <sheetData>
    <row r="1" spans="1:7" x14ac:dyDescent="0.3">
      <c r="A1" s="61"/>
      <c r="B1" s="61"/>
      <c r="C1" s="61"/>
      <c r="D1" s="62"/>
      <c r="E1" s="61"/>
      <c r="F1" s="61"/>
      <c r="G1" s="61"/>
    </row>
    <row r="2" spans="1:7" x14ac:dyDescent="0.3">
      <c r="A2" s="61"/>
      <c r="B2" s="68" t="s">
        <v>1383</v>
      </c>
      <c r="C2" s="61"/>
      <c r="D2" s="62"/>
      <c r="E2" s="61"/>
      <c r="F2" s="61"/>
      <c r="G2" s="61"/>
    </row>
    <row r="3" spans="1:7" x14ac:dyDescent="0.3">
      <c r="A3" s="61"/>
      <c r="B3" s="68" t="s">
        <v>1404</v>
      </c>
      <c r="C3" s="61"/>
      <c r="D3" s="62"/>
      <c r="E3" s="61"/>
      <c r="F3" s="61"/>
      <c r="G3" s="61"/>
    </row>
    <row r="4" spans="1:7" x14ac:dyDescent="0.3">
      <c r="A4" s="61"/>
      <c r="B4" s="61"/>
      <c r="C4" s="61"/>
      <c r="D4" s="62"/>
      <c r="E4" s="61"/>
      <c r="F4" s="61"/>
      <c r="G4" s="61"/>
    </row>
    <row r="5" spans="1:7" x14ac:dyDescent="0.3">
      <c r="A5" s="61"/>
      <c r="B5" s="68" t="s">
        <v>1384</v>
      </c>
      <c r="C5" s="61"/>
      <c r="D5" s="62"/>
      <c r="E5" s="61"/>
      <c r="F5" s="61"/>
      <c r="G5" s="61"/>
    </row>
    <row r="6" spans="1:7" x14ac:dyDescent="0.3">
      <c r="A6" s="61"/>
      <c r="B6" s="68"/>
      <c r="C6" s="61"/>
      <c r="D6" s="62"/>
      <c r="E6" s="61"/>
      <c r="F6" s="61"/>
      <c r="G6" s="61"/>
    </row>
    <row r="7" spans="1:7" x14ac:dyDescent="0.3">
      <c r="A7" s="61"/>
      <c r="B7" s="61" t="s">
        <v>1385</v>
      </c>
      <c r="C7" s="61"/>
      <c r="D7" s="62">
        <f>+Summary!E7+Summary!E11</f>
        <v>-4809408.47</v>
      </c>
      <c r="E7" s="62" t="s">
        <v>1365</v>
      </c>
      <c r="F7" s="61"/>
      <c r="G7" s="61"/>
    </row>
    <row r="8" spans="1:7" x14ac:dyDescent="0.3">
      <c r="A8" s="61"/>
      <c r="B8" s="61"/>
      <c r="C8" s="61"/>
      <c r="D8" s="62"/>
      <c r="E8" s="62"/>
      <c r="F8" s="61"/>
      <c r="G8" s="61"/>
    </row>
    <row r="9" spans="1:7" x14ac:dyDescent="0.3">
      <c r="A9" s="61"/>
      <c r="B9" s="61" t="s">
        <v>1386</v>
      </c>
      <c r="C9" s="61"/>
      <c r="D9" s="62"/>
      <c r="E9" s="62"/>
      <c r="F9" s="61"/>
      <c r="G9" s="61"/>
    </row>
    <row r="10" spans="1:7" x14ac:dyDescent="0.3">
      <c r="A10" s="61"/>
      <c r="B10" s="61" t="s">
        <v>1387</v>
      </c>
      <c r="C10" s="61"/>
      <c r="D10" s="62">
        <f>+Summary!E10</f>
        <v>-1058752.55</v>
      </c>
      <c r="E10" s="62" t="s">
        <v>1388</v>
      </c>
      <c r="F10" s="61"/>
      <c r="G10" s="61"/>
    </row>
    <row r="11" spans="1:7" ht="16.2" x14ac:dyDescent="0.45">
      <c r="A11" s="61"/>
      <c r="B11" s="61" t="s">
        <v>1389</v>
      </c>
      <c r="C11" s="61"/>
      <c r="D11" s="74">
        <f>+Summary!E8+Summary!E9</f>
        <v>-197124.06</v>
      </c>
      <c r="E11" s="62" t="s">
        <v>1390</v>
      </c>
      <c r="F11" s="61"/>
      <c r="G11" s="61"/>
    </row>
    <row r="12" spans="1:7" x14ac:dyDescent="0.3">
      <c r="A12" s="61"/>
      <c r="B12" s="61" t="s">
        <v>1391</v>
      </c>
      <c r="C12" s="61"/>
      <c r="D12" s="62">
        <f>SUM(D10:D11)</f>
        <v>-1255876.6100000001</v>
      </c>
      <c r="E12" s="61"/>
      <c r="F12" s="61"/>
      <c r="G12" s="61"/>
    </row>
    <row r="13" spans="1:7" x14ac:dyDescent="0.3">
      <c r="A13" s="61"/>
      <c r="B13" s="61"/>
      <c r="C13" s="61"/>
      <c r="D13" s="62"/>
      <c r="E13" s="61"/>
      <c r="F13" s="61"/>
      <c r="G13" s="61"/>
    </row>
    <row r="14" spans="1:7" x14ac:dyDescent="0.3">
      <c r="A14" s="61"/>
      <c r="B14" s="61" t="s">
        <v>1392</v>
      </c>
      <c r="C14" s="61"/>
      <c r="D14" s="62">
        <f>+D12+D7</f>
        <v>-6065285.0800000001</v>
      </c>
      <c r="E14" s="62"/>
      <c r="F14" s="61"/>
      <c r="G14" s="61"/>
    </row>
    <row r="15" spans="1:7" x14ac:dyDescent="0.3">
      <c r="A15" s="61"/>
      <c r="B15" s="61"/>
      <c r="C15" s="61"/>
      <c r="D15" s="62"/>
      <c r="E15" s="62"/>
      <c r="F15" s="61"/>
      <c r="G15" s="61"/>
    </row>
    <row r="16" spans="1:7" x14ac:dyDescent="0.3">
      <c r="A16" s="61"/>
      <c r="B16" s="68" t="s">
        <v>1393</v>
      </c>
      <c r="C16" s="61"/>
      <c r="D16" s="62"/>
      <c r="E16" s="62"/>
      <c r="F16" s="61"/>
      <c r="G16" s="61"/>
    </row>
    <row r="17" spans="1:17" x14ac:dyDescent="0.3">
      <c r="A17" s="61"/>
      <c r="B17" s="68"/>
      <c r="C17" s="61"/>
      <c r="D17" s="62"/>
      <c r="E17" s="62"/>
      <c r="F17" s="61"/>
      <c r="G17" s="61"/>
    </row>
    <row r="18" spans="1:17" x14ac:dyDescent="0.3">
      <c r="A18" s="61"/>
      <c r="B18" s="61" t="s">
        <v>1394</v>
      </c>
      <c r="C18" s="61"/>
      <c r="D18" s="62">
        <f>+'Paygo Calc'!E53-'Paygo Calc'!E69</f>
        <v>3428898.2399999993</v>
      </c>
      <c r="E18" s="62"/>
      <c r="F18" s="61"/>
      <c r="G18" s="61"/>
    </row>
    <row r="19" spans="1:17" ht="16.2" x14ac:dyDescent="0.45">
      <c r="A19" s="61"/>
      <c r="B19" s="61" t="s">
        <v>1395</v>
      </c>
      <c r="C19" s="61"/>
      <c r="D19" s="74">
        <f>+'Paygo Calc'!E69</f>
        <v>269428.86</v>
      </c>
      <c r="E19" s="61"/>
      <c r="F19" s="61"/>
      <c r="G19" s="61"/>
    </row>
    <row r="20" spans="1:17" x14ac:dyDescent="0.3">
      <c r="A20" s="61"/>
      <c r="B20" s="61" t="s">
        <v>1396</v>
      </c>
      <c r="C20" s="61"/>
      <c r="D20" s="62">
        <f>SUM(D18:D19)</f>
        <v>3698327.0999999992</v>
      </c>
      <c r="E20" s="62" t="s">
        <v>1406</v>
      </c>
      <c r="F20" s="61"/>
      <c r="G20" s="61"/>
    </row>
    <row r="21" spans="1:17" x14ac:dyDescent="0.3">
      <c r="A21" s="61"/>
      <c r="B21" s="61"/>
      <c r="C21" s="61"/>
      <c r="D21" s="62"/>
      <c r="E21" s="61"/>
      <c r="F21" s="61"/>
      <c r="G21" s="61"/>
    </row>
    <row r="22" spans="1:17" x14ac:dyDescent="0.3">
      <c r="A22" s="61"/>
      <c r="B22" s="61" t="s">
        <v>1397</v>
      </c>
      <c r="C22" s="61"/>
      <c r="D22" s="62">
        <f>+D14+D20</f>
        <v>-2366957.9800000009</v>
      </c>
      <c r="E22" s="69"/>
      <c r="F22" s="61"/>
      <c r="G22" s="61"/>
    </row>
    <row r="23" spans="1:17" x14ac:dyDescent="0.3">
      <c r="A23" s="61"/>
      <c r="B23" s="77"/>
      <c r="C23" s="77"/>
      <c r="D23" s="69"/>
      <c r="E23" s="69"/>
      <c r="F23" s="61"/>
      <c r="G23" s="61"/>
    </row>
    <row r="24" spans="1:17" x14ac:dyDescent="0.3">
      <c r="A24" s="61"/>
      <c r="B24" s="68" t="s">
        <v>1409</v>
      </c>
      <c r="C24" s="77"/>
      <c r="D24" s="69"/>
      <c r="E24" s="77"/>
      <c r="F24" s="61"/>
      <c r="G24" s="61"/>
    </row>
    <row r="25" spans="1:17" x14ac:dyDescent="0.3">
      <c r="A25" s="61"/>
      <c r="B25" s="61" t="s">
        <v>1398</v>
      </c>
      <c r="C25" s="61"/>
      <c r="D25" s="62">
        <f>+Q30</f>
        <v>11735549.57</v>
      </c>
      <c r="E25" s="77"/>
      <c r="F25" s="61"/>
      <c r="G25" s="61"/>
    </row>
    <row r="26" spans="1:17" ht="16.2" x14ac:dyDescent="0.45">
      <c r="A26" s="61"/>
      <c r="B26" s="61" t="s">
        <v>1399</v>
      </c>
      <c r="C26" s="61"/>
      <c r="D26" s="74">
        <f>+Q60</f>
        <v>14102507.550000001</v>
      </c>
      <c r="E26" s="69"/>
      <c r="F26" s="61"/>
      <c r="G26" s="61"/>
    </row>
    <row r="27" spans="1:17" x14ac:dyDescent="0.3">
      <c r="A27" s="61"/>
      <c r="B27" s="61" t="s">
        <v>1408</v>
      </c>
      <c r="C27" s="61"/>
      <c r="D27" s="62">
        <f>+D26-D25</f>
        <v>2366957.9800000004</v>
      </c>
      <c r="E27" s="66"/>
      <c r="F27" s="61"/>
      <c r="G27" s="61"/>
    </row>
    <row r="28" spans="1:17" x14ac:dyDescent="0.3">
      <c r="A28" s="61"/>
      <c r="E28" s="66"/>
      <c r="F28" s="61"/>
      <c r="G28" s="61"/>
    </row>
    <row r="29" spans="1:17" x14ac:dyDescent="0.3">
      <c r="A29" s="61"/>
      <c r="B29" s="61" t="s">
        <v>1410</v>
      </c>
      <c r="F29" s="61"/>
      <c r="G29" s="61"/>
    </row>
    <row r="30" spans="1:17" x14ac:dyDescent="0.3">
      <c r="A30" s="61"/>
      <c r="B30" s="61" t="s">
        <v>1411</v>
      </c>
      <c r="C30" s="61"/>
      <c r="D30" s="62">
        <f>+Summary!E53</f>
        <v>-2366957.9800000004</v>
      </c>
      <c r="F30" s="61"/>
      <c r="G30" s="61"/>
      <c r="Q30" s="43">
        <v>11735549.57</v>
      </c>
    </row>
    <row r="31" spans="1:17" x14ac:dyDescent="0.3">
      <c r="A31" s="61"/>
      <c r="B31" s="61"/>
      <c r="C31" s="61"/>
      <c r="D31" s="62"/>
      <c r="E31" s="66"/>
      <c r="F31" s="61"/>
      <c r="G31" s="61"/>
    </row>
    <row r="32" spans="1:17" x14ac:dyDescent="0.3">
      <c r="A32" s="61"/>
      <c r="B32" s="61" t="s">
        <v>1412</v>
      </c>
      <c r="C32" s="61"/>
      <c r="D32" s="62">
        <f>+'Paygo Calc'!E53</f>
        <v>3698327.0999999992</v>
      </c>
      <c r="E32" s="77"/>
      <c r="F32" s="61"/>
      <c r="G32" s="61"/>
    </row>
    <row r="33" spans="1:7" x14ac:dyDescent="0.3">
      <c r="A33" s="61"/>
      <c r="E33" s="77"/>
      <c r="F33" s="61"/>
      <c r="G33" s="61"/>
    </row>
    <row r="34" spans="1:7" x14ac:dyDescent="0.3">
      <c r="A34" s="61"/>
      <c r="E34" s="77"/>
      <c r="F34" s="61"/>
      <c r="G34" s="61"/>
    </row>
    <row r="35" spans="1:7" x14ac:dyDescent="0.3">
      <c r="A35" s="61"/>
      <c r="B35" s="77"/>
      <c r="C35" s="77"/>
      <c r="D35" s="69"/>
      <c r="E35" s="77"/>
      <c r="F35" s="61"/>
      <c r="G35" s="61"/>
    </row>
    <row r="36" spans="1:7" x14ac:dyDescent="0.3">
      <c r="A36" s="61"/>
      <c r="B36" s="77"/>
      <c r="C36" s="77"/>
      <c r="D36" s="69"/>
      <c r="E36" s="77"/>
      <c r="F36" s="61"/>
      <c r="G36" s="61"/>
    </row>
    <row r="37" spans="1:7" x14ac:dyDescent="0.3">
      <c r="A37" s="61"/>
      <c r="B37" s="75" t="s">
        <v>1402</v>
      </c>
      <c r="C37" s="75"/>
      <c r="D37" s="76" t="s">
        <v>1413</v>
      </c>
      <c r="E37" s="77"/>
      <c r="F37" s="61"/>
      <c r="G37" s="61"/>
    </row>
    <row r="38" spans="1:7" x14ac:dyDescent="0.3">
      <c r="A38" s="61"/>
      <c r="B38" s="77"/>
      <c r="C38" s="77"/>
      <c r="D38" s="69"/>
      <c r="E38" s="77"/>
      <c r="F38" s="61"/>
      <c r="G38" s="61"/>
    </row>
    <row r="39" spans="1:7" x14ac:dyDescent="0.3">
      <c r="A39" s="61"/>
      <c r="B39" s="75" t="s">
        <v>1407</v>
      </c>
      <c r="C39" s="75"/>
      <c r="D39" s="76" t="s">
        <v>1400</v>
      </c>
      <c r="E39" s="77"/>
      <c r="F39" s="61"/>
      <c r="G39" s="61"/>
    </row>
    <row r="40" spans="1:7" x14ac:dyDescent="0.3">
      <c r="A40" s="61"/>
      <c r="B40" s="75" t="s">
        <v>1401</v>
      </c>
      <c r="C40" s="75"/>
      <c r="D40" s="76"/>
      <c r="E40" s="77"/>
      <c r="F40" s="61"/>
      <c r="G40" s="61"/>
    </row>
    <row r="41" spans="1:7" x14ac:dyDescent="0.3">
      <c r="A41" s="61"/>
      <c r="B41" s="77"/>
      <c r="C41" s="77"/>
      <c r="D41" s="69"/>
      <c r="E41" s="77"/>
      <c r="F41" s="61"/>
      <c r="G41" s="61"/>
    </row>
    <row r="42" spans="1:7" x14ac:dyDescent="0.3">
      <c r="A42" s="61"/>
      <c r="B42" s="77"/>
      <c r="C42" s="77"/>
      <c r="D42" s="69"/>
      <c r="E42" s="77"/>
      <c r="F42" s="61"/>
      <c r="G42" s="61"/>
    </row>
    <row r="43" spans="1:7" x14ac:dyDescent="0.3">
      <c r="A43" s="61"/>
      <c r="B43" s="77"/>
      <c r="C43" s="77"/>
      <c r="D43" s="69"/>
      <c r="E43" s="77"/>
      <c r="F43" s="61"/>
      <c r="G43" s="61"/>
    </row>
    <row r="44" spans="1:7" x14ac:dyDescent="0.3">
      <c r="A44" s="61"/>
      <c r="B44" s="77"/>
      <c r="C44" s="77"/>
      <c r="D44" s="69"/>
      <c r="E44" s="77"/>
      <c r="F44" s="61"/>
      <c r="G44" s="61"/>
    </row>
    <row r="45" spans="1:7" x14ac:dyDescent="0.3">
      <c r="A45" s="61"/>
      <c r="B45" s="77"/>
      <c r="C45" s="77"/>
      <c r="D45" s="69"/>
      <c r="E45" s="77"/>
      <c r="F45" s="61"/>
      <c r="G45" s="61"/>
    </row>
    <row r="46" spans="1:7" x14ac:dyDescent="0.3">
      <c r="A46" s="61"/>
      <c r="B46" s="77"/>
      <c r="C46" s="77"/>
      <c r="D46" s="69"/>
      <c r="E46" s="77"/>
      <c r="F46" s="61"/>
      <c r="G46" s="61"/>
    </row>
    <row r="47" spans="1:7" x14ac:dyDescent="0.3">
      <c r="A47" s="61"/>
      <c r="B47" s="61"/>
      <c r="C47" s="61"/>
      <c r="D47" s="62"/>
      <c r="E47" s="61"/>
      <c r="F47" s="61"/>
      <c r="G47" s="61"/>
    </row>
    <row r="48" spans="1:7" x14ac:dyDescent="0.3">
      <c r="A48" s="61"/>
      <c r="B48" s="61"/>
      <c r="C48" s="61"/>
      <c r="D48" s="62"/>
      <c r="E48" s="61"/>
      <c r="F48" s="61"/>
      <c r="G48" s="61"/>
    </row>
    <row r="49" spans="1:17" x14ac:dyDescent="0.3">
      <c r="A49" s="61"/>
      <c r="B49" s="61"/>
      <c r="C49" s="61"/>
      <c r="D49" s="62"/>
      <c r="E49" s="61"/>
      <c r="F49" s="61"/>
      <c r="G49" s="61"/>
    </row>
    <row r="50" spans="1:17" x14ac:dyDescent="0.3">
      <c r="A50" s="61"/>
      <c r="B50" s="61"/>
      <c r="C50" s="61"/>
      <c r="D50" s="62"/>
      <c r="E50" s="61"/>
      <c r="F50" s="61"/>
      <c r="G50" s="61"/>
    </row>
    <row r="51" spans="1:17" x14ac:dyDescent="0.3">
      <c r="A51" s="61"/>
      <c r="B51" s="61"/>
      <c r="C51" s="61"/>
      <c r="D51" s="62"/>
      <c r="E51" s="61"/>
      <c r="F51" s="61"/>
      <c r="G51" s="61"/>
    </row>
    <row r="52" spans="1:17" x14ac:dyDescent="0.3">
      <c r="A52" s="61"/>
      <c r="B52" s="61"/>
      <c r="C52" s="61"/>
      <c r="D52" s="62"/>
      <c r="E52" s="61"/>
      <c r="F52" s="61"/>
      <c r="G52" s="61"/>
    </row>
    <row r="53" spans="1:17" x14ac:dyDescent="0.3">
      <c r="A53" s="61"/>
      <c r="B53" s="61"/>
      <c r="C53" s="61"/>
      <c r="D53" s="62"/>
      <c r="E53" s="61"/>
      <c r="F53" s="61"/>
      <c r="G53" s="61"/>
    </row>
    <row r="54" spans="1:17" x14ac:dyDescent="0.3">
      <c r="A54" s="61"/>
      <c r="B54" s="61"/>
      <c r="C54" s="61"/>
      <c r="D54" s="62"/>
      <c r="E54" s="61"/>
      <c r="F54" s="61"/>
      <c r="G54" s="61"/>
    </row>
    <row r="55" spans="1:17" x14ac:dyDescent="0.3">
      <c r="A55" s="61"/>
      <c r="B55" s="61"/>
      <c r="C55" s="61"/>
      <c r="D55" s="62"/>
      <c r="E55" s="61"/>
      <c r="F55" s="61"/>
      <c r="G55" s="61"/>
    </row>
    <row r="56" spans="1:17" x14ac:dyDescent="0.3">
      <c r="A56" s="61"/>
      <c r="B56" s="61"/>
      <c r="C56" s="61"/>
      <c r="D56" s="62"/>
      <c r="E56" s="61"/>
      <c r="F56" s="61"/>
      <c r="G56" s="61"/>
    </row>
    <row r="57" spans="1:17" x14ac:dyDescent="0.3">
      <c r="A57" s="61"/>
      <c r="B57" s="61"/>
      <c r="C57" s="61"/>
      <c r="D57" s="62"/>
      <c r="E57" s="61"/>
      <c r="F57" s="61"/>
      <c r="G57" s="61"/>
    </row>
    <row r="58" spans="1:17" x14ac:dyDescent="0.3">
      <c r="A58" s="61"/>
      <c r="B58" s="61"/>
      <c r="C58" s="61"/>
      <c r="D58" s="62"/>
      <c r="E58" s="61"/>
      <c r="F58" s="61"/>
      <c r="G58" s="61"/>
    </row>
    <row r="59" spans="1:17" x14ac:dyDescent="0.3">
      <c r="A59" s="61"/>
      <c r="B59" s="61"/>
      <c r="C59" s="61"/>
      <c r="D59" s="62"/>
      <c r="E59" s="61"/>
      <c r="F59" s="61"/>
      <c r="G59" s="61"/>
    </row>
    <row r="60" spans="1:17" x14ac:dyDescent="0.3">
      <c r="A60" s="61"/>
      <c r="B60" s="61"/>
      <c r="C60" s="61"/>
      <c r="D60" s="62"/>
      <c r="E60" s="61"/>
      <c r="F60" s="61"/>
      <c r="G60" s="61"/>
      <c r="Q60" s="43">
        <v>14102507.550000001</v>
      </c>
    </row>
    <row r="61" spans="1:17" x14ac:dyDescent="0.3">
      <c r="A61" s="61"/>
      <c r="B61" s="61"/>
      <c r="C61" s="61"/>
      <c r="D61" s="62"/>
      <c r="E61" s="61"/>
      <c r="F61" s="61"/>
      <c r="G61" s="61"/>
    </row>
    <row r="62" spans="1:17" x14ac:dyDescent="0.3">
      <c r="A62" s="61"/>
      <c r="B62" s="61"/>
      <c r="C62" s="61"/>
      <c r="D62" s="62"/>
      <c r="E62" s="61"/>
      <c r="F62" s="61"/>
      <c r="G62" s="61"/>
    </row>
    <row r="63" spans="1:17" x14ac:dyDescent="0.3">
      <c r="A63" s="61"/>
      <c r="B63" s="61"/>
      <c r="C63" s="61"/>
      <c r="D63" s="62"/>
      <c r="E63" s="61"/>
      <c r="F63" s="61"/>
      <c r="G63" s="61"/>
    </row>
    <row r="64" spans="1:17" x14ac:dyDescent="0.3">
      <c r="A64" s="61"/>
      <c r="B64" s="61"/>
      <c r="C64" s="61"/>
      <c r="D64" s="62"/>
      <c r="E64" s="61"/>
      <c r="F64" s="61"/>
      <c r="G64" s="61"/>
    </row>
    <row r="65" spans="1:7" x14ac:dyDescent="0.3">
      <c r="A65" s="61"/>
      <c r="B65" s="61"/>
      <c r="C65" s="61"/>
      <c r="D65" s="62"/>
      <c r="E65" s="61"/>
      <c r="F65" s="61"/>
      <c r="G65" s="61"/>
    </row>
    <row r="66" spans="1:7" x14ac:dyDescent="0.3">
      <c r="A66" s="61"/>
      <c r="B66" s="61"/>
      <c r="C66" s="61"/>
      <c r="D66" s="62"/>
      <c r="E66" s="61"/>
      <c r="F66" s="61"/>
      <c r="G66" s="61"/>
    </row>
    <row r="67" spans="1:7" x14ac:dyDescent="0.3">
      <c r="A67" s="61"/>
      <c r="B67" s="61"/>
      <c r="C67" s="61"/>
      <c r="D67" s="62"/>
      <c r="E67" s="61"/>
      <c r="F67" s="61"/>
      <c r="G67" s="61"/>
    </row>
    <row r="68" spans="1:7" x14ac:dyDescent="0.3">
      <c r="A68" s="61"/>
      <c r="B68" s="61"/>
      <c r="C68" s="61"/>
      <c r="D68" s="62"/>
      <c r="E68" s="61"/>
      <c r="F68" s="61"/>
      <c r="G68" s="61"/>
    </row>
    <row r="69" spans="1:7" x14ac:dyDescent="0.3">
      <c r="A69" s="61"/>
      <c r="B69" s="61"/>
      <c r="C69" s="61"/>
      <c r="D69" s="62"/>
      <c r="E69" s="61"/>
      <c r="F69" s="61"/>
      <c r="G69" s="61"/>
    </row>
    <row r="70" spans="1:7" x14ac:dyDescent="0.3">
      <c r="A70" s="61"/>
      <c r="B70" s="61"/>
      <c r="C70" s="61"/>
      <c r="D70" s="62"/>
      <c r="E70" s="61"/>
      <c r="F70" s="61"/>
      <c r="G70" s="61"/>
    </row>
    <row r="71" spans="1:7" x14ac:dyDescent="0.3">
      <c r="A71" s="61"/>
      <c r="B71" s="61"/>
      <c r="C71" s="61"/>
      <c r="D71" s="62"/>
      <c r="E71" s="61"/>
      <c r="F71" s="61"/>
      <c r="G71" s="61"/>
    </row>
    <row r="72" spans="1:7" x14ac:dyDescent="0.3">
      <c r="A72" s="61"/>
      <c r="B72" s="61"/>
      <c r="C72" s="61"/>
      <c r="D72" s="62"/>
      <c r="E72" s="61"/>
      <c r="F72" s="61"/>
      <c r="G72" s="61"/>
    </row>
    <row r="73" spans="1:7" x14ac:dyDescent="0.3">
      <c r="A73" s="61"/>
      <c r="B73" s="61"/>
      <c r="C73" s="61"/>
      <c r="D73" s="62"/>
      <c r="E73" s="61"/>
      <c r="F73" s="61"/>
      <c r="G73" s="61"/>
    </row>
    <row r="74" spans="1:7" x14ac:dyDescent="0.3">
      <c r="A74" s="61"/>
      <c r="B74" s="61"/>
      <c r="C74" s="61"/>
      <c r="D74" s="62"/>
      <c r="E74" s="61"/>
      <c r="F74" s="61"/>
      <c r="G74" s="61"/>
    </row>
    <row r="75" spans="1:7" x14ac:dyDescent="0.3">
      <c r="A75" s="61"/>
      <c r="B75" s="61"/>
      <c r="C75" s="61"/>
      <c r="D75" s="62"/>
      <c r="E75" s="61"/>
      <c r="F75" s="61"/>
      <c r="G75" s="61"/>
    </row>
    <row r="76" spans="1:7" x14ac:dyDescent="0.3">
      <c r="A76" s="61"/>
      <c r="B76" s="61"/>
      <c r="C76" s="61"/>
      <c r="D76" s="62"/>
      <c r="E76" s="61"/>
      <c r="F76" s="61"/>
      <c r="G76" s="61"/>
    </row>
    <row r="123" spans="7:7" x14ac:dyDescent="0.3">
      <c r="G123" t="s">
        <v>1403</v>
      </c>
    </row>
  </sheetData>
  <pageMargins left="0.7" right="0.7" top="0.75" bottom="0.75" header="0.3" footer="0.3"/>
  <pageSetup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D4F0-FB7A-4098-84CE-B1365DB44F36}">
  <dimension ref="A1:J72"/>
  <sheetViews>
    <sheetView zoomScale="95" zoomScaleNormal="95" workbookViewId="0"/>
  </sheetViews>
  <sheetFormatPr defaultRowHeight="14.4" x14ac:dyDescent="0.3"/>
  <cols>
    <col min="1" max="1" width="15.33203125" customWidth="1"/>
    <col min="2" max="2" width="16.44140625" customWidth="1"/>
    <col min="3" max="3" width="16.5546875" customWidth="1"/>
    <col min="4" max="4" width="36.109375" customWidth="1"/>
    <col min="5" max="9" width="21.5546875" style="29" customWidth="1"/>
    <col min="10" max="10" width="14.44140625" customWidth="1"/>
  </cols>
  <sheetData>
    <row r="1" spans="1:9" ht="16.8" x14ac:dyDescent="0.35">
      <c r="A1" s="30" t="s">
        <v>1360</v>
      </c>
      <c r="B1" s="31"/>
      <c r="C1" s="31"/>
      <c r="D1" s="31"/>
      <c r="E1" s="32"/>
      <c r="F1" s="32"/>
      <c r="G1" s="32"/>
      <c r="H1" s="32"/>
      <c r="I1" s="32"/>
    </row>
    <row r="2" spans="1:9" ht="15" x14ac:dyDescent="0.35">
      <c r="A2" s="33" t="s">
        <v>1361</v>
      </c>
      <c r="B2" s="31"/>
      <c r="C2" s="31"/>
      <c r="D2" s="31"/>
      <c r="E2" s="32"/>
      <c r="F2" s="32"/>
      <c r="G2" s="32"/>
      <c r="H2" s="32"/>
      <c r="I2" s="32"/>
    </row>
    <row r="3" spans="1:9" ht="15" x14ac:dyDescent="0.35">
      <c r="A3" s="33" t="s">
        <v>1362</v>
      </c>
      <c r="B3" s="31"/>
      <c r="C3" s="31"/>
      <c r="D3" s="31"/>
      <c r="E3" s="32"/>
      <c r="F3" s="32"/>
      <c r="G3" s="32"/>
      <c r="H3" s="32"/>
      <c r="I3" s="32"/>
    </row>
    <row r="5" spans="1:9" x14ac:dyDescent="0.3">
      <c r="A5" s="34" t="s">
        <v>1370</v>
      </c>
      <c r="B5" s="34"/>
      <c r="C5" s="34"/>
      <c r="D5" s="34"/>
      <c r="E5" s="35"/>
      <c r="F5" s="52"/>
      <c r="G5" s="52"/>
      <c r="H5" s="52"/>
      <c r="I5" s="52"/>
    </row>
    <row r="6" spans="1:9" ht="15" thickBot="1" x14ac:dyDescent="0.35">
      <c r="A6" s="36" t="s">
        <v>6</v>
      </c>
      <c r="B6" s="36" t="s">
        <v>9</v>
      </c>
      <c r="C6" s="36" t="s">
        <v>11</v>
      </c>
      <c r="D6" s="36" t="s">
        <v>1364</v>
      </c>
      <c r="E6" s="37" t="s">
        <v>1320</v>
      </c>
      <c r="F6" s="54" t="s">
        <v>1371</v>
      </c>
      <c r="G6" s="54" t="s">
        <v>1372</v>
      </c>
      <c r="H6" s="54" t="s">
        <v>1373</v>
      </c>
      <c r="I6" s="54" t="s">
        <v>1374</v>
      </c>
    </row>
    <row r="7" spans="1:9" x14ac:dyDescent="0.3">
      <c r="A7" t="s">
        <v>26</v>
      </c>
      <c r="B7" t="s">
        <v>28</v>
      </c>
      <c r="C7" t="s">
        <v>92</v>
      </c>
      <c r="D7" t="s">
        <v>93</v>
      </c>
      <c r="E7" s="51"/>
    </row>
    <row r="8" spans="1:9" x14ac:dyDescent="0.3">
      <c r="C8" t="s">
        <v>127</v>
      </c>
      <c r="D8" t="s">
        <v>128</v>
      </c>
      <c r="E8" s="51"/>
    </row>
    <row r="9" spans="1:9" x14ac:dyDescent="0.3">
      <c r="C9" t="s">
        <v>96</v>
      </c>
      <c r="D9" t="s">
        <v>97</v>
      </c>
      <c r="E9" s="51"/>
    </row>
    <row r="10" spans="1:9" x14ac:dyDescent="0.3">
      <c r="C10" t="s">
        <v>440</v>
      </c>
      <c r="D10" t="s">
        <v>441</v>
      </c>
      <c r="E10" s="51"/>
    </row>
    <row r="11" spans="1:9" x14ac:dyDescent="0.3">
      <c r="C11" t="s">
        <v>99</v>
      </c>
      <c r="D11" t="s">
        <v>100</v>
      </c>
      <c r="E11" s="51"/>
    </row>
    <row r="12" spans="1:9" x14ac:dyDescent="0.3">
      <c r="C12" t="s">
        <v>30</v>
      </c>
      <c r="D12" t="s">
        <v>31</v>
      </c>
      <c r="E12" s="29">
        <v>-307381.13000000006</v>
      </c>
      <c r="G12" s="29">
        <f>+E12</f>
        <v>-307381.13000000006</v>
      </c>
    </row>
    <row r="13" spans="1:9" x14ac:dyDescent="0.3">
      <c r="C13" t="s">
        <v>36</v>
      </c>
      <c r="D13" t="s">
        <v>37</v>
      </c>
      <c r="E13" s="29">
        <v>-154047.18000000008</v>
      </c>
      <c r="G13" s="29">
        <f t="shared" ref="G13:G16" si="0">+E13</f>
        <v>-154047.18000000008</v>
      </c>
    </row>
    <row r="14" spans="1:9" x14ac:dyDescent="0.3">
      <c r="C14" t="s">
        <v>42</v>
      </c>
      <c r="D14" t="s">
        <v>43</v>
      </c>
      <c r="E14" s="29">
        <v>-135320.95000000004</v>
      </c>
      <c r="F14" s="29">
        <f>+E14</f>
        <v>-135320.95000000004</v>
      </c>
    </row>
    <row r="15" spans="1:9" x14ac:dyDescent="0.3">
      <c r="C15" t="s">
        <v>69</v>
      </c>
      <c r="D15" t="s">
        <v>70</v>
      </c>
      <c r="E15" s="29">
        <v>-146727.97</v>
      </c>
      <c r="G15" s="29">
        <f t="shared" si="0"/>
        <v>-146727.97</v>
      </c>
    </row>
    <row r="16" spans="1:9" x14ac:dyDescent="0.3">
      <c r="C16" t="s">
        <v>53</v>
      </c>
      <c r="D16" t="s">
        <v>54</v>
      </c>
      <c r="E16" s="29">
        <v>-172573.99000000002</v>
      </c>
      <c r="G16" s="29">
        <f t="shared" si="0"/>
        <v>-172573.99000000002</v>
      </c>
    </row>
    <row r="19" spans="1:10" x14ac:dyDescent="0.3">
      <c r="A19" s="40" t="s">
        <v>1122</v>
      </c>
      <c r="B19" s="40"/>
      <c r="C19" s="40"/>
      <c r="D19" s="40"/>
      <c r="E19" s="70">
        <f>SUM(E7:E18)</f>
        <v>-916051.2200000002</v>
      </c>
      <c r="F19" s="41">
        <f t="shared" ref="F19:I19" si="1">SUM(F7:F18)</f>
        <v>-135320.95000000004</v>
      </c>
      <c r="G19" s="41">
        <f t="shared" si="1"/>
        <v>-780730.27000000014</v>
      </c>
      <c r="H19" s="41">
        <f t="shared" si="1"/>
        <v>0</v>
      </c>
      <c r="I19" s="41">
        <f t="shared" si="1"/>
        <v>0</v>
      </c>
      <c r="J19" s="46">
        <f>+I19+H19+G19+F19</f>
        <v>-916051.2200000002</v>
      </c>
    </row>
    <row r="22" spans="1:10" x14ac:dyDescent="0.3">
      <c r="A22" s="34" t="s">
        <v>1367</v>
      </c>
      <c r="B22" s="34"/>
      <c r="C22" s="34"/>
      <c r="D22" s="34"/>
      <c r="E22" s="35"/>
      <c r="F22" s="52"/>
      <c r="G22" s="53"/>
      <c r="H22" s="53"/>
      <c r="I22" s="53"/>
    </row>
    <row r="23" spans="1:10" ht="15" thickBot="1" x14ac:dyDescent="0.35">
      <c r="A23" s="36" t="s">
        <v>6</v>
      </c>
      <c r="B23" s="36" t="s">
        <v>9</v>
      </c>
      <c r="C23" s="36" t="s">
        <v>11</v>
      </c>
      <c r="D23" s="36" t="s">
        <v>1364</v>
      </c>
      <c r="E23" s="37" t="s">
        <v>1320</v>
      </c>
      <c r="F23" s="54" t="s">
        <v>1371</v>
      </c>
      <c r="G23" s="54" t="s">
        <v>1372</v>
      </c>
      <c r="H23" s="54" t="s">
        <v>1373</v>
      </c>
      <c r="I23" s="54" t="s">
        <v>1374</v>
      </c>
    </row>
    <row r="24" spans="1:10" x14ac:dyDescent="0.3">
      <c r="A24" t="s">
        <v>26</v>
      </c>
      <c r="B24" t="s">
        <v>28</v>
      </c>
      <c r="C24" t="s">
        <v>692</v>
      </c>
      <c r="D24" t="s">
        <v>693</v>
      </c>
      <c r="E24" s="29">
        <v>3200</v>
      </c>
      <c r="G24" s="29">
        <f>+E24</f>
        <v>3200</v>
      </c>
    </row>
    <row r="25" spans="1:10" x14ac:dyDescent="0.3">
      <c r="C25" t="s">
        <v>662</v>
      </c>
      <c r="D25" t="s">
        <v>663</v>
      </c>
      <c r="E25" s="29">
        <v>64600</v>
      </c>
      <c r="I25" s="29">
        <f>+E25</f>
        <v>64600</v>
      </c>
    </row>
    <row r="26" spans="1:10" x14ac:dyDescent="0.3">
      <c r="C26" t="s">
        <v>512</v>
      </c>
      <c r="D26" t="s">
        <v>513</v>
      </c>
      <c r="E26" s="29">
        <v>2195950.6399999997</v>
      </c>
      <c r="H26" s="29">
        <f>+E26</f>
        <v>2195950.6399999997</v>
      </c>
    </row>
    <row r="27" spans="1:10" x14ac:dyDescent="0.3">
      <c r="C27" t="s">
        <v>531</v>
      </c>
      <c r="D27" t="s">
        <v>532</v>
      </c>
      <c r="E27" s="29">
        <v>5805.880000000001</v>
      </c>
      <c r="G27" s="29">
        <f t="shared" ref="G27:G47" si="2">+E27</f>
        <v>5805.880000000001</v>
      </c>
    </row>
    <row r="28" spans="1:10" x14ac:dyDescent="0.3">
      <c r="C28" t="s">
        <v>473</v>
      </c>
      <c r="D28" t="s">
        <v>474</v>
      </c>
      <c r="E28" s="29">
        <v>443728.19000000006</v>
      </c>
      <c r="G28" s="29">
        <f t="shared" si="2"/>
        <v>443728.19000000006</v>
      </c>
    </row>
    <row r="29" spans="1:10" x14ac:dyDescent="0.3">
      <c r="C29" t="s">
        <v>582</v>
      </c>
      <c r="D29" t="s">
        <v>583</v>
      </c>
      <c r="E29" s="29">
        <v>30200.310000000005</v>
      </c>
      <c r="G29" s="29">
        <f t="shared" si="2"/>
        <v>30200.310000000005</v>
      </c>
    </row>
    <row r="30" spans="1:10" x14ac:dyDescent="0.3">
      <c r="C30" t="s">
        <v>586</v>
      </c>
      <c r="D30" t="s">
        <v>587</v>
      </c>
      <c r="E30" s="29">
        <v>11485.8</v>
      </c>
      <c r="G30" s="29">
        <f t="shared" si="2"/>
        <v>11485.8</v>
      </c>
    </row>
    <row r="31" spans="1:10" x14ac:dyDescent="0.3">
      <c r="C31" t="s">
        <v>477</v>
      </c>
      <c r="D31" t="s">
        <v>478</v>
      </c>
      <c r="E31" s="29">
        <v>436601.59</v>
      </c>
      <c r="G31" s="29">
        <f t="shared" si="2"/>
        <v>436601.59</v>
      </c>
    </row>
    <row r="32" spans="1:10" x14ac:dyDescent="0.3">
      <c r="C32" t="s">
        <v>590</v>
      </c>
      <c r="D32" t="s">
        <v>591</v>
      </c>
      <c r="E32" s="29">
        <v>14695.169999999998</v>
      </c>
      <c r="G32" s="29">
        <f t="shared" si="2"/>
        <v>14695.169999999998</v>
      </c>
    </row>
    <row r="33" spans="3:7" x14ac:dyDescent="0.3">
      <c r="C33" t="s">
        <v>593</v>
      </c>
      <c r="D33" t="s">
        <v>594</v>
      </c>
      <c r="E33" s="29">
        <v>20901.32</v>
      </c>
      <c r="G33" s="29">
        <f t="shared" si="2"/>
        <v>20901.32</v>
      </c>
    </row>
    <row r="34" spans="3:7" x14ac:dyDescent="0.3">
      <c r="C34" t="s">
        <v>480</v>
      </c>
      <c r="D34" t="s">
        <v>481</v>
      </c>
      <c r="E34" s="29">
        <v>505602.35</v>
      </c>
      <c r="G34" s="29">
        <f t="shared" si="2"/>
        <v>505602.35</v>
      </c>
    </row>
    <row r="35" spans="3:7" x14ac:dyDescent="0.3">
      <c r="C35" t="s">
        <v>494</v>
      </c>
      <c r="D35" t="s">
        <v>495</v>
      </c>
      <c r="E35" s="29">
        <v>42777.9</v>
      </c>
      <c r="G35" s="29">
        <f t="shared" si="2"/>
        <v>42777.9</v>
      </c>
    </row>
    <row r="36" spans="3:7" x14ac:dyDescent="0.3">
      <c r="C36" t="s">
        <v>596</v>
      </c>
      <c r="D36" t="s">
        <v>597</v>
      </c>
      <c r="E36" s="29">
        <v>21128.2</v>
      </c>
      <c r="G36" s="29">
        <f t="shared" si="2"/>
        <v>21128.2</v>
      </c>
    </row>
    <row r="37" spans="3:7" x14ac:dyDescent="0.3">
      <c r="C37" t="s">
        <v>484</v>
      </c>
      <c r="D37" t="s">
        <v>485</v>
      </c>
      <c r="E37" s="29">
        <v>546138.22999999986</v>
      </c>
      <c r="G37" s="29">
        <f t="shared" si="2"/>
        <v>546138.22999999986</v>
      </c>
    </row>
    <row r="38" spans="3:7" x14ac:dyDescent="0.3">
      <c r="C38" t="s">
        <v>498</v>
      </c>
      <c r="D38" t="s">
        <v>499</v>
      </c>
      <c r="E38" s="29">
        <v>29144.399999999994</v>
      </c>
      <c r="G38" s="29">
        <f t="shared" si="2"/>
        <v>29144.399999999994</v>
      </c>
    </row>
    <row r="39" spans="3:7" x14ac:dyDescent="0.3">
      <c r="C39" t="s">
        <v>599</v>
      </c>
      <c r="D39" t="s">
        <v>600</v>
      </c>
      <c r="E39" s="29">
        <v>15059.159999999996</v>
      </c>
      <c r="G39" s="29">
        <f t="shared" si="2"/>
        <v>15059.159999999996</v>
      </c>
    </row>
    <row r="40" spans="3:7" x14ac:dyDescent="0.3">
      <c r="C40" t="s">
        <v>489</v>
      </c>
      <c r="D40" t="s">
        <v>490</v>
      </c>
      <c r="E40" s="29">
        <v>143322.57999999999</v>
      </c>
      <c r="F40" s="29">
        <f>+E40</f>
        <v>143322.57999999999</v>
      </c>
    </row>
    <row r="41" spans="3:7" x14ac:dyDescent="0.3">
      <c r="C41" t="s">
        <v>468</v>
      </c>
      <c r="D41" t="s">
        <v>469</v>
      </c>
      <c r="E41" s="29">
        <v>7101.5999999999995</v>
      </c>
      <c r="F41" s="29">
        <f>+E41</f>
        <v>7101.5999999999995</v>
      </c>
    </row>
    <row r="42" spans="3:7" x14ac:dyDescent="0.3">
      <c r="C42" t="s">
        <v>912</v>
      </c>
      <c r="D42" t="s">
        <v>913</v>
      </c>
      <c r="E42" s="29">
        <v>15137</v>
      </c>
      <c r="G42" s="29">
        <f t="shared" si="2"/>
        <v>15137</v>
      </c>
    </row>
    <row r="43" spans="3:7" x14ac:dyDescent="0.3">
      <c r="C43" t="s">
        <v>915</v>
      </c>
      <c r="D43" t="s">
        <v>916</v>
      </c>
      <c r="E43" s="29">
        <v>19579</v>
      </c>
      <c r="G43" s="29">
        <f t="shared" si="2"/>
        <v>19579</v>
      </c>
    </row>
    <row r="44" spans="3:7" x14ac:dyDescent="0.3">
      <c r="C44" t="s">
        <v>918</v>
      </c>
      <c r="D44" t="s">
        <v>919</v>
      </c>
      <c r="E44" s="29">
        <v>9436</v>
      </c>
      <c r="G44" s="29">
        <f t="shared" si="2"/>
        <v>9436</v>
      </c>
    </row>
    <row r="45" spans="3:7" x14ac:dyDescent="0.3">
      <c r="C45" t="s">
        <v>921</v>
      </c>
      <c r="D45" t="s">
        <v>922</v>
      </c>
      <c r="E45" s="29">
        <v>15615</v>
      </c>
      <c r="G45" s="29">
        <f t="shared" si="2"/>
        <v>15615</v>
      </c>
    </row>
    <row r="46" spans="3:7" x14ac:dyDescent="0.3">
      <c r="C46" t="s">
        <v>924</v>
      </c>
      <c r="D46" t="s">
        <v>925</v>
      </c>
      <c r="E46" s="29">
        <v>20</v>
      </c>
      <c r="G46" s="29">
        <f t="shared" si="2"/>
        <v>20</v>
      </c>
    </row>
    <row r="47" spans="3:7" x14ac:dyDescent="0.3">
      <c r="C47" t="s">
        <v>927</v>
      </c>
      <c r="D47" t="s">
        <v>928</v>
      </c>
      <c r="E47" s="29">
        <v>17148</v>
      </c>
      <c r="G47" s="29">
        <f t="shared" si="2"/>
        <v>17148</v>
      </c>
    </row>
    <row r="50" spans="1:10" x14ac:dyDescent="0.3">
      <c r="A50" s="40" t="s">
        <v>1122</v>
      </c>
      <c r="B50" s="40"/>
      <c r="C50" s="40"/>
      <c r="D50" s="40"/>
      <c r="E50" s="70">
        <f>SUM(E24:E49)</f>
        <v>4614378.3199999994</v>
      </c>
      <c r="F50" s="41">
        <f>SUM(F24:F49)</f>
        <v>150424.18</v>
      </c>
      <c r="G50" s="41">
        <f t="shared" ref="G50:I50" si="3">SUM(G24:G49)</f>
        <v>2203403.4999999995</v>
      </c>
      <c r="H50" s="41">
        <f t="shared" si="3"/>
        <v>2195950.6399999997</v>
      </c>
      <c r="I50" s="41">
        <f t="shared" si="3"/>
        <v>64600</v>
      </c>
      <c r="J50" s="46">
        <f>+I50+H50+G50+F50</f>
        <v>4614378.3199999984</v>
      </c>
    </row>
    <row r="53" spans="1:10" x14ac:dyDescent="0.3">
      <c r="A53" s="55" t="s">
        <v>1381</v>
      </c>
      <c r="B53" s="56"/>
      <c r="C53" s="56"/>
      <c r="D53" s="56"/>
      <c r="E53" s="57">
        <f>+E19+E50</f>
        <v>3698327.0999999992</v>
      </c>
      <c r="F53" s="58">
        <f>+F19+F50</f>
        <v>15103.229999999952</v>
      </c>
      <c r="G53" s="58">
        <f t="shared" ref="G53:I53" si="4">+G19+G50</f>
        <v>1422673.2299999995</v>
      </c>
      <c r="H53" s="58">
        <f t="shared" si="4"/>
        <v>2195950.6399999997</v>
      </c>
      <c r="I53" s="58">
        <f t="shared" si="4"/>
        <v>64600</v>
      </c>
      <c r="J53" s="46">
        <f>+I53+H53+G53+F53</f>
        <v>3698327.0999999992</v>
      </c>
    </row>
    <row r="54" spans="1:10" ht="15" x14ac:dyDescent="0.35">
      <c r="A54" s="49"/>
      <c r="B54" s="49"/>
      <c r="C54" s="49"/>
      <c r="D54" s="49"/>
      <c r="E54" s="59" t="s">
        <v>1380</v>
      </c>
      <c r="F54"/>
      <c r="G54"/>
      <c r="H54"/>
      <c r="I54"/>
    </row>
    <row r="55" spans="1:10" ht="15" x14ac:dyDescent="0.35">
      <c r="A55" s="49"/>
      <c r="B55" s="49"/>
      <c r="E55" s="51"/>
      <c r="F55"/>
      <c r="G55"/>
      <c r="H55"/>
      <c r="I55"/>
    </row>
    <row r="56" spans="1:10" x14ac:dyDescent="0.3">
      <c r="F56"/>
      <c r="G56"/>
      <c r="H56"/>
      <c r="I56"/>
    </row>
    <row r="57" spans="1:10" x14ac:dyDescent="0.3">
      <c r="A57" s="53" t="s">
        <v>1375</v>
      </c>
      <c r="B57" s="53"/>
      <c r="C57" s="53"/>
      <c r="D57" s="53"/>
      <c r="E57" s="52"/>
      <c r="F57" s="52"/>
      <c r="G57" s="53"/>
      <c r="H57" s="53"/>
      <c r="I57" s="53"/>
    </row>
    <row r="58" spans="1:10" ht="15" thickBot="1" x14ac:dyDescent="0.35">
      <c r="A58" s="60" t="s">
        <v>6</v>
      </c>
      <c r="B58" s="60" t="s">
        <v>9</v>
      </c>
      <c r="C58" s="60" t="s">
        <v>11</v>
      </c>
      <c r="D58" s="60" t="s">
        <v>1364</v>
      </c>
      <c r="E58" s="54" t="s">
        <v>1320</v>
      </c>
      <c r="F58" s="54" t="s">
        <v>1371</v>
      </c>
      <c r="G58" s="54" t="s">
        <v>1372</v>
      </c>
      <c r="H58" s="54" t="s">
        <v>1373</v>
      </c>
      <c r="I58" s="54" t="s">
        <v>1374</v>
      </c>
    </row>
    <row r="59" spans="1:10" x14ac:dyDescent="0.3">
      <c r="A59" s="61" t="s">
        <v>26</v>
      </c>
      <c r="B59" s="61" t="s">
        <v>28</v>
      </c>
      <c r="C59" t="s">
        <v>92</v>
      </c>
      <c r="D59" t="s">
        <v>1376</v>
      </c>
      <c r="E59" s="62">
        <f>+Summary!E7</f>
        <v>-66468</v>
      </c>
      <c r="F59" s="62"/>
      <c r="G59" s="62">
        <f>+E59</f>
        <v>-66468</v>
      </c>
      <c r="H59" s="62"/>
      <c r="I59" s="62"/>
    </row>
    <row r="60" spans="1:10" x14ac:dyDescent="0.3">
      <c r="A60" s="61"/>
      <c r="B60" s="61"/>
      <c r="C60" t="s">
        <v>127</v>
      </c>
      <c r="D60" t="s">
        <v>128</v>
      </c>
      <c r="E60" s="62">
        <f>+Summary!E8</f>
        <v>-2609.5300000000002</v>
      </c>
      <c r="F60" s="62"/>
      <c r="G60" s="62">
        <f>+E60</f>
        <v>-2609.5300000000002</v>
      </c>
      <c r="H60" s="62"/>
      <c r="I60" s="62"/>
    </row>
    <row r="61" spans="1:10" x14ac:dyDescent="0.3">
      <c r="A61" s="61"/>
      <c r="B61" s="61"/>
      <c r="C61" t="s">
        <v>96</v>
      </c>
      <c r="D61" t="s">
        <v>97</v>
      </c>
      <c r="E61" s="62">
        <f>+Summary!E9</f>
        <v>-194514.53</v>
      </c>
      <c r="F61" s="62"/>
      <c r="G61" s="62">
        <f>+E61</f>
        <v>-194514.53</v>
      </c>
      <c r="H61" s="62"/>
      <c r="I61" s="62"/>
    </row>
    <row r="62" spans="1:10" x14ac:dyDescent="0.3">
      <c r="A62" s="61"/>
      <c r="B62" s="61"/>
      <c r="C62" t="s">
        <v>440</v>
      </c>
      <c r="D62" t="s">
        <v>441</v>
      </c>
      <c r="E62" s="62">
        <f>+Summary!E10</f>
        <v>-1058752.55</v>
      </c>
      <c r="F62" s="62"/>
      <c r="G62" s="62">
        <f>+E62</f>
        <v>-1058752.55</v>
      </c>
      <c r="H62" s="62"/>
      <c r="I62" s="62"/>
    </row>
    <row r="63" spans="1:10" x14ac:dyDescent="0.3">
      <c r="A63" s="61"/>
      <c r="B63" s="61"/>
      <c r="C63" t="s">
        <v>99</v>
      </c>
      <c r="D63" t="s">
        <v>1377</v>
      </c>
      <c r="E63" s="62">
        <f>+Summary!E11</f>
        <v>-4742940.47</v>
      </c>
      <c r="F63" s="62">
        <v>-50000</v>
      </c>
      <c r="G63" s="62">
        <f>+E63-F63-H63-I63</f>
        <v>-2532940.4699999997</v>
      </c>
      <c r="H63" s="62">
        <v>-2100000</v>
      </c>
      <c r="I63" s="62">
        <v>-60000</v>
      </c>
    </row>
    <row r="64" spans="1:10" ht="15" thickBot="1" x14ac:dyDescent="0.35">
      <c r="A64" s="63" t="s">
        <v>1405</v>
      </c>
      <c r="B64" s="64"/>
      <c r="C64" s="64"/>
      <c r="D64" s="64"/>
      <c r="E64" s="65">
        <f>SUM(E59:E63)</f>
        <v>-6065285.0800000001</v>
      </c>
      <c r="F64" s="65">
        <f>SUM(F59:F63)</f>
        <v>-50000</v>
      </c>
      <c r="G64" s="65">
        <f>SUM(G59:G63)</f>
        <v>-3855285.08</v>
      </c>
      <c r="H64" s="65">
        <f>SUM(H59:H63)</f>
        <v>-2100000</v>
      </c>
      <c r="I64" s="65">
        <f>SUM(I59:I63)</f>
        <v>-60000</v>
      </c>
      <c r="J64" s="46">
        <f>+I64+H64+G64+F64</f>
        <v>-6065285.0800000001</v>
      </c>
    </row>
    <row r="65" spans="1:10" x14ac:dyDescent="0.3">
      <c r="A65" s="61"/>
      <c r="B65" s="61"/>
      <c r="C65" s="61"/>
      <c r="D65" s="61"/>
      <c r="E65" s="78"/>
      <c r="F65" s="62"/>
      <c r="G65" s="61"/>
      <c r="H65" s="61"/>
      <c r="I65" s="61"/>
    </row>
    <row r="66" spans="1:10" x14ac:dyDescent="0.3">
      <c r="A66" s="61"/>
      <c r="B66" s="61"/>
      <c r="C66" s="61"/>
      <c r="D66" s="61"/>
      <c r="E66" s="62"/>
      <c r="F66" s="61"/>
      <c r="G66" s="61"/>
      <c r="H66" s="61"/>
      <c r="I66" s="61"/>
    </row>
    <row r="67" spans="1:10" ht="15" thickBot="1" x14ac:dyDescent="0.35">
      <c r="A67" s="63" t="s">
        <v>1378</v>
      </c>
      <c r="B67" s="64"/>
      <c r="C67" s="64"/>
      <c r="D67" s="64"/>
      <c r="E67" s="67">
        <f>+E64+E53</f>
        <v>-2366957.9800000009</v>
      </c>
      <c r="F67" s="67">
        <f t="shared" ref="F67:I67" si="5">+F64+F53</f>
        <v>-34896.770000000048</v>
      </c>
      <c r="G67" s="67">
        <f t="shared" si="5"/>
        <v>-2432611.8500000006</v>
      </c>
      <c r="H67" s="67">
        <f t="shared" si="5"/>
        <v>95950.639999999665</v>
      </c>
      <c r="I67" s="67">
        <f t="shared" si="5"/>
        <v>4600</v>
      </c>
      <c r="J67" s="46">
        <f>+I67+H67+G67+F67</f>
        <v>-2366957.9800000009</v>
      </c>
    </row>
    <row r="68" spans="1:10" x14ac:dyDescent="0.3">
      <c r="F68"/>
      <c r="G68"/>
      <c r="H68"/>
      <c r="I68"/>
    </row>
    <row r="69" spans="1:10" x14ac:dyDescent="0.3">
      <c r="D69" s="71" t="s">
        <v>1379</v>
      </c>
      <c r="E69" s="72">
        <f>+E29+E30+E32+E33+E35+E36+E38+E39+E41+E42+E43+E44+E45+E46+E47</f>
        <v>269428.86</v>
      </c>
      <c r="F69"/>
      <c r="G69"/>
      <c r="H69" s="46"/>
    </row>
    <row r="70" spans="1:10" x14ac:dyDescent="0.3">
      <c r="F70"/>
      <c r="G70"/>
      <c r="H70"/>
      <c r="I70"/>
    </row>
    <row r="72" spans="1:10" x14ac:dyDescent="0.3">
      <c r="B72" s="73" t="s">
        <v>1382</v>
      </c>
    </row>
  </sheetData>
  <pageMargins left="0.7" right="0.7" top="0.75" bottom="0.75" header="0.3" footer="0.3"/>
  <pageSetup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E8F3-580C-438A-9CE7-B358CB9F2A2E}">
  <dimension ref="A1:K57"/>
  <sheetViews>
    <sheetView tabSelected="1" workbookViewId="0"/>
  </sheetViews>
  <sheetFormatPr defaultRowHeight="14.4" x14ac:dyDescent="0.3"/>
  <cols>
    <col min="1" max="1" width="18.33203125" customWidth="1"/>
    <col min="2" max="2" width="19.5546875" customWidth="1"/>
    <col min="3" max="3" width="18.77734375" customWidth="1"/>
    <col min="4" max="4" width="31.21875" customWidth="1"/>
    <col min="5" max="5" width="20.6640625" style="29" customWidth="1"/>
    <col min="11" max="11" width="15.88671875" customWidth="1"/>
  </cols>
  <sheetData>
    <row r="1" spans="1:11" ht="16.8" x14ac:dyDescent="0.35">
      <c r="A1" s="30" t="s">
        <v>1360</v>
      </c>
      <c r="B1" s="31"/>
      <c r="C1" s="31"/>
      <c r="D1" s="31"/>
      <c r="E1" s="32"/>
    </row>
    <row r="2" spans="1:11" ht="15" x14ac:dyDescent="0.35">
      <c r="A2" s="33" t="s">
        <v>1361</v>
      </c>
      <c r="B2" s="31"/>
      <c r="C2" s="31"/>
      <c r="D2" s="31"/>
      <c r="E2" s="32"/>
    </row>
    <row r="3" spans="1:11" ht="15" x14ac:dyDescent="0.35">
      <c r="A3" s="33" t="s">
        <v>1362</v>
      </c>
      <c r="B3" s="31"/>
      <c r="C3" s="31"/>
      <c r="D3" s="31"/>
      <c r="E3" s="32"/>
    </row>
    <row r="5" spans="1:11" x14ac:dyDescent="0.3">
      <c r="A5" s="34" t="s">
        <v>1363</v>
      </c>
      <c r="B5" s="34"/>
      <c r="C5" s="34"/>
      <c r="D5" s="34"/>
      <c r="E5" s="35"/>
    </row>
    <row r="6" spans="1:11" ht="15" thickBot="1" x14ac:dyDescent="0.35">
      <c r="A6" s="36" t="s">
        <v>6</v>
      </c>
      <c r="B6" s="36" t="s">
        <v>9</v>
      </c>
      <c r="C6" s="36" t="s">
        <v>11</v>
      </c>
      <c r="D6" s="36" t="s">
        <v>1364</v>
      </c>
      <c r="E6" s="37" t="s">
        <v>1320</v>
      </c>
    </row>
    <row r="7" spans="1:11" x14ac:dyDescent="0.3">
      <c r="A7" t="s">
        <v>26</v>
      </c>
      <c r="B7" t="s">
        <v>28</v>
      </c>
      <c r="C7" t="s">
        <v>92</v>
      </c>
      <c r="D7" t="s">
        <v>93</v>
      </c>
      <c r="E7" s="45">
        <v>-66468</v>
      </c>
      <c r="F7" s="44"/>
      <c r="G7" s="44" t="s">
        <v>1365</v>
      </c>
      <c r="H7" s="44"/>
      <c r="I7" s="44"/>
      <c r="J7" s="44"/>
      <c r="K7" s="44"/>
    </row>
    <row r="8" spans="1:11" x14ac:dyDescent="0.3">
      <c r="C8" t="s">
        <v>127</v>
      </c>
      <c r="D8" t="s">
        <v>128</v>
      </c>
      <c r="E8" s="29">
        <v>-2609.5300000000002</v>
      </c>
    </row>
    <row r="9" spans="1:11" x14ac:dyDescent="0.3">
      <c r="C9" t="s">
        <v>96</v>
      </c>
      <c r="D9" t="s">
        <v>97</v>
      </c>
      <c r="E9" s="29">
        <v>-194514.53</v>
      </c>
    </row>
    <row r="10" spans="1:11" x14ac:dyDescent="0.3">
      <c r="C10" t="s">
        <v>440</v>
      </c>
      <c r="D10" t="s">
        <v>441</v>
      </c>
      <c r="E10" s="43">
        <v>-1058752.55</v>
      </c>
      <c r="F10" s="42"/>
      <c r="G10" s="42" t="s">
        <v>1366</v>
      </c>
      <c r="H10" s="42"/>
      <c r="I10" s="42"/>
      <c r="J10" s="42"/>
      <c r="K10" s="42"/>
    </row>
    <row r="11" spans="1:11" x14ac:dyDescent="0.3">
      <c r="C11" t="s">
        <v>99</v>
      </c>
      <c r="D11" t="s">
        <v>100</v>
      </c>
      <c r="E11" s="45">
        <v>-4742940.47</v>
      </c>
      <c r="F11" s="44"/>
      <c r="G11" s="44" t="s">
        <v>1365</v>
      </c>
      <c r="H11" s="44"/>
      <c r="I11" s="44"/>
      <c r="J11" s="44"/>
      <c r="K11" s="45">
        <f>+E11+E7</f>
        <v>-4809408.47</v>
      </c>
    </row>
    <row r="12" spans="1:11" x14ac:dyDescent="0.3">
      <c r="C12" t="s">
        <v>30</v>
      </c>
      <c r="D12" t="s">
        <v>31</v>
      </c>
      <c r="E12" s="29">
        <v>-307381.13000000006</v>
      </c>
    </row>
    <row r="13" spans="1:11" x14ac:dyDescent="0.3">
      <c r="C13" t="s">
        <v>36</v>
      </c>
      <c r="D13" t="s">
        <v>37</v>
      </c>
      <c r="E13" s="29">
        <v>-154047.18000000008</v>
      </c>
    </row>
    <row r="14" spans="1:11" x14ac:dyDescent="0.3">
      <c r="C14" t="s">
        <v>42</v>
      </c>
      <c r="D14" t="s">
        <v>43</v>
      </c>
      <c r="E14" s="29">
        <v>-135320.95000000004</v>
      </c>
    </row>
    <row r="15" spans="1:11" x14ac:dyDescent="0.3">
      <c r="C15" t="s">
        <v>69</v>
      </c>
      <c r="D15" t="s">
        <v>70</v>
      </c>
      <c r="E15" s="29">
        <v>-146727.97</v>
      </c>
    </row>
    <row r="16" spans="1:11" x14ac:dyDescent="0.3">
      <c r="C16" t="s">
        <v>53</v>
      </c>
      <c r="D16" t="s">
        <v>54</v>
      </c>
      <c r="E16" s="29">
        <v>-172573.99000000002</v>
      </c>
    </row>
    <row r="19" spans="1:5" x14ac:dyDescent="0.3">
      <c r="A19" s="40" t="s">
        <v>1122</v>
      </c>
      <c r="B19" s="40"/>
      <c r="C19" s="40"/>
      <c r="D19" s="40"/>
      <c r="E19" s="41">
        <f>SUM(E7:E18)</f>
        <v>-6981336.2999999998</v>
      </c>
    </row>
    <row r="22" spans="1:5" x14ac:dyDescent="0.3">
      <c r="A22" s="34" t="s">
        <v>1367</v>
      </c>
      <c r="B22" s="34"/>
      <c r="C22" s="34"/>
      <c r="D22" s="34"/>
      <c r="E22" s="35"/>
    </row>
    <row r="23" spans="1:5" ht="15" thickBot="1" x14ac:dyDescent="0.35">
      <c r="A23" s="36" t="s">
        <v>6</v>
      </c>
      <c r="B23" s="36" t="s">
        <v>9</v>
      </c>
      <c r="C23" s="36" t="s">
        <v>11</v>
      </c>
      <c r="D23" s="36" t="s">
        <v>1364</v>
      </c>
      <c r="E23" s="37" t="s">
        <v>1320</v>
      </c>
    </row>
    <row r="24" spans="1:5" x14ac:dyDescent="0.3">
      <c r="A24" t="s">
        <v>26</v>
      </c>
      <c r="B24" t="s">
        <v>28</v>
      </c>
      <c r="C24" t="s">
        <v>692</v>
      </c>
      <c r="D24" t="s">
        <v>693</v>
      </c>
      <c r="E24" s="29">
        <v>3200</v>
      </c>
    </row>
    <row r="25" spans="1:5" x14ac:dyDescent="0.3">
      <c r="C25" t="s">
        <v>662</v>
      </c>
      <c r="D25" t="s">
        <v>663</v>
      </c>
      <c r="E25" s="29">
        <v>64600</v>
      </c>
    </row>
    <row r="26" spans="1:5" x14ac:dyDescent="0.3">
      <c r="C26" t="s">
        <v>512</v>
      </c>
      <c r="D26" t="s">
        <v>513</v>
      </c>
      <c r="E26" s="29">
        <v>2195950.6399999997</v>
      </c>
    </row>
    <row r="27" spans="1:5" x14ac:dyDescent="0.3">
      <c r="C27" t="s">
        <v>531</v>
      </c>
      <c r="D27" t="s">
        <v>532</v>
      </c>
      <c r="E27" s="29">
        <v>5805.880000000001</v>
      </c>
    </row>
    <row r="28" spans="1:5" x14ac:dyDescent="0.3">
      <c r="C28" t="s">
        <v>473</v>
      </c>
      <c r="D28" t="s">
        <v>474</v>
      </c>
      <c r="E28" s="29">
        <v>443728.19000000006</v>
      </c>
    </row>
    <row r="29" spans="1:5" x14ac:dyDescent="0.3">
      <c r="C29" t="s">
        <v>582</v>
      </c>
      <c r="D29" t="s">
        <v>583</v>
      </c>
      <c r="E29" s="29">
        <v>30200.310000000005</v>
      </c>
    </row>
    <row r="30" spans="1:5" x14ac:dyDescent="0.3">
      <c r="C30" t="s">
        <v>586</v>
      </c>
      <c r="D30" t="s">
        <v>587</v>
      </c>
      <c r="E30" s="29">
        <v>11485.8</v>
      </c>
    </row>
    <row r="31" spans="1:5" x14ac:dyDescent="0.3">
      <c r="C31" t="s">
        <v>477</v>
      </c>
      <c r="D31" t="s">
        <v>478</v>
      </c>
      <c r="E31" s="29">
        <v>436601.59</v>
      </c>
    </row>
    <row r="32" spans="1:5" x14ac:dyDescent="0.3">
      <c r="C32" t="s">
        <v>590</v>
      </c>
      <c r="D32" t="s">
        <v>591</v>
      </c>
      <c r="E32" s="29">
        <v>14695.169999999998</v>
      </c>
    </row>
    <row r="33" spans="3:5" x14ac:dyDescent="0.3">
      <c r="C33" t="s">
        <v>593</v>
      </c>
      <c r="D33" t="s">
        <v>594</v>
      </c>
      <c r="E33" s="29">
        <v>20901.32</v>
      </c>
    </row>
    <row r="34" spans="3:5" x14ac:dyDescent="0.3">
      <c r="C34" t="s">
        <v>480</v>
      </c>
      <c r="D34" t="s">
        <v>481</v>
      </c>
      <c r="E34" s="29">
        <v>505602.35</v>
      </c>
    </row>
    <row r="35" spans="3:5" x14ac:dyDescent="0.3">
      <c r="C35" t="s">
        <v>494</v>
      </c>
      <c r="D35" t="s">
        <v>495</v>
      </c>
      <c r="E35" s="29">
        <v>42777.9</v>
      </c>
    </row>
    <row r="36" spans="3:5" x14ac:dyDescent="0.3">
      <c r="C36" t="s">
        <v>596</v>
      </c>
      <c r="D36" t="s">
        <v>597</v>
      </c>
      <c r="E36" s="29">
        <v>21128.2</v>
      </c>
    </row>
    <row r="37" spans="3:5" x14ac:dyDescent="0.3">
      <c r="C37" t="s">
        <v>484</v>
      </c>
      <c r="D37" t="s">
        <v>485</v>
      </c>
      <c r="E37" s="29">
        <v>546138.22999999986</v>
      </c>
    </row>
    <row r="38" spans="3:5" x14ac:dyDescent="0.3">
      <c r="C38" t="s">
        <v>498</v>
      </c>
      <c r="D38" t="s">
        <v>499</v>
      </c>
      <c r="E38" s="29">
        <v>29144.399999999994</v>
      </c>
    </row>
    <row r="39" spans="3:5" x14ac:dyDescent="0.3">
      <c r="C39" t="s">
        <v>599</v>
      </c>
      <c r="D39" t="s">
        <v>600</v>
      </c>
      <c r="E39" s="29">
        <v>15059.159999999996</v>
      </c>
    </row>
    <row r="40" spans="3:5" x14ac:dyDescent="0.3">
      <c r="C40" t="s">
        <v>489</v>
      </c>
      <c r="D40" t="s">
        <v>490</v>
      </c>
      <c r="E40" s="29">
        <v>143322.57999999999</v>
      </c>
    </row>
    <row r="41" spans="3:5" x14ac:dyDescent="0.3">
      <c r="C41" t="s">
        <v>468</v>
      </c>
      <c r="D41" t="s">
        <v>469</v>
      </c>
      <c r="E41" s="29">
        <v>7101.5999999999995</v>
      </c>
    </row>
    <row r="42" spans="3:5" x14ac:dyDescent="0.3">
      <c r="C42" t="s">
        <v>912</v>
      </c>
      <c r="D42" t="s">
        <v>913</v>
      </c>
      <c r="E42" s="29">
        <v>15137</v>
      </c>
    </row>
    <row r="43" spans="3:5" x14ac:dyDescent="0.3">
      <c r="C43" t="s">
        <v>915</v>
      </c>
      <c r="D43" t="s">
        <v>916</v>
      </c>
      <c r="E43" s="29">
        <v>19579</v>
      </c>
    </row>
    <row r="44" spans="3:5" x14ac:dyDescent="0.3">
      <c r="C44" t="s">
        <v>918</v>
      </c>
      <c r="D44" t="s">
        <v>919</v>
      </c>
      <c r="E44" s="29">
        <v>9436</v>
      </c>
    </row>
    <row r="45" spans="3:5" x14ac:dyDescent="0.3">
      <c r="C45" t="s">
        <v>921</v>
      </c>
      <c r="D45" t="s">
        <v>922</v>
      </c>
      <c r="E45" s="29">
        <v>15615</v>
      </c>
    </row>
    <row r="46" spans="3:5" x14ac:dyDescent="0.3">
      <c r="C46" t="s">
        <v>924</v>
      </c>
      <c r="D46" t="s">
        <v>925</v>
      </c>
      <c r="E46" s="29">
        <v>20</v>
      </c>
    </row>
    <row r="47" spans="3:5" x14ac:dyDescent="0.3">
      <c r="C47" t="s">
        <v>927</v>
      </c>
      <c r="D47" t="s">
        <v>928</v>
      </c>
      <c r="E47" s="29">
        <v>17148</v>
      </c>
    </row>
    <row r="50" spans="1:5" x14ac:dyDescent="0.3">
      <c r="A50" s="38" t="s">
        <v>1122</v>
      </c>
      <c r="B50" s="38"/>
      <c r="C50" s="38"/>
      <c r="D50" s="38"/>
      <c r="E50" s="39">
        <f>SUM(E24:E49)</f>
        <v>4614378.3199999994</v>
      </c>
    </row>
    <row r="53" spans="1:5" ht="15" x14ac:dyDescent="0.35">
      <c r="A53" s="47" t="s">
        <v>1368</v>
      </c>
      <c r="B53" s="47"/>
      <c r="C53" s="47"/>
      <c r="D53" s="47"/>
      <c r="E53" s="48">
        <f>+E19+E50</f>
        <v>-2366957.9800000004</v>
      </c>
    </row>
    <row r="54" spans="1:5" ht="15" x14ac:dyDescent="0.35">
      <c r="A54" s="49"/>
      <c r="B54" s="49"/>
      <c r="C54" s="49"/>
      <c r="D54" s="49"/>
      <c r="E54" s="50"/>
    </row>
    <row r="55" spans="1:5" ht="15" x14ac:dyDescent="0.35">
      <c r="A55" s="49"/>
      <c r="B55" s="49"/>
      <c r="C55" t="s">
        <v>440</v>
      </c>
      <c r="D55" t="s">
        <v>441</v>
      </c>
      <c r="E55" s="51">
        <f>-E10</f>
        <v>1058752.55</v>
      </c>
    </row>
    <row r="56" spans="1:5" x14ac:dyDescent="0.3">
      <c r="E56" s="51"/>
    </row>
    <row r="57" spans="1:5" ht="15" x14ac:dyDescent="0.35">
      <c r="A57" s="47" t="s">
        <v>1369</v>
      </c>
      <c r="B57" s="47"/>
      <c r="C57" s="47"/>
      <c r="D57" s="47"/>
      <c r="E57" s="48">
        <f>+E55+E53</f>
        <v>-1308205.4300000004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2AABA-9998-43D0-84B5-B6073C0E1C5F}">
  <dimension ref="A3:E31"/>
  <sheetViews>
    <sheetView workbookViewId="0"/>
  </sheetViews>
  <sheetFormatPr defaultRowHeight="14.4" x14ac:dyDescent="0.3"/>
  <cols>
    <col min="1" max="1" width="18.33203125" customWidth="1"/>
    <col min="2" max="2" width="19.5546875" customWidth="1"/>
    <col min="3" max="3" width="18.77734375" customWidth="1"/>
    <col min="4" max="4" width="31.21875" customWidth="1"/>
    <col min="5" max="5" width="20.6640625" style="29" customWidth="1"/>
  </cols>
  <sheetData>
    <row r="3" spans="1:5" x14ac:dyDescent="0.3">
      <c r="A3" s="28" t="s">
        <v>1319</v>
      </c>
    </row>
    <row r="4" spans="1:5" x14ac:dyDescent="0.3">
      <c r="A4" s="28" t="s">
        <v>6</v>
      </c>
      <c r="B4" s="28" t="s">
        <v>9</v>
      </c>
      <c r="C4" s="28" t="s">
        <v>11</v>
      </c>
      <c r="D4" s="28" t="s">
        <v>12</v>
      </c>
      <c r="E4" s="29" t="s">
        <v>1320</v>
      </c>
    </row>
    <row r="5" spans="1:5" x14ac:dyDescent="0.3">
      <c r="A5" t="s">
        <v>26</v>
      </c>
      <c r="B5" t="s">
        <v>28</v>
      </c>
      <c r="C5" t="s">
        <v>692</v>
      </c>
      <c r="D5" t="s">
        <v>693</v>
      </c>
      <c r="E5" s="29">
        <v>3200</v>
      </c>
    </row>
    <row r="6" spans="1:5" x14ac:dyDescent="0.3">
      <c r="C6" t="s">
        <v>662</v>
      </c>
      <c r="D6" t="s">
        <v>663</v>
      </c>
      <c r="E6" s="29">
        <v>64600</v>
      </c>
    </row>
    <row r="7" spans="1:5" x14ac:dyDescent="0.3">
      <c r="C7" t="s">
        <v>512</v>
      </c>
      <c r="D7" t="s">
        <v>513</v>
      </c>
      <c r="E7" s="29">
        <v>2195950.6399999997</v>
      </c>
    </row>
    <row r="8" spans="1:5" x14ac:dyDescent="0.3">
      <c r="C8" t="s">
        <v>531</v>
      </c>
      <c r="D8" t="s">
        <v>532</v>
      </c>
      <c r="E8" s="29">
        <v>5805.880000000001</v>
      </c>
    </row>
    <row r="9" spans="1:5" x14ac:dyDescent="0.3">
      <c r="C9" t="s">
        <v>473</v>
      </c>
      <c r="D9" t="s">
        <v>474</v>
      </c>
      <c r="E9" s="29">
        <v>443728.19000000006</v>
      </c>
    </row>
    <row r="10" spans="1:5" x14ac:dyDescent="0.3">
      <c r="C10" t="s">
        <v>582</v>
      </c>
      <c r="D10" t="s">
        <v>583</v>
      </c>
      <c r="E10" s="29">
        <v>30200.310000000005</v>
      </c>
    </row>
    <row r="11" spans="1:5" x14ac:dyDescent="0.3">
      <c r="C11" t="s">
        <v>586</v>
      </c>
      <c r="D11" t="s">
        <v>587</v>
      </c>
      <c r="E11" s="29">
        <v>11485.8</v>
      </c>
    </row>
    <row r="12" spans="1:5" x14ac:dyDescent="0.3">
      <c r="C12" t="s">
        <v>477</v>
      </c>
      <c r="D12" t="s">
        <v>478</v>
      </c>
      <c r="E12" s="29">
        <v>436601.59</v>
      </c>
    </row>
    <row r="13" spans="1:5" x14ac:dyDescent="0.3">
      <c r="C13" t="s">
        <v>590</v>
      </c>
      <c r="D13" t="s">
        <v>591</v>
      </c>
      <c r="E13" s="29">
        <v>14695.169999999998</v>
      </c>
    </row>
    <row r="14" spans="1:5" x14ac:dyDescent="0.3">
      <c r="C14" t="s">
        <v>593</v>
      </c>
      <c r="D14" t="s">
        <v>594</v>
      </c>
      <c r="E14" s="29">
        <v>20901.32</v>
      </c>
    </row>
    <row r="15" spans="1:5" x14ac:dyDescent="0.3">
      <c r="C15" t="s">
        <v>480</v>
      </c>
      <c r="D15" t="s">
        <v>481</v>
      </c>
      <c r="E15" s="29">
        <v>505602.35</v>
      </c>
    </row>
    <row r="16" spans="1:5" x14ac:dyDescent="0.3">
      <c r="C16" t="s">
        <v>494</v>
      </c>
      <c r="D16" t="s">
        <v>495</v>
      </c>
      <c r="E16" s="29">
        <v>42777.9</v>
      </c>
    </row>
    <row r="17" spans="1:5" x14ac:dyDescent="0.3">
      <c r="C17" t="s">
        <v>596</v>
      </c>
      <c r="D17" t="s">
        <v>597</v>
      </c>
      <c r="E17" s="29">
        <v>21128.2</v>
      </c>
    </row>
    <row r="18" spans="1:5" x14ac:dyDescent="0.3">
      <c r="C18" t="s">
        <v>484</v>
      </c>
      <c r="D18" t="s">
        <v>485</v>
      </c>
      <c r="E18" s="29">
        <v>546138.22999999986</v>
      </c>
    </row>
    <row r="19" spans="1:5" x14ac:dyDescent="0.3">
      <c r="C19" t="s">
        <v>498</v>
      </c>
      <c r="D19" t="s">
        <v>499</v>
      </c>
      <c r="E19" s="29">
        <v>29144.399999999994</v>
      </c>
    </row>
    <row r="20" spans="1:5" x14ac:dyDescent="0.3">
      <c r="C20" t="s">
        <v>599</v>
      </c>
      <c r="D20" t="s">
        <v>600</v>
      </c>
      <c r="E20" s="29">
        <v>15059.159999999996</v>
      </c>
    </row>
    <row r="21" spans="1:5" x14ac:dyDescent="0.3">
      <c r="C21" t="s">
        <v>489</v>
      </c>
      <c r="D21" t="s">
        <v>490</v>
      </c>
      <c r="E21" s="29">
        <v>143322.57999999999</v>
      </c>
    </row>
    <row r="22" spans="1:5" x14ac:dyDescent="0.3">
      <c r="C22" t="s">
        <v>468</v>
      </c>
      <c r="D22" t="s">
        <v>469</v>
      </c>
      <c r="E22" s="29">
        <v>7101.5999999999995</v>
      </c>
    </row>
    <row r="23" spans="1:5" x14ac:dyDescent="0.3">
      <c r="C23" t="s">
        <v>912</v>
      </c>
      <c r="D23" t="s">
        <v>913</v>
      </c>
      <c r="E23" s="29">
        <v>15137</v>
      </c>
    </row>
    <row r="24" spans="1:5" x14ac:dyDescent="0.3">
      <c r="C24" t="s">
        <v>915</v>
      </c>
      <c r="D24" t="s">
        <v>916</v>
      </c>
      <c r="E24" s="29">
        <v>19579</v>
      </c>
    </row>
    <row r="25" spans="1:5" x14ac:dyDescent="0.3">
      <c r="C25" t="s">
        <v>918</v>
      </c>
      <c r="D25" t="s">
        <v>919</v>
      </c>
      <c r="E25" s="29">
        <v>9436</v>
      </c>
    </row>
    <row r="26" spans="1:5" x14ac:dyDescent="0.3">
      <c r="C26" t="s">
        <v>921</v>
      </c>
      <c r="D26" t="s">
        <v>922</v>
      </c>
      <c r="E26" s="29">
        <v>15615</v>
      </c>
    </row>
    <row r="27" spans="1:5" x14ac:dyDescent="0.3">
      <c r="C27" t="s">
        <v>924</v>
      </c>
      <c r="D27" t="s">
        <v>925</v>
      </c>
      <c r="E27" s="29">
        <v>20</v>
      </c>
    </row>
    <row r="28" spans="1:5" x14ac:dyDescent="0.3">
      <c r="C28" t="s">
        <v>927</v>
      </c>
      <c r="D28" t="s">
        <v>928</v>
      </c>
      <c r="E28" s="29">
        <v>17148</v>
      </c>
    </row>
    <row r="29" spans="1:5" x14ac:dyDescent="0.3">
      <c r="B29" t="s">
        <v>1124</v>
      </c>
      <c r="E29" s="29">
        <v>4614378.3199999994</v>
      </c>
    </row>
    <row r="30" spans="1:5" x14ac:dyDescent="0.3">
      <c r="A30" t="s">
        <v>1123</v>
      </c>
      <c r="E30" s="29">
        <v>4614378.3199999994</v>
      </c>
    </row>
    <row r="31" spans="1:5" x14ac:dyDescent="0.3">
      <c r="A31" t="s">
        <v>1122</v>
      </c>
      <c r="E31" s="29">
        <v>4614378.3199999994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C91A-DAF3-4286-916A-B5F5DABA6F76}">
  <dimension ref="A3:H572"/>
  <sheetViews>
    <sheetView workbookViewId="0"/>
  </sheetViews>
  <sheetFormatPr defaultRowHeight="14.4" x14ac:dyDescent="0.3"/>
  <cols>
    <col min="1" max="1" width="15.77734375" customWidth="1"/>
    <col min="2" max="2" width="16.33203125" customWidth="1"/>
    <col min="3" max="3" width="13" customWidth="1"/>
    <col min="4" max="4" width="28.109375" customWidth="1"/>
    <col min="5" max="5" width="13.109375" customWidth="1"/>
    <col min="6" max="6" width="15.6640625" customWidth="1"/>
    <col min="7" max="7" width="31.33203125" customWidth="1"/>
    <col min="8" max="8" width="19.88671875" style="29" customWidth="1"/>
  </cols>
  <sheetData>
    <row r="3" spans="1:8" x14ac:dyDescent="0.3">
      <c r="A3" s="28" t="s">
        <v>1319</v>
      </c>
    </row>
    <row r="4" spans="1:8" x14ac:dyDescent="0.3">
      <c r="A4" s="28" t="s">
        <v>6</v>
      </c>
      <c r="B4" s="28" t="s">
        <v>9</v>
      </c>
      <c r="C4" s="28" t="s">
        <v>11</v>
      </c>
      <c r="D4" s="28" t="s">
        <v>12</v>
      </c>
      <c r="E4" s="28" t="s">
        <v>2</v>
      </c>
      <c r="F4" s="28" t="s">
        <v>3</v>
      </c>
      <c r="G4" s="28" t="s">
        <v>21</v>
      </c>
      <c r="H4" s="29" t="s">
        <v>1320</v>
      </c>
    </row>
    <row r="5" spans="1:8" x14ac:dyDescent="0.3">
      <c r="A5" t="s">
        <v>26</v>
      </c>
      <c r="B5" t="s">
        <v>28</v>
      </c>
      <c r="C5" t="s">
        <v>692</v>
      </c>
      <c r="D5" t="s">
        <v>693</v>
      </c>
      <c r="E5" s="24" t="s">
        <v>1149</v>
      </c>
      <c r="F5" t="s">
        <v>691</v>
      </c>
      <c r="G5" t="s">
        <v>695</v>
      </c>
      <c r="H5" s="29">
        <v>3200</v>
      </c>
    </row>
    <row r="6" spans="1:8" x14ac:dyDescent="0.3">
      <c r="C6" t="s">
        <v>1125</v>
      </c>
      <c r="H6" s="29">
        <v>3200</v>
      </c>
    </row>
    <row r="7" spans="1:8" x14ac:dyDescent="0.3">
      <c r="C7" t="s">
        <v>662</v>
      </c>
      <c r="D7" t="s">
        <v>663</v>
      </c>
      <c r="E7" s="24" t="s">
        <v>1150</v>
      </c>
      <c r="F7" t="s">
        <v>661</v>
      </c>
      <c r="G7" t="s">
        <v>665</v>
      </c>
      <c r="H7" s="29">
        <v>7333.32</v>
      </c>
    </row>
    <row r="8" spans="1:8" x14ac:dyDescent="0.3">
      <c r="E8" s="24" t="s">
        <v>1151</v>
      </c>
      <c r="F8" t="s">
        <v>829</v>
      </c>
      <c r="G8" t="s">
        <v>831</v>
      </c>
      <c r="H8" s="29">
        <v>8000</v>
      </c>
    </row>
    <row r="9" spans="1:8" x14ac:dyDescent="0.3">
      <c r="E9" s="24" t="s">
        <v>1152</v>
      </c>
      <c r="F9" t="s">
        <v>984</v>
      </c>
      <c r="G9" t="s">
        <v>986</v>
      </c>
      <c r="H9" s="29">
        <v>5000</v>
      </c>
    </row>
    <row r="10" spans="1:8" x14ac:dyDescent="0.3">
      <c r="E10" s="24" t="s">
        <v>1153</v>
      </c>
      <c r="F10" t="s">
        <v>1092</v>
      </c>
      <c r="G10" t="s">
        <v>1095</v>
      </c>
      <c r="H10" s="29">
        <v>5066.68</v>
      </c>
    </row>
    <row r="11" spans="1:8" x14ac:dyDescent="0.3">
      <c r="G11" t="s">
        <v>1094</v>
      </c>
      <c r="H11" s="29">
        <v>13500</v>
      </c>
    </row>
    <row r="12" spans="1:8" x14ac:dyDescent="0.3">
      <c r="F12" t="s">
        <v>1096</v>
      </c>
      <c r="G12" t="s">
        <v>1098</v>
      </c>
      <c r="H12" s="29">
        <v>25700</v>
      </c>
    </row>
    <row r="13" spans="1:8" x14ac:dyDescent="0.3">
      <c r="C13" t="s">
        <v>1126</v>
      </c>
      <c r="H13" s="29">
        <v>64600</v>
      </c>
    </row>
    <row r="14" spans="1:8" x14ac:dyDescent="0.3">
      <c r="C14" t="s">
        <v>512</v>
      </c>
      <c r="D14" t="s">
        <v>513</v>
      </c>
      <c r="E14" s="24" t="s">
        <v>1154</v>
      </c>
      <c r="F14" t="s">
        <v>511</v>
      </c>
      <c r="G14" t="s">
        <v>515</v>
      </c>
      <c r="H14" s="29">
        <v>183337.31</v>
      </c>
    </row>
    <row r="15" spans="1:8" x14ac:dyDescent="0.3">
      <c r="E15" s="24" t="s">
        <v>1155</v>
      </c>
      <c r="F15" t="s">
        <v>563</v>
      </c>
      <c r="G15" t="s">
        <v>565</v>
      </c>
      <c r="H15" s="29">
        <v>182425.03</v>
      </c>
    </row>
    <row r="16" spans="1:8" x14ac:dyDescent="0.3">
      <c r="E16" s="24" t="s">
        <v>1156</v>
      </c>
      <c r="F16" t="s">
        <v>641</v>
      </c>
      <c r="G16" t="s">
        <v>643</v>
      </c>
      <c r="H16" s="29">
        <v>181714.19</v>
      </c>
    </row>
    <row r="17" spans="3:8" x14ac:dyDescent="0.3">
      <c r="E17" s="24" t="s">
        <v>1157</v>
      </c>
      <c r="F17" t="s">
        <v>708</v>
      </c>
      <c r="G17" t="s">
        <v>710</v>
      </c>
      <c r="H17" s="29">
        <v>182225.98</v>
      </c>
    </row>
    <row r="18" spans="3:8" x14ac:dyDescent="0.3">
      <c r="E18" s="24" t="s">
        <v>1158</v>
      </c>
      <c r="F18" t="s">
        <v>747</v>
      </c>
      <c r="G18" t="s">
        <v>749</v>
      </c>
      <c r="H18" s="29">
        <v>182587.49</v>
      </c>
    </row>
    <row r="19" spans="3:8" x14ac:dyDescent="0.3">
      <c r="E19" s="24" t="s">
        <v>1159</v>
      </c>
      <c r="F19" t="s">
        <v>793</v>
      </c>
      <c r="G19" t="s">
        <v>795</v>
      </c>
      <c r="H19" s="29">
        <v>182937.06</v>
      </c>
    </row>
    <row r="20" spans="3:8" x14ac:dyDescent="0.3">
      <c r="E20" s="24" t="s">
        <v>1160</v>
      </c>
      <c r="F20" t="s">
        <v>853</v>
      </c>
      <c r="G20" t="s">
        <v>855</v>
      </c>
      <c r="H20" s="29">
        <v>183755.88</v>
      </c>
    </row>
    <row r="21" spans="3:8" x14ac:dyDescent="0.3">
      <c r="E21" s="24" t="s">
        <v>1161</v>
      </c>
      <c r="F21" t="s">
        <v>902</v>
      </c>
      <c r="G21" t="s">
        <v>904</v>
      </c>
      <c r="H21" s="29">
        <v>184154.35</v>
      </c>
    </row>
    <row r="22" spans="3:8" x14ac:dyDescent="0.3">
      <c r="E22" s="24" t="s">
        <v>1162</v>
      </c>
      <c r="F22" t="s">
        <v>957</v>
      </c>
      <c r="G22" t="s">
        <v>959</v>
      </c>
      <c r="H22" s="29">
        <v>183522.86</v>
      </c>
    </row>
    <row r="23" spans="3:8" x14ac:dyDescent="0.3">
      <c r="E23" s="24" t="s">
        <v>1163</v>
      </c>
      <c r="F23" t="s">
        <v>1007</v>
      </c>
      <c r="G23" t="s">
        <v>1009</v>
      </c>
      <c r="H23" s="29">
        <v>183721.66</v>
      </c>
    </row>
    <row r="24" spans="3:8" x14ac:dyDescent="0.3">
      <c r="E24" s="24" t="s">
        <v>1164</v>
      </c>
      <c r="F24" t="s">
        <v>1055</v>
      </c>
      <c r="G24" t="s">
        <v>1057</v>
      </c>
      <c r="H24" s="29">
        <v>183636.39</v>
      </c>
    </row>
    <row r="25" spans="3:8" x14ac:dyDescent="0.3">
      <c r="E25" s="24" t="s">
        <v>1165</v>
      </c>
      <c r="F25" t="s">
        <v>1078</v>
      </c>
      <c r="G25" t="s">
        <v>1080</v>
      </c>
      <c r="H25" s="29">
        <v>183629.83</v>
      </c>
    </row>
    <row r="26" spans="3:8" x14ac:dyDescent="0.3">
      <c r="E26" s="24" t="s">
        <v>1153</v>
      </c>
      <c r="F26" t="s">
        <v>1099</v>
      </c>
      <c r="G26" t="s">
        <v>1100</v>
      </c>
      <c r="H26" s="29">
        <v>-1697.39</v>
      </c>
    </row>
    <row r="27" spans="3:8" x14ac:dyDescent="0.3">
      <c r="C27" t="s">
        <v>1127</v>
      </c>
      <c r="H27" s="29">
        <v>2195950.6399999997</v>
      </c>
    </row>
    <row r="28" spans="3:8" x14ac:dyDescent="0.3">
      <c r="C28" t="s">
        <v>531</v>
      </c>
      <c r="D28" t="s">
        <v>532</v>
      </c>
      <c r="E28" s="24" t="s">
        <v>1166</v>
      </c>
      <c r="F28" t="s">
        <v>530</v>
      </c>
      <c r="G28" t="s">
        <v>534</v>
      </c>
      <c r="H28" s="29">
        <v>663</v>
      </c>
    </row>
    <row r="29" spans="3:8" x14ac:dyDescent="0.3">
      <c r="G29" t="s">
        <v>536</v>
      </c>
      <c r="H29" s="29">
        <v>200.6</v>
      </c>
    </row>
    <row r="30" spans="3:8" x14ac:dyDescent="0.3">
      <c r="E30" s="24" t="s">
        <v>1167</v>
      </c>
      <c r="F30" t="s">
        <v>568</v>
      </c>
      <c r="G30" t="s">
        <v>570</v>
      </c>
      <c r="H30" s="29">
        <v>68.400000000000006</v>
      </c>
    </row>
    <row r="31" spans="3:8" x14ac:dyDescent="0.3">
      <c r="E31" s="24" t="s">
        <v>1168</v>
      </c>
      <c r="F31" t="s">
        <v>653</v>
      </c>
      <c r="G31" t="s">
        <v>655</v>
      </c>
      <c r="H31" s="29">
        <v>41.72</v>
      </c>
    </row>
    <row r="32" spans="3:8" x14ac:dyDescent="0.3">
      <c r="E32" s="24" t="s">
        <v>1169</v>
      </c>
      <c r="F32" t="s">
        <v>669</v>
      </c>
      <c r="G32" t="s">
        <v>671</v>
      </c>
      <c r="H32" s="29">
        <v>143</v>
      </c>
    </row>
    <row r="33" spans="3:8" x14ac:dyDescent="0.3">
      <c r="E33" s="24" t="s">
        <v>1170</v>
      </c>
      <c r="F33" t="s">
        <v>731</v>
      </c>
      <c r="G33" t="s">
        <v>733</v>
      </c>
      <c r="H33" s="29">
        <v>777.82</v>
      </c>
    </row>
    <row r="34" spans="3:8" x14ac:dyDescent="0.3">
      <c r="E34" s="24" t="s">
        <v>1171</v>
      </c>
      <c r="F34" t="s">
        <v>810</v>
      </c>
      <c r="G34" t="s">
        <v>812</v>
      </c>
      <c r="H34" s="29">
        <v>58.14</v>
      </c>
    </row>
    <row r="35" spans="3:8" x14ac:dyDescent="0.3">
      <c r="G35" t="s">
        <v>818</v>
      </c>
      <c r="H35" s="29">
        <v>435.6</v>
      </c>
    </row>
    <row r="36" spans="3:8" x14ac:dyDescent="0.3">
      <c r="G36" t="s">
        <v>820</v>
      </c>
      <c r="H36" s="29">
        <v>57</v>
      </c>
    </row>
    <row r="37" spans="3:8" x14ac:dyDescent="0.3">
      <c r="G37" t="s">
        <v>822</v>
      </c>
      <c r="H37" s="29">
        <v>413.2</v>
      </c>
    </row>
    <row r="38" spans="3:8" x14ac:dyDescent="0.3">
      <c r="G38" t="s">
        <v>824</v>
      </c>
      <c r="H38" s="29">
        <v>435.6</v>
      </c>
    </row>
    <row r="39" spans="3:8" x14ac:dyDescent="0.3">
      <c r="G39" t="s">
        <v>816</v>
      </c>
      <c r="H39" s="29">
        <v>989.8</v>
      </c>
    </row>
    <row r="40" spans="3:8" x14ac:dyDescent="0.3">
      <c r="G40" t="s">
        <v>814</v>
      </c>
      <c r="H40" s="29">
        <v>431.4</v>
      </c>
    </row>
    <row r="41" spans="3:8" x14ac:dyDescent="0.3">
      <c r="E41" s="24" t="s">
        <v>1172</v>
      </c>
      <c r="F41" t="s">
        <v>974</v>
      </c>
      <c r="G41" t="s">
        <v>976</v>
      </c>
      <c r="H41" s="29">
        <v>1090.5999999999999</v>
      </c>
    </row>
    <row r="42" spans="3:8" x14ac:dyDescent="0.3">
      <c r="C42" t="s">
        <v>1128</v>
      </c>
      <c r="H42" s="29">
        <v>5805.8799999999992</v>
      </c>
    </row>
    <row r="43" spans="3:8" x14ac:dyDescent="0.3">
      <c r="C43" t="s">
        <v>473</v>
      </c>
      <c r="D43" t="s">
        <v>474</v>
      </c>
      <c r="E43" s="24" t="s">
        <v>1173</v>
      </c>
      <c r="F43" t="s">
        <v>472</v>
      </c>
      <c r="G43" t="s">
        <v>476</v>
      </c>
      <c r="H43" s="29">
        <v>9110.93</v>
      </c>
    </row>
    <row r="44" spans="3:8" x14ac:dyDescent="0.3">
      <c r="E44" s="24" t="s">
        <v>1174</v>
      </c>
      <c r="F44" t="s">
        <v>501</v>
      </c>
      <c r="G44" t="s">
        <v>476</v>
      </c>
      <c r="H44" s="29">
        <v>5525.24</v>
      </c>
    </row>
    <row r="45" spans="3:8" x14ac:dyDescent="0.3">
      <c r="E45" s="24" t="s">
        <v>1154</v>
      </c>
      <c r="F45" t="s">
        <v>511</v>
      </c>
      <c r="G45" t="s">
        <v>476</v>
      </c>
      <c r="H45" s="29">
        <v>32784.620000000003</v>
      </c>
    </row>
    <row r="46" spans="3:8" x14ac:dyDescent="0.3">
      <c r="E46" s="24" t="s">
        <v>1175</v>
      </c>
      <c r="F46" t="s">
        <v>526</v>
      </c>
      <c r="G46" t="s">
        <v>476</v>
      </c>
      <c r="H46" s="29">
        <v>3964.5</v>
      </c>
    </row>
    <row r="47" spans="3:8" x14ac:dyDescent="0.3">
      <c r="E47" s="24" t="s">
        <v>1176</v>
      </c>
      <c r="F47" t="s">
        <v>541</v>
      </c>
      <c r="G47" t="s">
        <v>476</v>
      </c>
      <c r="H47" s="29">
        <v>10250.69</v>
      </c>
    </row>
    <row r="48" spans="3:8" x14ac:dyDescent="0.3">
      <c r="E48" s="24" t="s">
        <v>1177</v>
      </c>
      <c r="F48" t="s">
        <v>547</v>
      </c>
      <c r="G48" t="s">
        <v>476</v>
      </c>
      <c r="H48" s="29">
        <v>5067.87</v>
      </c>
    </row>
    <row r="49" spans="5:8" x14ac:dyDescent="0.3">
      <c r="E49" s="24" t="s">
        <v>1178</v>
      </c>
      <c r="F49" t="s">
        <v>559</v>
      </c>
      <c r="G49" t="s">
        <v>476</v>
      </c>
      <c r="H49" s="29">
        <v>2735.29</v>
      </c>
    </row>
    <row r="50" spans="5:8" x14ac:dyDescent="0.3">
      <c r="E50" s="24" t="s">
        <v>1179</v>
      </c>
      <c r="F50" t="s">
        <v>580</v>
      </c>
      <c r="G50" t="s">
        <v>476</v>
      </c>
      <c r="H50" s="29">
        <v>16419.169999999998</v>
      </c>
    </row>
    <row r="51" spans="5:8" x14ac:dyDescent="0.3">
      <c r="E51" s="24" t="s">
        <v>1180</v>
      </c>
      <c r="F51" t="s">
        <v>602</v>
      </c>
      <c r="G51" t="s">
        <v>605</v>
      </c>
      <c r="H51" s="29">
        <v>11116.86</v>
      </c>
    </row>
    <row r="52" spans="5:8" x14ac:dyDescent="0.3">
      <c r="G52" t="s">
        <v>606</v>
      </c>
      <c r="H52" s="29">
        <v>15303.72</v>
      </c>
    </row>
    <row r="53" spans="5:8" x14ac:dyDescent="0.3">
      <c r="E53" s="24" t="s">
        <v>1181</v>
      </c>
      <c r="F53" t="s">
        <v>619</v>
      </c>
      <c r="G53" t="s">
        <v>621</v>
      </c>
      <c r="H53" s="29">
        <v>-11116.86</v>
      </c>
    </row>
    <row r="54" spans="5:8" x14ac:dyDescent="0.3">
      <c r="E54" s="24" t="s">
        <v>1182</v>
      </c>
      <c r="F54" t="s">
        <v>624</v>
      </c>
      <c r="G54" t="s">
        <v>476</v>
      </c>
      <c r="H54" s="29">
        <v>16444.809999999998</v>
      </c>
    </row>
    <row r="55" spans="5:8" x14ac:dyDescent="0.3">
      <c r="F55" t="s">
        <v>627</v>
      </c>
      <c r="G55" t="s">
        <v>628</v>
      </c>
      <c r="H55" s="29">
        <v>39887</v>
      </c>
    </row>
    <row r="56" spans="5:8" x14ac:dyDescent="0.3">
      <c r="E56" s="24" t="s">
        <v>1183</v>
      </c>
      <c r="F56" t="s">
        <v>636</v>
      </c>
      <c r="G56" t="s">
        <v>476</v>
      </c>
      <c r="H56" s="29">
        <v>1652.82</v>
      </c>
    </row>
    <row r="57" spans="5:8" x14ac:dyDescent="0.3">
      <c r="E57" s="24" t="s">
        <v>1184</v>
      </c>
      <c r="F57" t="s">
        <v>648</v>
      </c>
      <c r="G57" t="s">
        <v>476</v>
      </c>
      <c r="H57" s="29">
        <v>735.37</v>
      </c>
    </row>
    <row r="58" spans="5:8" x14ac:dyDescent="0.3">
      <c r="E58" s="24" t="s">
        <v>1168</v>
      </c>
      <c r="F58" t="s">
        <v>656</v>
      </c>
      <c r="G58" t="s">
        <v>476</v>
      </c>
      <c r="H58" s="29">
        <v>8902.91</v>
      </c>
    </row>
    <row r="59" spans="5:8" x14ac:dyDescent="0.3">
      <c r="E59" s="24" t="s">
        <v>1185</v>
      </c>
      <c r="F59" t="s">
        <v>674</v>
      </c>
      <c r="G59" t="s">
        <v>476</v>
      </c>
      <c r="H59" s="29">
        <v>15315.91</v>
      </c>
    </row>
    <row r="60" spans="5:8" x14ac:dyDescent="0.3">
      <c r="E60" s="24" t="s">
        <v>1186</v>
      </c>
      <c r="F60" t="s">
        <v>681</v>
      </c>
      <c r="G60" t="s">
        <v>476</v>
      </c>
      <c r="H60" s="29">
        <v>4319.76</v>
      </c>
    </row>
    <row r="61" spans="5:8" x14ac:dyDescent="0.3">
      <c r="E61" s="24" t="s">
        <v>1187</v>
      </c>
      <c r="F61" t="s">
        <v>696</v>
      </c>
      <c r="G61" t="s">
        <v>698</v>
      </c>
      <c r="H61" s="29">
        <v>9651.51</v>
      </c>
    </row>
    <row r="62" spans="5:8" x14ac:dyDescent="0.3">
      <c r="E62" s="24" t="s">
        <v>1188</v>
      </c>
      <c r="F62" t="s">
        <v>714</v>
      </c>
      <c r="G62" t="s">
        <v>476</v>
      </c>
      <c r="H62" s="29">
        <v>5349.96</v>
      </c>
    </row>
    <row r="63" spans="5:8" x14ac:dyDescent="0.3">
      <c r="E63" s="24" t="s">
        <v>1189</v>
      </c>
      <c r="F63" t="s">
        <v>722</v>
      </c>
      <c r="G63" t="s">
        <v>476</v>
      </c>
      <c r="H63" s="29">
        <v>3400.14</v>
      </c>
    </row>
    <row r="64" spans="5:8" x14ac:dyDescent="0.3">
      <c r="E64" s="24" t="s">
        <v>1170</v>
      </c>
      <c r="F64" t="s">
        <v>190</v>
      </c>
      <c r="G64" t="s">
        <v>735</v>
      </c>
      <c r="H64" s="29">
        <v>-84.25</v>
      </c>
    </row>
    <row r="65" spans="5:8" x14ac:dyDescent="0.3">
      <c r="E65" s="24" t="s">
        <v>1190</v>
      </c>
      <c r="F65" t="s">
        <v>738</v>
      </c>
      <c r="G65" t="s">
        <v>476</v>
      </c>
      <c r="H65" s="29">
        <v>2233.04</v>
      </c>
    </row>
    <row r="66" spans="5:8" x14ac:dyDescent="0.3">
      <c r="E66" s="24" t="s">
        <v>1191</v>
      </c>
      <c r="F66" t="s">
        <v>744</v>
      </c>
      <c r="G66" t="s">
        <v>476</v>
      </c>
      <c r="H66" s="29">
        <v>1851.54</v>
      </c>
    </row>
    <row r="67" spans="5:8" x14ac:dyDescent="0.3">
      <c r="E67" s="24" t="s">
        <v>1192</v>
      </c>
      <c r="F67" t="s">
        <v>757</v>
      </c>
      <c r="G67" t="s">
        <v>759</v>
      </c>
      <c r="H67" s="29">
        <v>1311.38</v>
      </c>
    </row>
    <row r="68" spans="5:8" x14ac:dyDescent="0.3">
      <c r="G68" t="s">
        <v>761</v>
      </c>
      <c r="H68" s="29">
        <v>5758.74</v>
      </c>
    </row>
    <row r="69" spans="5:8" x14ac:dyDescent="0.3">
      <c r="E69" s="24" t="s">
        <v>1193</v>
      </c>
      <c r="F69" t="s">
        <v>773</v>
      </c>
      <c r="G69" t="s">
        <v>476</v>
      </c>
      <c r="H69" s="29">
        <v>5128.84</v>
      </c>
    </row>
    <row r="70" spans="5:8" x14ac:dyDescent="0.3">
      <c r="E70" s="24" t="s">
        <v>1194</v>
      </c>
      <c r="F70" t="s">
        <v>784</v>
      </c>
      <c r="G70" t="s">
        <v>476</v>
      </c>
      <c r="H70" s="29">
        <v>6936.51</v>
      </c>
    </row>
    <row r="71" spans="5:8" x14ac:dyDescent="0.3">
      <c r="E71" s="24" t="s">
        <v>1195</v>
      </c>
      <c r="F71" t="s">
        <v>790</v>
      </c>
      <c r="G71" t="s">
        <v>476</v>
      </c>
      <c r="H71" s="29">
        <v>5832.39</v>
      </c>
    </row>
    <row r="72" spans="5:8" x14ac:dyDescent="0.3">
      <c r="E72" s="24" t="s">
        <v>1196</v>
      </c>
      <c r="F72" t="s">
        <v>802</v>
      </c>
      <c r="G72" t="s">
        <v>476</v>
      </c>
      <c r="H72" s="29">
        <v>3879.8</v>
      </c>
    </row>
    <row r="73" spans="5:8" x14ac:dyDescent="0.3">
      <c r="E73" s="24" t="s">
        <v>1171</v>
      </c>
      <c r="F73" t="s">
        <v>825</v>
      </c>
      <c r="G73" t="s">
        <v>476</v>
      </c>
      <c r="H73" s="29">
        <v>6217.61</v>
      </c>
    </row>
    <row r="74" spans="5:8" x14ac:dyDescent="0.3">
      <c r="E74" s="24" t="s">
        <v>1197</v>
      </c>
      <c r="F74" t="s">
        <v>835</v>
      </c>
      <c r="G74" t="s">
        <v>476</v>
      </c>
      <c r="H74" s="29">
        <v>10848.45</v>
      </c>
    </row>
    <row r="75" spans="5:8" x14ac:dyDescent="0.3">
      <c r="E75" s="24" t="s">
        <v>1198</v>
      </c>
      <c r="F75" t="s">
        <v>254</v>
      </c>
      <c r="G75" t="s">
        <v>844</v>
      </c>
      <c r="H75" s="29">
        <v>-15816.78</v>
      </c>
    </row>
    <row r="76" spans="5:8" x14ac:dyDescent="0.3">
      <c r="E76" s="24" t="s">
        <v>1199</v>
      </c>
      <c r="F76" t="s">
        <v>847</v>
      </c>
      <c r="G76" t="s">
        <v>476</v>
      </c>
      <c r="H76" s="29">
        <v>2454.4</v>
      </c>
    </row>
    <row r="77" spans="5:8" x14ac:dyDescent="0.3">
      <c r="E77" s="24" t="s">
        <v>1200</v>
      </c>
      <c r="F77" t="s">
        <v>857</v>
      </c>
      <c r="G77" t="s">
        <v>476</v>
      </c>
      <c r="H77" s="29">
        <v>5447.55</v>
      </c>
    </row>
    <row r="78" spans="5:8" x14ac:dyDescent="0.3">
      <c r="E78" s="24" t="s">
        <v>1201</v>
      </c>
      <c r="F78" t="s">
        <v>868</v>
      </c>
      <c r="G78" t="s">
        <v>476</v>
      </c>
      <c r="H78" s="29">
        <v>4717.3100000000004</v>
      </c>
    </row>
    <row r="79" spans="5:8" x14ac:dyDescent="0.3">
      <c r="E79" s="24" t="s">
        <v>1202</v>
      </c>
      <c r="F79" t="s">
        <v>877</v>
      </c>
      <c r="G79" t="s">
        <v>476</v>
      </c>
      <c r="H79" s="29">
        <v>7732.53</v>
      </c>
    </row>
    <row r="80" spans="5:8" x14ac:dyDescent="0.3">
      <c r="E80" s="24" t="s">
        <v>1203</v>
      </c>
      <c r="F80" t="s">
        <v>885</v>
      </c>
      <c r="G80" t="s">
        <v>476</v>
      </c>
      <c r="H80" s="29">
        <v>6848.48</v>
      </c>
    </row>
    <row r="81" spans="5:8" x14ac:dyDescent="0.3">
      <c r="F81" t="s">
        <v>288</v>
      </c>
      <c r="G81" t="s">
        <v>888</v>
      </c>
      <c r="H81" s="29">
        <v>-8316.9599999999991</v>
      </c>
    </row>
    <row r="82" spans="5:8" x14ac:dyDescent="0.3">
      <c r="E82" s="24" t="s">
        <v>1204</v>
      </c>
      <c r="F82" t="s">
        <v>896</v>
      </c>
      <c r="G82" t="s">
        <v>476</v>
      </c>
      <c r="H82" s="29">
        <v>20007.86</v>
      </c>
    </row>
    <row r="83" spans="5:8" x14ac:dyDescent="0.3">
      <c r="E83" s="24" t="s">
        <v>1161</v>
      </c>
      <c r="F83" t="s">
        <v>905</v>
      </c>
      <c r="G83" t="s">
        <v>476</v>
      </c>
      <c r="H83" s="29">
        <v>8740.85</v>
      </c>
    </row>
    <row r="84" spans="5:8" x14ac:dyDescent="0.3">
      <c r="E84" s="24" t="s">
        <v>1205</v>
      </c>
      <c r="F84" t="s">
        <v>934</v>
      </c>
      <c r="G84" t="s">
        <v>476</v>
      </c>
      <c r="H84" s="29">
        <v>16176.05</v>
      </c>
    </row>
    <row r="85" spans="5:8" x14ac:dyDescent="0.3">
      <c r="E85" s="24" t="s">
        <v>1206</v>
      </c>
      <c r="F85" t="s">
        <v>940</v>
      </c>
      <c r="G85" t="s">
        <v>476</v>
      </c>
      <c r="H85" s="29">
        <v>19262.09</v>
      </c>
    </row>
    <row r="86" spans="5:8" x14ac:dyDescent="0.3">
      <c r="E86" s="24" t="s">
        <v>1207</v>
      </c>
      <c r="F86" t="s">
        <v>949</v>
      </c>
      <c r="G86" t="s">
        <v>476</v>
      </c>
      <c r="H86" s="29">
        <v>7868.25</v>
      </c>
    </row>
    <row r="87" spans="5:8" x14ac:dyDescent="0.3">
      <c r="E87" s="24" t="s">
        <v>1208</v>
      </c>
      <c r="F87" t="s">
        <v>962</v>
      </c>
      <c r="G87" t="s">
        <v>476</v>
      </c>
      <c r="H87" s="29">
        <v>731.27</v>
      </c>
    </row>
    <row r="88" spans="5:8" x14ac:dyDescent="0.3">
      <c r="E88" s="24" t="s">
        <v>1209</v>
      </c>
      <c r="F88" t="s">
        <v>969</v>
      </c>
      <c r="G88" t="s">
        <v>971</v>
      </c>
      <c r="H88" s="29">
        <v>-10575.83</v>
      </c>
    </row>
    <row r="89" spans="5:8" x14ac:dyDescent="0.3">
      <c r="E89" s="24" t="s">
        <v>1172</v>
      </c>
      <c r="F89" t="s">
        <v>974</v>
      </c>
      <c r="G89" t="s">
        <v>476</v>
      </c>
      <c r="H89" s="29">
        <v>14226.21</v>
      </c>
    </row>
    <row r="90" spans="5:8" x14ac:dyDescent="0.3">
      <c r="E90" s="24" t="s">
        <v>1152</v>
      </c>
      <c r="F90" t="s">
        <v>987</v>
      </c>
      <c r="G90" t="s">
        <v>476</v>
      </c>
      <c r="H90" s="29">
        <v>4464.6099999999997</v>
      </c>
    </row>
    <row r="91" spans="5:8" x14ac:dyDescent="0.3">
      <c r="E91" s="24" t="s">
        <v>1210</v>
      </c>
      <c r="F91" t="s">
        <v>997</v>
      </c>
      <c r="G91" t="s">
        <v>476</v>
      </c>
      <c r="H91" s="29">
        <v>2522.54</v>
      </c>
    </row>
    <row r="92" spans="5:8" x14ac:dyDescent="0.3">
      <c r="E92" s="24" t="s">
        <v>1211</v>
      </c>
      <c r="F92" t="s">
        <v>1002</v>
      </c>
      <c r="G92" t="s">
        <v>476</v>
      </c>
      <c r="H92" s="29">
        <v>57166.37</v>
      </c>
    </row>
    <row r="93" spans="5:8" x14ac:dyDescent="0.3">
      <c r="E93" s="24" t="s">
        <v>1212</v>
      </c>
      <c r="F93" t="s">
        <v>1014</v>
      </c>
      <c r="G93" t="s">
        <v>476</v>
      </c>
      <c r="H93" s="29">
        <v>4649.29</v>
      </c>
    </row>
    <row r="94" spans="5:8" x14ac:dyDescent="0.3">
      <c r="E94" s="24" t="s">
        <v>1213</v>
      </c>
      <c r="F94" t="s">
        <v>1026</v>
      </c>
      <c r="G94" t="s">
        <v>476</v>
      </c>
      <c r="H94" s="29">
        <v>9861.84</v>
      </c>
    </row>
    <row r="95" spans="5:8" x14ac:dyDescent="0.3">
      <c r="E95" s="24" t="s">
        <v>1214</v>
      </c>
      <c r="F95" t="s">
        <v>1033</v>
      </c>
      <c r="G95" t="s">
        <v>476</v>
      </c>
      <c r="H95" s="29">
        <v>1304.43</v>
      </c>
    </row>
    <row r="96" spans="5:8" x14ac:dyDescent="0.3">
      <c r="E96" s="24" t="s">
        <v>1215</v>
      </c>
      <c r="F96" t="s">
        <v>1040</v>
      </c>
      <c r="G96" t="s">
        <v>476</v>
      </c>
      <c r="H96" s="29">
        <v>4587.1400000000003</v>
      </c>
    </row>
    <row r="97" spans="3:8" x14ac:dyDescent="0.3">
      <c r="E97" s="24" t="s">
        <v>1216</v>
      </c>
      <c r="F97" t="s">
        <v>1047</v>
      </c>
      <c r="G97" t="s">
        <v>476</v>
      </c>
      <c r="H97" s="29">
        <v>3882.06</v>
      </c>
    </row>
    <row r="98" spans="3:8" x14ac:dyDescent="0.3">
      <c r="E98" s="24" t="s">
        <v>1217</v>
      </c>
      <c r="F98" t="s">
        <v>1060</v>
      </c>
      <c r="G98" t="s">
        <v>476</v>
      </c>
      <c r="H98" s="29">
        <v>12055.08</v>
      </c>
    </row>
    <row r="99" spans="3:8" x14ac:dyDescent="0.3">
      <c r="E99" s="24" t="s">
        <v>1218</v>
      </c>
      <c r="F99" t="s">
        <v>1066</v>
      </c>
      <c r="G99" t="s">
        <v>476</v>
      </c>
      <c r="H99" s="29">
        <v>4584.75</v>
      </c>
    </row>
    <row r="100" spans="3:8" x14ac:dyDescent="0.3">
      <c r="E100" s="24" t="s">
        <v>1219</v>
      </c>
      <c r="F100" t="s">
        <v>1081</v>
      </c>
      <c r="G100" t="s">
        <v>476</v>
      </c>
      <c r="H100" s="29">
        <v>11299.720000000001</v>
      </c>
    </row>
    <row r="101" spans="3:8" x14ac:dyDescent="0.3">
      <c r="E101" s="24" t="s">
        <v>1153</v>
      </c>
      <c r="F101" t="s">
        <v>448</v>
      </c>
      <c r="G101" t="s">
        <v>1101</v>
      </c>
      <c r="H101" s="29">
        <v>-11203.79</v>
      </c>
    </row>
    <row r="102" spans="3:8" x14ac:dyDescent="0.3">
      <c r="F102" t="s">
        <v>1102</v>
      </c>
      <c r="G102" t="s">
        <v>476</v>
      </c>
      <c r="H102" s="29">
        <v>7999.49</v>
      </c>
    </row>
    <row r="103" spans="3:8" x14ac:dyDescent="0.3">
      <c r="F103" t="s">
        <v>1104</v>
      </c>
      <c r="G103" t="s">
        <v>476</v>
      </c>
      <c r="H103" s="29">
        <v>9601.16</v>
      </c>
    </row>
    <row r="104" spans="3:8" x14ac:dyDescent="0.3">
      <c r="F104" t="s">
        <v>1106</v>
      </c>
      <c r="G104" t="s">
        <v>1107</v>
      </c>
      <c r="H104" s="29">
        <v>0</v>
      </c>
    </row>
    <row r="105" spans="3:8" x14ac:dyDescent="0.3">
      <c r="F105" t="s">
        <v>1108</v>
      </c>
      <c r="G105" t="s">
        <v>1109</v>
      </c>
      <c r="H105" s="29">
        <v>-15286.05</v>
      </c>
    </row>
    <row r="106" spans="3:8" x14ac:dyDescent="0.3">
      <c r="C106" t="s">
        <v>1129</v>
      </c>
      <c r="H106" s="29">
        <v>443728.19</v>
      </c>
    </row>
    <row r="107" spans="3:8" x14ac:dyDescent="0.3">
      <c r="C107" t="s">
        <v>582</v>
      </c>
      <c r="D107" t="s">
        <v>583</v>
      </c>
      <c r="E107" s="24" t="s">
        <v>1179</v>
      </c>
      <c r="F107" t="s">
        <v>580</v>
      </c>
      <c r="G107" t="s">
        <v>585</v>
      </c>
      <c r="H107" s="29">
        <v>2777.04</v>
      </c>
    </row>
    <row r="108" spans="3:8" x14ac:dyDescent="0.3">
      <c r="E108" s="24" t="s">
        <v>1168</v>
      </c>
      <c r="F108" t="s">
        <v>656</v>
      </c>
      <c r="G108" t="s">
        <v>585</v>
      </c>
      <c r="H108" s="29">
        <v>2699.9</v>
      </c>
    </row>
    <row r="109" spans="3:8" x14ac:dyDescent="0.3">
      <c r="E109" s="24" t="s">
        <v>1188</v>
      </c>
      <c r="F109" t="s">
        <v>714</v>
      </c>
      <c r="G109" t="s">
        <v>585</v>
      </c>
      <c r="H109" s="29">
        <v>2777.04</v>
      </c>
    </row>
    <row r="110" spans="3:8" x14ac:dyDescent="0.3">
      <c r="E110" s="24" t="s">
        <v>1171</v>
      </c>
      <c r="F110" t="s">
        <v>825</v>
      </c>
      <c r="G110" t="s">
        <v>585</v>
      </c>
      <c r="H110" s="29">
        <v>2815.61</v>
      </c>
    </row>
    <row r="111" spans="3:8" x14ac:dyDescent="0.3">
      <c r="E111" s="24" t="s">
        <v>1201</v>
      </c>
      <c r="F111" t="s">
        <v>868</v>
      </c>
      <c r="G111" t="s">
        <v>585</v>
      </c>
      <c r="H111" s="29">
        <v>2699.9</v>
      </c>
    </row>
    <row r="112" spans="3:8" x14ac:dyDescent="0.3">
      <c r="E112" s="24" t="s">
        <v>1161</v>
      </c>
      <c r="F112" t="s">
        <v>905</v>
      </c>
      <c r="G112" t="s">
        <v>585</v>
      </c>
      <c r="H112" s="29">
        <v>2738.47</v>
      </c>
    </row>
    <row r="113" spans="3:8" x14ac:dyDescent="0.3">
      <c r="E113" s="24" t="s">
        <v>1172</v>
      </c>
      <c r="F113" t="s">
        <v>974</v>
      </c>
      <c r="G113" t="s">
        <v>585</v>
      </c>
      <c r="H113" s="29">
        <v>2738.47</v>
      </c>
    </row>
    <row r="114" spans="3:8" x14ac:dyDescent="0.3">
      <c r="E114" s="24" t="s">
        <v>1212</v>
      </c>
      <c r="F114" t="s">
        <v>1014</v>
      </c>
      <c r="G114" t="s">
        <v>585</v>
      </c>
      <c r="H114" s="29">
        <v>2699.9</v>
      </c>
    </row>
    <row r="115" spans="3:8" x14ac:dyDescent="0.3">
      <c r="E115" s="24" t="s">
        <v>1216</v>
      </c>
      <c r="F115" t="s">
        <v>1047</v>
      </c>
      <c r="G115" t="s">
        <v>585</v>
      </c>
      <c r="H115" s="29">
        <v>2738.47</v>
      </c>
    </row>
    <row r="116" spans="3:8" x14ac:dyDescent="0.3">
      <c r="E116" s="24" t="s">
        <v>1153</v>
      </c>
      <c r="F116" t="s">
        <v>1102</v>
      </c>
      <c r="G116" t="s">
        <v>585</v>
      </c>
      <c r="H116" s="29">
        <v>2815.61</v>
      </c>
    </row>
    <row r="117" spans="3:8" x14ac:dyDescent="0.3">
      <c r="F117" t="s">
        <v>1111</v>
      </c>
      <c r="G117" t="s">
        <v>585</v>
      </c>
      <c r="H117" s="29">
        <v>2699.9</v>
      </c>
    </row>
    <row r="118" spans="3:8" x14ac:dyDescent="0.3">
      <c r="C118" t="s">
        <v>1130</v>
      </c>
      <c r="H118" s="29">
        <v>30200.310000000005</v>
      </c>
    </row>
    <row r="119" spans="3:8" x14ac:dyDescent="0.3">
      <c r="C119" t="s">
        <v>586</v>
      </c>
      <c r="D119" t="s">
        <v>587</v>
      </c>
      <c r="E119" s="24" t="s">
        <v>1179</v>
      </c>
      <c r="F119" t="s">
        <v>580</v>
      </c>
      <c r="G119" t="s">
        <v>589</v>
      </c>
      <c r="H119" s="29">
        <v>964.24</v>
      </c>
    </row>
    <row r="120" spans="3:8" x14ac:dyDescent="0.3">
      <c r="E120" s="24" t="s">
        <v>1168</v>
      </c>
      <c r="F120" t="s">
        <v>656</v>
      </c>
      <c r="G120" t="s">
        <v>589</v>
      </c>
      <c r="H120" s="29">
        <v>964.24</v>
      </c>
    </row>
    <row r="121" spans="3:8" x14ac:dyDescent="0.3">
      <c r="E121" s="24" t="s">
        <v>1188</v>
      </c>
      <c r="F121" t="s">
        <v>714</v>
      </c>
      <c r="G121" t="s">
        <v>589</v>
      </c>
      <c r="H121" s="29">
        <v>964.24</v>
      </c>
    </row>
    <row r="122" spans="3:8" x14ac:dyDescent="0.3">
      <c r="E122" s="24" t="s">
        <v>1192</v>
      </c>
      <c r="F122" t="s">
        <v>757</v>
      </c>
      <c r="G122" t="s">
        <v>763</v>
      </c>
      <c r="H122" s="29">
        <v>964.24</v>
      </c>
    </row>
    <row r="123" spans="3:8" x14ac:dyDescent="0.3">
      <c r="E123" s="24" t="s">
        <v>1171</v>
      </c>
      <c r="F123" t="s">
        <v>825</v>
      </c>
      <c r="G123" t="s">
        <v>589</v>
      </c>
      <c r="H123" s="29">
        <v>964.24</v>
      </c>
    </row>
    <row r="124" spans="3:8" x14ac:dyDescent="0.3">
      <c r="E124" s="24" t="s">
        <v>1201</v>
      </c>
      <c r="F124" t="s">
        <v>868</v>
      </c>
      <c r="G124" t="s">
        <v>589</v>
      </c>
      <c r="H124" s="29">
        <v>964.24</v>
      </c>
    </row>
    <row r="125" spans="3:8" x14ac:dyDescent="0.3">
      <c r="E125" s="24" t="s">
        <v>1161</v>
      </c>
      <c r="F125" t="s">
        <v>905</v>
      </c>
      <c r="G125" t="s">
        <v>589</v>
      </c>
      <c r="H125" s="29">
        <v>964.24</v>
      </c>
    </row>
    <row r="126" spans="3:8" x14ac:dyDescent="0.3">
      <c r="E126" s="24" t="s">
        <v>1172</v>
      </c>
      <c r="F126" t="s">
        <v>974</v>
      </c>
      <c r="G126" t="s">
        <v>589</v>
      </c>
      <c r="H126" s="29">
        <v>992.6</v>
      </c>
    </row>
    <row r="127" spans="3:8" x14ac:dyDescent="0.3">
      <c r="E127" s="24" t="s">
        <v>1212</v>
      </c>
      <c r="F127" t="s">
        <v>1014</v>
      </c>
      <c r="G127" t="s">
        <v>589</v>
      </c>
      <c r="H127" s="29">
        <v>992.6</v>
      </c>
    </row>
    <row r="128" spans="3:8" x14ac:dyDescent="0.3">
      <c r="E128" s="24" t="s">
        <v>1216</v>
      </c>
      <c r="F128" t="s">
        <v>1047</v>
      </c>
      <c r="G128" t="s">
        <v>589</v>
      </c>
      <c r="H128" s="29">
        <v>992.6</v>
      </c>
    </row>
    <row r="129" spans="3:8" x14ac:dyDescent="0.3">
      <c r="E129" s="24" t="s">
        <v>1153</v>
      </c>
      <c r="F129" t="s">
        <v>1102</v>
      </c>
      <c r="G129" t="s">
        <v>589</v>
      </c>
      <c r="H129" s="29">
        <v>879.16</v>
      </c>
    </row>
    <row r="130" spans="3:8" x14ac:dyDescent="0.3">
      <c r="F130" t="s">
        <v>1111</v>
      </c>
      <c r="G130" t="s">
        <v>589</v>
      </c>
      <c r="H130" s="29">
        <v>879.16</v>
      </c>
    </row>
    <row r="131" spans="3:8" x14ac:dyDescent="0.3">
      <c r="C131" t="s">
        <v>1131</v>
      </c>
      <c r="H131" s="29">
        <v>11485.8</v>
      </c>
    </row>
    <row r="132" spans="3:8" x14ac:dyDescent="0.3">
      <c r="C132" t="s">
        <v>477</v>
      </c>
      <c r="D132" t="s">
        <v>478</v>
      </c>
      <c r="E132" s="24" t="s">
        <v>1173</v>
      </c>
      <c r="F132" t="s">
        <v>472</v>
      </c>
      <c r="G132" t="s">
        <v>479</v>
      </c>
      <c r="H132" s="29">
        <v>3148.59</v>
      </c>
    </row>
    <row r="133" spans="3:8" x14ac:dyDescent="0.3">
      <c r="E133" s="24" t="s">
        <v>1174</v>
      </c>
      <c r="F133" t="s">
        <v>501</v>
      </c>
      <c r="G133" t="s">
        <v>479</v>
      </c>
      <c r="H133" s="29">
        <v>1418.13</v>
      </c>
    </row>
    <row r="134" spans="3:8" x14ac:dyDescent="0.3">
      <c r="E134" s="24" t="s">
        <v>1154</v>
      </c>
      <c r="F134" t="s">
        <v>511</v>
      </c>
      <c r="G134" t="s">
        <v>479</v>
      </c>
      <c r="H134" s="29">
        <v>1320.79</v>
      </c>
    </row>
    <row r="135" spans="3:8" x14ac:dyDescent="0.3">
      <c r="E135" s="24" t="s">
        <v>1175</v>
      </c>
      <c r="F135" t="s">
        <v>526</v>
      </c>
      <c r="G135" t="s">
        <v>479</v>
      </c>
      <c r="H135" s="29">
        <v>938.18</v>
      </c>
    </row>
    <row r="136" spans="3:8" x14ac:dyDescent="0.3">
      <c r="E136" s="24" t="s">
        <v>1176</v>
      </c>
      <c r="F136" t="s">
        <v>541</v>
      </c>
      <c r="G136" t="s">
        <v>479</v>
      </c>
      <c r="H136" s="29">
        <v>3437.46</v>
      </c>
    </row>
    <row r="137" spans="3:8" x14ac:dyDescent="0.3">
      <c r="E137" s="24" t="s">
        <v>1177</v>
      </c>
      <c r="F137" t="s">
        <v>547</v>
      </c>
      <c r="G137" t="s">
        <v>479</v>
      </c>
      <c r="H137" s="29">
        <v>1010.15</v>
      </c>
    </row>
    <row r="138" spans="3:8" x14ac:dyDescent="0.3">
      <c r="E138" s="24" t="s">
        <v>1178</v>
      </c>
      <c r="F138" t="s">
        <v>559</v>
      </c>
      <c r="G138" t="s">
        <v>479</v>
      </c>
      <c r="H138" s="29">
        <v>12113.28</v>
      </c>
    </row>
    <row r="139" spans="3:8" x14ac:dyDescent="0.3">
      <c r="E139" s="24" t="s">
        <v>1179</v>
      </c>
      <c r="F139" t="s">
        <v>580</v>
      </c>
      <c r="G139" t="s">
        <v>479</v>
      </c>
      <c r="H139" s="29">
        <v>1226.7</v>
      </c>
    </row>
    <row r="140" spans="3:8" x14ac:dyDescent="0.3">
      <c r="E140" s="24" t="s">
        <v>1180</v>
      </c>
      <c r="F140" t="s">
        <v>602</v>
      </c>
      <c r="G140" t="s">
        <v>605</v>
      </c>
      <c r="H140" s="29">
        <v>12713.54</v>
      </c>
    </row>
    <row r="141" spans="3:8" x14ac:dyDescent="0.3">
      <c r="G141" t="s">
        <v>606</v>
      </c>
      <c r="H141" s="29">
        <v>17501.75</v>
      </c>
    </row>
    <row r="142" spans="3:8" x14ac:dyDescent="0.3">
      <c r="E142" s="24" t="s">
        <v>1181</v>
      </c>
      <c r="F142" t="s">
        <v>619</v>
      </c>
      <c r="G142" t="s">
        <v>621</v>
      </c>
      <c r="H142" s="29">
        <v>-12713.54</v>
      </c>
    </row>
    <row r="143" spans="3:8" x14ac:dyDescent="0.3">
      <c r="E143" s="24" t="s">
        <v>1182</v>
      </c>
      <c r="F143" t="s">
        <v>624</v>
      </c>
      <c r="G143" t="s">
        <v>479</v>
      </c>
      <c r="H143" s="29">
        <v>43951.009999999995</v>
      </c>
    </row>
    <row r="144" spans="3:8" x14ac:dyDescent="0.3">
      <c r="F144" t="s">
        <v>627</v>
      </c>
      <c r="G144" t="s">
        <v>628</v>
      </c>
      <c r="H144" s="29">
        <v>0</v>
      </c>
    </row>
    <row r="145" spans="5:8" x14ac:dyDescent="0.3">
      <c r="E145" s="24" t="s">
        <v>1183</v>
      </c>
      <c r="F145" t="s">
        <v>636</v>
      </c>
      <c r="G145" t="s">
        <v>479</v>
      </c>
      <c r="H145" s="29">
        <v>1794.78</v>
      </c>
    </row>
    <row r="146" spans="5:8" x14ac:dyDescent="0.3">
      <c r="E146" s="24" t="s">
        <v>1184</v>
      </c>
      <c r="F146" t="s">
        <v>648</v>
      </c>
      <c r="G146" t="s">
        <v>479</v>
      </c>
      <c r="H146" s="29">
        <v>2611.61</v>
      </c>
    </row>
    <row r="147" spans="5:8" x14ac:dyDescent="0.3">
      <c r="E147" s="24" t="s">
        <v>1168</v>
      </c>
      <c r="F147" t="s">
        <v>656</v>
      </c>
      <c r="G147" t="s">
        <v>479</v>
      </c>
      <c r="H147" s="29">
        <v>1564.73</v>
      </c>
    </row>
    <row r="148" spans="5:8" x14ac:dyDescent="0.3">
      <c r="E148" s="24" t="s">
        <v>1185</v>
      </c>
      <c r="F148" t="s">
        <v>674</v>
      </c>
      <c r="G148" t="s">
        <v>479</v>
      </c>
      <c r="H148" s="29">
        <v>769.17</v>
      </c>
    </row>
    <row r="149" spans="5:8" x14ac:dyDescent="0.3">
      <c r="E149" s="24" t="s">
        <v>1186</v>
      </c>
      <c r="F149" t="s">
        <v>681</v>
      </c>
      <c r="G149" t="s">
        <v>479</v>
      </c>
      <c r="H149" s="29">
        <v>5732.91</v>
      </c>
    </row>
    <row r="150" spans="5:8" x14ac:dyDescent="0.3">
      <c r="E150" s="24" t="s">
        <v>1187</v>
      </c>
      <c r="F150" t="s">
        <v>696</v>
      </c>
      <c r="G150" t="s">
        <v>699</v>
      </c>
      <c r="H150" s="29">
        <v>1072.1400000000001</v>
      </c>
    </row>
    <row r="151" spans="5:8" x14ac:dyDescent="0.3">
      <c r="E151" s="24" t="s">
        <v>1188</v>
      </c>
      <c r="F151" t="s">
        <v>714</v>
      </c>
      <c r="G151" t="s">
        <v>479</v>
      </c>
      <c r="H151" s="29">
        <v>4725.3</v>
      </c>
    </row>
    <row r="152" spans="5:8" x14ac:dyDescent="0.3">
      <c r="E152" s="24" t="s">
        <v>1189</v>
      </c>
      <c r="F152" t="s">
        <v>722</v>
      </c>
      <c r="G152" t="s">
        <v>479</v>
      </c>
      <c r="H152" s="29">
        <v>13972.42</v>
      </c>
    </row>
    <row r="153" spans="5:8" x14ac:dyDescent="0.3">
      <c r="E153" s="24" t="s">
        <v>1190</v>
      </c>
      <c r="F153" t="s">
        <v>738</v>
      </c>
      <c r="G153" t="s">
        <v>479</v>
      </c>
      <c r="H153" s="29">
        <v>575.12</v>
      </c>
    </row>
    <row r="154" spans="5:8" x14ac:dyDescent="0.3">
      <c r="E154" s="24" t="s">
        <v>1191</v>
      </c>
      <c r="F154" t="s">
        <v>744</v>
      </c>
      <c r="G154" t="s">
        <v>479</v>
      </c>
      <c r="H154" s="29">
        <v>7806.23</v>
      </c>
    </row>
    <row r="155" spans="5:8" x14ac:dyDescent="0.3">
      <c r="E155" s="24" t="s">
        <v>1192</v>
      </c>
      <c r="F155" t="s">
        <v>757</v>
      </c>
      <c r="G155" t="s">
        <v>764</v>
      </c>
      <c r="H155" s="29">
        <v>2815.61</v>
      </c>
    </row>
    <row r="156" spans="5:8" x14ac:dyDescent="0.3">
      <c r="G156" t="s">
        <v>765</v>
      </c>
      <c r="H156" s="29">
        <v>2909.06</v>
      </c>
    </row>
    <row r="157" spans="5:8" x14ac:dyDescent="0.3">
      <c r="E157" s="24" t="s">
        <v>1193</v>
      </c>
      <c r="F157" t="s">
        <v>773</v>
      </c>
      <c r="G157" t="s">
        <v>479</v>
      </c>
      <c r="H157" s="29">
        <v>6779.98</v>
      </c>
    </row>
    <row r="158" spans="5:8" x14ac:dyDescent="0.3">
      <c r="E158" s="24" t="s">
        <v>1194</v>
      </c>
      <c r="F158" t="s">
        <v>784</v>
      </c>
      <c r="G158" t="s">
        <v>479</v>
      </c>
      <c r="H158" s="29">
        <v>15958.12</v>
      </c>
    </row>
    <row r="159" spans="5:8" x14ac:dyDescent="0.3">
      <c r="E159" s="24" t="s">
        <v>1195</v>
      </c>
      <c r="F159" t="s">
        <v>790</v>
      </c>
      <c r="G159" t="s">
        <v>479</v>
      </c>
      <c r="H159" s="29">
        <v>2773.66</v>
      </c>
    </row>
    <row r="160" spans="5:8" x14ac:dyDescent="0.3">
      <c r="E160" s="24" t="s">
        <v>1196</v>
      </c>
      <c r="F160" t="s">
        <v>802</v>
      </c>
      <c r="G160" t="s">
        <v>479</v>
      </c>
      <c r="H160" s="29">
        <v>5994.98</v>
      </c>
    </row>
    <row r="161" spans="5:8" x14ac:dyDescent="0.3">
      <c r="E161" s="24" t="s">
        <v>1171</v>
      </c>
      <c r="F161" t="s">
        <v>825</v>
      </c>
      <c r="G161" t="s">
        <v>479</v>
      </c>
      <c r="H161" s="29">
        <v>5572.58</v>
      </c>
    </row>
    <row r="162" spans="5:8" x14ac:dyDescent="0.3">
      <c r="E162" s="24" t="s">
        <v>1197</v>
      </c>
      <c r="F162" t="s">
        <v>835</v>
      </c>
      <c r="G162" t="s">
        <v>479</v>
      </c>
      <c r="H162" s="29">
        <v>12497.14</v>
      </c>
    </row>
    <row r="163" spans="5:8" x14ac:dyDescent="0.3">
      <c r="E163" s="24" t="s">
        <v>1198</v>
      </c>
      <c r="F163" t="s">
        <v>254</v>
      </c>
      <c r="G163" t="s">
        <v>844</v>
      </c>
      <c r="H163" s="29">
        <v>-9950.4</v>
      </c>
    </row>
    <row r="164" spans="5:8" x14ac:dyDescent="0.3">
      <c r="E164" s="24" t="s">
        <v>1199</v>
      </c>
      <c r="F164" t="s">
        <v>847</v>
      </c>
      <c r="G164" t="s">
        <v>479</v>
      </c>
      <c r="H164" s="29">
        <v>1145.5999999999999</v>
      </c>
    </row>
    <row r="165" spans="5:8" x14ac:dyDescent="0.3">
      <c r="E165" s="24" t="s">
        <v>1200</v>
      </c>
      <c r="F165" t="s">
        <v>857</v>
      </c>
      <c r="G165" t="s">
        <v>479</v>
      </c>
      <c r="H165" s="29">
        <v>5088.67</v>
      </c>
    </row>
    <row r="166" spans="5:8" x14ac:dyDescent="0.3">
      <c r="E166" s="24" t="s">
        <v>1201</v>
      </c>
      <c r="F166" t="s">
        <v>868</v>
      </c>
      <c r="G166" t="s">
        <v>479</v>
      </c>
      <c r="H166" s="29">
        <v>6643.06</v>
      </c>
    </row>
    <row r="167" spans="5:8" x14ac:dyDescent="0.3">
      <c r="E167" s="24" t="s">
        <v>1202</v>
      </c>
      <c r="F167" t="s">
        <v>877</v>
      </c>
      <c r="G167" t="s">
        <v>479</v>
      </c>
      <c r="H167" s="29">
        <v>7868.71</v>
      </c>
    </row>
    <row r="168" spans="5:8" x14ac:dyDescent="0.3">
      <c r="E168" s="24" t="s">
        <v>1203</v>
      </c>
      <c r="F168" t="s">
        <v>885</v>
      </c>
      <c r="G168" t="s">
        <v>479</v>
      </c>
      <c r="H168" s="29">
        <v>7600.21</v>
      </c>
    </row>
    <row r="169" spans="5:8" x14ac:dyDescent="0.3">
      <c r="F169" t="s">
        <v>288</v>
      </c>
      <c r="G169" t="s">
        <v>888</v>
      </c>
      <c r="H169" s="29">
        <v>-5025.37</v>
      </c>
    </row>
    <row r="170" spans="5:8" x14ac:dyDescent="0.3">
      <c r="E170" s="24" t="s">
        <v>1204</v>
      </c>
      <c r="F170" t="s">
        <v>896</v>
      </c>
      <c r="G170" t="s">
        <v>479</v>
      </c>
      <c r="H170" s="29">
        <v>22266.15</v>
      </c>
    </row>
    <row r="171" spans="5:8" x14ac:dyDescent="0.3">
      <c r="E171" s="24" t="s">
        <v>1161</v>
      </c>
      <c r="F171" t="s">
        <v>905</v>
      </c>
      <c r="G171" t="s">
        <v>479</v>
      </c>
      <c r="H171" s="29">
        <v>17556.599999999999</v>
      </c>
    </row>
    <row r="172" spans="5:8" x14ac:dyDescent="0.3">
      <c r="E172" s="24" t="s">
        <v>1205</v>
      </c>
      <c r="F172" t="s">
        <v>934</v>
      </c>
      <c r="G172" t="s">
        <v>479</v>
      </c>
      <c r="H172" s="29">
        <v>16493.38</v>
      </c>
    </row>
    <row r="173" spans="5:8" x14ac:dyDescent="0.3">
      <c r="E173" s="24" t="s">
        <v>1206</v>
      </c>
      <c r="F173" t="s">
        <v>940</v>
      </c>
      <c r="G173" t="s">
        <v>479</v>
      </c>
      <c r="H173" s="29">
        <v>2323.2600000000002</v>
      </c>
    </row>
    <row r="174" spans="5:8" x14ac:dyDescent="0.3">
      <c r="E174" s="24" t="s">
        <v>1207</v>
      </c>
      <c r="F174" t="s">
        <v>949</v>
      </c>
      <c r="G174" t="s">
        <v>479</v>
      </c>
      <c r="H174" s="29">
        <v>6846.27</v>
      </c>
    </row>
    <row r="175" spans="5:8" x14ac:dyDescent="0.3">
      <c r="E175" s="24" t="s">
        <v>1208</v>
      </c>
      <c r="F175" t="s">
        <v>962</v>
      </c>
      <c r="G175" t="s">
        <v>479</v>
      </c>
      <c r="H175" s="29">
        <v>7493.33</v>
      </c>
    </row>
    <row r="176" spans="5:8" x14ac:dyDescent="0.3">
      <c r="E176" s="24" t="s">
        <v>1209</v>
      </c>
      <c r="F176" t="s">
        <v>969</v>
      </c>
      <c r="G176" t="s">
        <v>971</v>
      </c>
      <c r="H176" s="29">
        <v>-13356.25</v>
      </c>
    </row>
    <row r="177" spans="5:8" x14ac:dyDescent="0.3">
      <c r="E177" s="24" t="s">
        <v>1172</v>
      </c>
      <c r="F177" t="s">
        <v>974</v>
      </c>
      <c r="G177" t="s">
        <v>479</v>
      </c>
      <c r="H177" s="29">
        <v>10715.38</v>
      </c>
    </row>
    <row r="178" spans="5:8" x14ac:dyDescent="0.3">
      <c r="E178" s="24" t="s">
        <v>1152</v>
      </c>
      <c r="F178" t="s">
        <v>987</v>
      </c>
      <c r="G178" t="s">
        <v>479</v>
      </c>
      <c r="H178" s="29">
        <v>9244.8700000000008</v>
      </c>
    </row>
    <row r="179" spans="5:8" x14ac:dyDescent="0.3">
      <c r="E179" s="24" t="s">
        <v>1210</v>
      </c>
      <c r="F179" t="s">
        <v>997</v>
      </c>
      <c r="G179" t="s">
        <v>479</v>
      </c>
      <c r="H179" s="29">
        <v>9675.1299999999992</v>
      </c>
    </row>
    <row r="180" spans="5:8" x14ac:dyDescent="0.3">
      <c r="E180" s="24" t="s">
        <v>1211</v>
      </c>
      <c r="F180" t="s">
        <v>1002</v>
      </c>
      <c r="G180" t="s">
        <v>479</v>
      </c>
      <c r="H180" s="29">
        <v>12715.38</v>
      </c>
    </row>
    <row r="181" spans="5:8" x14ac:dyDescent="0.3">
      <c r="E181" s="24" t="s">
        <v>1212</v>
      </c>
      <c r="F181" t="s">
        <v>1014</v>
      </c>
      <c r="G181" t="s">
        <v>479</v>
      </c>
      <c r="H181" s="29">
        <v>7798.07</v>
      </c>
    </row>
    <row r="182" spans="5:8" x14ac:dyDescent="0.3">
      <c r="E182" s="24" t="s">
        <v>1213</v>
      </c>
      <c r="F182" t="s">
        <v>1026</v>
      </c>
      <c r="G182" t="s">
        <v>479</v>
      </c>
      <c r="H182" s="29">
        <v>2423.0500000000002</v>
      </c>
    </row>
    <row r="183" spans="5:8" x14ac:dyDescent="0.3">
      <c r="E183" s="24" t="s">
        <v>1214</v>
      </c>
      <c r="F183" t="s">
        <v>1033</v>
      </c>
      <c r="G183" t="s">
        <v>479</v>
      </c>
      <c r="H183" s="29">
        <v>3406.5</v>
      </c>
    </row>
    <row r="184" spans="5:8" x14ac:dyDescent="0.3">
      <c r="E184" s="24" t="s">
        <v>1215</v>
      </c>
      <c r="F184" t="s">
        <v>1040</v>
      </c>
      <c r="G184" t="s">
        <v>479</v>
      </c>
      <c r="H184" s="29">
        <v>18615.04</v>
      </c>
    </row>
    <row r="185" spans="5:8" x14ac:dyDescent="0.3">
      <c r="E185" s="24" t="s">
        <v>1216</v>
      </c>
      <c r="F185" t="s">
        <v>1047</v>
      </c>
      <c r="G185" t="s">
        <v>479</v>
      </c>
      <c r="H185" s="29">
        <v>8625.2999999999993</v>
      </c>
    </row>
    <row r="186" spans="5:8" x14ac:dyDescent="0.3">
      <c r="E186" s="24" t="s">
        <v>1217</v>
      </c>
      <c r="F186" t="s">
        <v>1060</v>
      </c>
      <c r="G186" t="s">
        <v>479</v>
      </c>
      <c r="H186" s="29">
        <v>9948.85</v>
      </c>
    </row>
    <row r="187" spans="5:8" x14ac:dyDescent="0.3">
      <c r="E187" s="24" t="s">
        <v>1218</v>
      </c>
      <c r="F187" t="s">
        <v>1066</v>
      </c>
      <c r="G187" t="s">
        <v>479</v>
      </c>
      <c r="H187" s="29">
        <v>32540.38</v>
      </c>
    </row>
    <row r="188" spans="5:8" x14ac:dyDescent="0.3">
      <c r="E188" s="24" t="s">
        <v>1219</v>
      </c>
      <c r="F188" t="s">
        <v>1081</v>
      </c>
      <c r="G188" t="s">
        <v>479</v>
      </c>
      <c r="H188" s="29">
        <v>16553.59</v>
      </c>
    </row>
    <row r="189" spans="5:8" x14ac:dyDescent="0.3">
      <c r="E189" s="24" t="s">
        <v>1153</v>
      </c>
      <c r="F189" t="s">
        <v>448</v>
      </c>
      <c r="G189" t="s">
        <v>1101</v>
      </c>
      <c r="H189" s="29">
        <v>-428.58</v>
      </c>
    </row>
    <row r="190" spans="5:8" x14ac:dyDescent="0.3">
      <c r="F190" t="s">
        <v>1102</v>
      </c>
      <c r="G190" t="s">
        <v>479</v>
      </c>
      <c r="H190" s="29">
        <v>36096.160000000003</v>
      </c>
    </row>
    <row r="191" spans="5:8" x14ac:dyDescent="0.3">
      <c r="F191" t="s">
        <v>1104</v>
      </c>
      <c r="G191" t="s">
        <v>479</v>
      </c>
      <c r="H191" s="29">
        <v>4272.41</v>
      </c>
    </row>
    <row r="192" spans="5:8" x14ac:dyDescent="0.3">
      <c r="F192" t="s">
        <v>1106</v>
      </c>
      <c r="G192" t="s">
        <v>1107</v>
      </c>
      <c r="H192" s="29">
        <v>0</v>
      </c>
    </row>
    <row r="193" spans="3:8" x14ac:dyDescent="0.3">
      <c r="F193" t="s">
        <v>1108</v>
      </c>
      <c r="G193" t="s">
        <v>1109</v>
      </c>
      <c r="H193" s="29">
        <v>-584.74</v>
      </c>
    </row>
    <row r="194" spans="3:8" x14ac:dyDescent="0.3">
      <c r="C194" t="s">
        <v>1132</v>
      </c>
      <c r="H194" s="29">
        <v>436601.59</v>
      </c>
    </row>
    <row r="195" spans="3:8" x14ac:dyDescent="0.3">
      <c r="C195" t="s">
        <v>590</v>
      </c>
      <c r="D195" t="s">
        <v>591</v>
      </c>
      <c r="E195" s="24" t="s">
        <v>1179</v>
      </c>
      <c r="F195" t="s">
        <v>580</v>
      </c>
      <c r="G195" t="s">
        <v>592</v>
      </c>
      <c r="H195" s="29">
        <v>1388.52</v>
      </c>
    </row>
    <row r="196" spans="3:8" x14ac:dyDescent="0.3">
      <c r="E196" s="24" t="s">
        <v>1168</v>
      </c>
      <c r="F196" t="s">
        <v>656</v>
      </c>
      <c r="G196" t="s">
        <v>592</v>
      </c>
      <c r="H196" s="29">
        <v>1427.09</v>
      </c>
    </row>
    <row r="197" spans="3:8" x14ac:dyDescent="0.3">
      <c r="E197" s="24" t="s">
        <v>1188</v>
      </c>
      <c r="F197" t="s">
        <v>714</v>
      </c>
      <c r="G197" t="s">
        <v>592</v>
      </c>
      <c r="H197" s="29">
        <v>1349.95</v>
      </c>
    </row>
    <row r="198" spans="3:8" x14ac:dyDescent="0.3">
      <c r="E198" s="24" t="s">
        <v>1171</v>
      </c>
      <c r="F198" t="s">
        <v>825</v>
      </c>
      <c r="G198" t="s">
        <v>592</v>
      </c>
      <c r="H198" s="29">
        <v>1311.38</v>
      </c>
    </row>
    <row r="199" spans="3:8" x14ac:dyDescent="0.3">
      <c r="E199" s="24" t="s">
        <v>1201</v>
      </c>
      <c r="F199" t="s">
        <v>868</v>
      </c>
      <c r="G199" t="s">
        <v>592</v>
      </c>
      <c r="H199" s="29">
        <v>1388.52</v>
      </c>
    </row>
    <row r="200" spans="3:8" x14ac:dyDescent="0.3">
      <c r="E200" s="24" t="s">
        <v>1161</v>
      </c>
      <c r="F200" t="s">
        <v>905</v>
      </c>
      <c r="G200" t="s">
        <v>592</v>
      </c>
      <c r="H200" s="29">
        <v>1388.52</v>
      </c>
    </row>
    <row r="201" spans="3:8" x14ac:dyDescent="0.3">
      <c r="E201" s="24" t="s">
        <v>1172</v>
      </c>
      <c r="F201" t="s">
        <v>974</v>
      </c>
      <c r="G201" t="s">
        <v>592</v>
      </c>
      <c r="H201" s="29">
        <v>1349.95</v>
      </c>
    </row>
    <row r="202" spans="3:8" x14ac:dyDescent="0.3">
      <c r="E202" s="24" t="s">
        <v>1212</v>
      </c>
      <c r="F202" t="s">
        <v>1014</v>
      </c>
      <c r="G202" t="s">
        <v>592</v>
      </c>
      <c r="H202" s="29">
        <v>1272.81</v>
      </c>
    </row>
    <row r="203" spans="3:8" x14ac:dyDescent="0.3">
      <c r="E203" s="24" t="s">
        <v>1216</v>
      </c>
      <c r="F203" t="s">
        <v>1047</v>
      </c>
      <c r="G203" t="s">
        <v>592</v>
      </c>
      <c r="H203" s="29">
        <v>1272.81</v>
      </c>
    </row>
    <row r="204" spans="3:8" x14ac:dyDescent="0.3">
      <c r="E204" s="24" t="s">
        <v>1153</v>
      </c>
      <c r="F204" t="s">
        <v>1102</v>
      </c>
      <c r="G204" t="s">
        <v>592</v>
      </c>
      <c r="H204" s="29">
        <v>1272.81</v>
      </c>
    </row>
    <row r="205" spans="3:8" x14ac:dyDescent="0.3">
      <c r="F205" t="s">
        <v>1111</v>
      </c>
      <c r="G205" t="s">
        <v>592</v>
      </c>
      <c r="H205" s="29">
        <v>1272.81</v>
      </c>
    </row>
    <row r="206" spans="3:8" x14ac:dyDescent="0.3">
      <c r="C206" t="s">
        <v>1133</v>
      </c>
      <c r="H206" s="29">
        <v>14695.169999999998</v>
      </c>
    </row>
    <row r="207" spans="3:8" x14ac:dyDescent="0.3">
      <c r="C207" t="s">
        <v>593</v>
      </c>
      <c r="D207" t="s">
        <v>594</v>
      </c>
      <c r="E207" s="24" t="s">
        <v>1179</v>
      </c>
      <c r="F207" t="s">
        <v>580</v>
      </c>
      <c r="G207" t="s">
        <v>595</v>
      </c>
      <c r="H207" s="29">
        <v>1644.88</v>
      </c>
    </row>
    <row r="208" spans="3:8" x14ac:dyDescent="0.3">
      <c r="E208" s="24" t="s">
        <v>1168</v>
      </c>
      <c r="F208" t="s">
        <v>656</v>
      </c>
      <c r="G208" t="s">
        <v>595</v>
      </c>
      <c r="H208" s="29">
        <v>1644.88</v>
      </c>
    </row>
    <row r="209" spans="3:8" x14ac:dyDescent="0.3">
      <c r="E209" s="24" t="s">
        <v>1188</v>
      </c>
      <c r="F209" t="s">
        <v>714</v>
      </c>
      <c r="G209" t="s">
        <v>595</v>
      </c>
      <c r="H209" s="29">
        <v>1644.88</v>
      </c>
    </row>
    <row r="210" spans="3:8" x14ac:dyDescent="0.3">
      <c r="E210" s="24" t="s">
        <v>1192</v>
      </c>
      <c r="F210" t="s">
        <v>757</v>
      </c>
      <c r="G210" t="s">
        <v>766</v>
      </c>
      <c r="H210" s="29">
        <v>1673.24</v>
      </c>
    </row>
    <row r="211" spans="3:8" x14ac:dyDescent="0.3">
      <c r="E211" s="24" t="s">
        <v>1171</v>
      </c>
      <c r="F211" t="s">
        <v>825</v>
      </c>
      <c r="G211" t="s">
        <v>595</v>
      </c>
      <c r="H211" s="29">
        <v>1673.24</v>
      </c>
    </row>
    <row r="212" spans="3:8" x14ac:dyDescent="0.3">
      <c r="E212" s="24" t="s">
        <v>1201</v>
      </c>
      <c r="F212" t="s">
        <v>868</v>
      </c>
      <c r="G212" t="s">
        <v>595</v>
      </c>
      <c r="H212" s="29">
        <v>1673.24</v>
      </c>
    </row>
    <row r="213" spans="3:8" x14ac:dyDescent="0.3">
      <c r="E213" s="24" t="s">
        <v>1161</v>
      </c>
      <c r="F213" t="s">
        <v>905</v>
      </c>
      <c r="G213" t="s">
        <v>595</v>
      </c>
      <c r="H213" s="29">
        <v>1701.6</v>
      </c>
    </row>
    <row r="214" spans="3:8" x14ac:dyDescent="0.3">
      <c r="E214" s="24" t="s">
        <v>1172</v>
      </c>
      <c r="F214" t="s">
        <v>974</v>
      </c>
      <c r="G214" t="s">
        <v>595</v>
      </c>
      <c r="H214" s="29">
        <v>1843.4</v>
      </c>
    </row>
    <row r="215" spans="3:8" x14ac:dyDescent="0.3">
      <c r="E215" s="24" t="s">
        <v>1212</v>
      </c>
      <c r="F215" t="s">
        <v>1014</v>
      </c>
      <c r="G215" t="s">
        <v>595</v>
      </c>
      <c r="H215" s="29">
        <v>1843.4</v>
      </c>
    </row>
    <row r="216" spans="3:8" x14ac:dyDescent="0.3">
      <c r="E216" s="24" t="s">
        <v>1216</v>
      </c>
      <c r="F216" t="s">
        <v>1047</v>
      </c>
      <c r="G216" t="s">
        <v>595</v>
      </c>
      <c r="H216" s="29">
        <v>1843.4</v>
      </c>
    </row>
    <row r="217" spans="3:8" x14ac:dyDescent="0.3">
      <c r="E217" s="24" t="s">
        <v>1153</v>
      </c>
      <c r="F217" t="s">
        <v>1102</v>
      </c>
      <c r="G217" t="s">
        <v>595</v>
      </c>
      <c r="H217" s="29">
        <v>1843.4</v>
      </c>
    </row>
    <row r="218" spans="3:8" x14ac:dyDescent="0.3">
      <c r="F218" t="s">
        <v>1111</v>
      </c>
      <c r="G218" t="s">
        <v>595</v>
      </c>
      <c r="H218" s="29">
        <v>1871.76</v>
      </c>
    </row>
    <row r="219" spans="3:8" x14ac:dyDescent="0.3">
      <c r="C219" t="s">
        <v>1134</v>
      </c>
      <c r="H219" s="29">
        <v>20901.32</v>
      </c>
    </row>
    <row r="220" spans="3:8" x14ac:dyDescent="0.3">
      <c r="C220" t="s">
        <v>480</v>
      </c>
      <c r="D220" t="s">
        <v>481</v>
      </c>
      <c r="E220" s="24" t="s">
        <v>1173</v>
      </c>
      <c r="F220" t="s">
        <v>472</v>
      </c>
      <c r="G220" t="s">
        <v>483</v>
      </c>
      <c r="H220" s="29">
        <v>675.65</v>
      </c>
    </row>
    <row r="221" spans="3:8" x14ac:dyDescent="0.3">
      <c r="E221" s="24" t="s">
        <v>1220</v>
      </c>
      <c r="F221" t="s">
        <v>487</v>
      </c>
      <c r="G221" t="s">
        <v>483</v>
      </c>
      <c r="H221" s="29">
        <v>1623.82</v>
      </c>
    </row>
    <row r="222" spans="3:8" x14ac:dyDescent="0.3">
      <c r="E222" s="24" t="s">
        <v>1174</v>
      </c>
      <c r="F222" t="s">
        <v>503</v>
      </c>
      <c r="G222" t="s">
        <v>483</v>
      </c>
      <c r="H222" s="29">
        <v>685.28</v>
      </c>
    </row>
    <row r="223" spans="3:8" x14ac:dyDescent="0.3">
      <c r="E223" s="24" t="s">
        <v>1221</v>
      </c>
      <c r="F223" t="s">
        <v>505</v>
      </c>
      <c r="G223" t="s">
        <v>483</v>
      </c>
      <c r="H223" s="29">
        <v>87.18</v>
      </c>
    </row>
    <row r="224" spans="3:8" x14ac:dyDescent="0.3">
      <c r="E224" s="24" t="s">
        <v>1222</v>
      </c>
      <c r="F224" t="s">
        <v>509</v>
      </c>
      <c r="G224" t="s">
        <v>483</v>
      </c>
      <c r="H224" s="29">
        <v>290.45</v>
      </c>
    </row>
    <row r="225" spans="5:8" x14ac:dyDescent="0.3">
      <c r="E225" s="24" t="s">
        <v>1223</v>
      </c>
      <c r="F225" t="s">
        <v>520</v>
      </c>
      <c r="G225" t="s">
        <v>483</v>
      </c>
      <c r="H225" s="29">
        <v>473.06</v>
      </c>
    </row>
    <row r="226" spans="5:8" x14ac:dyDescent="0.3">
      <c r="E226" s="24" t="s">
        <v>1224</v>
      </c>
      <c r="F226" t="s">
        <v>524</v>
      </c>
      <c r="G226" t="s">
        <v>483</v>
      </c>
      <c r="H226" s="29">
        <v>307.74</v>
      </c>
    </row>
    <row r="227" spans="5:8" x14ac:dyDescent="0.3">
      <c r="E227" s="24" t="s">
        <v>1225</v>
      </c>
      <c r="F227" t="s">
        <v>528</v>
      </c>
      <c r="G227" t="s">
        <v>483</v>
      </c>
      <c r="H227" s="29">
        <v>41.04</v>
      </c>
    </row>
    <row r="228" spans="5:8" x14ac:dyDescent="0.3">
      <c r="E228" s="24" t="s">
        <v>1226</v>
      </c>
      <c r="F228" t="s">
        <v>539</v>
      </c>
      <c r="G228" t="s">
        <v>483</v>
      </c>
      <c r="H228" s="29">
        <v>1621.54</v>
      </c>
    </row>
    <row r="229" spans="5:8" x14ac:dyDescent="0.3">
      <c r="E229" s="24" t="s">
        <v>1227</v>
      </c>
      <c r="F229" t="s">
        <v>543</v>
      </c>
      <c r="G229" t="s">
        <v>483</v>
      </c>
      <c r="H229" s="29">
        <v>1329.8</v>
      </c>
    </row>
    <row r="230" spans="5:8" x14ac:dyDescent="0.3">
      <c r="E230" s="24" t="s">
        <v>1177</v>
      </c>
      <c r="F230" t="s">
        <v>547</v>
      </c>
      <c r="G230" t="s">
        <v>483</v>
      </c>
      <c r="H230" s="29">
        <v>4721.17</v>
      </c>
    </row>
    <row r="231" spans="5:8" x14ac:dyDescent="0.3">
      <c r="E231" s="24" t="s">
        <v>1228</v>
      </c>
      <c r="F231" t="s">
        <v>552</v>
      </c>
      <c r="G231" t="s">
        <v>483</v>
      </c>
      <c r="H231" s="29">
        <v>161.12</v>
      </c>
    </row>
    <row r="232" spans="5:8" x14ac:dyDescent="0.3">
      <c r="E232" s="24" t="s">
        <v>1229</v>
      </c>
      <c r="F232" t="s">
        <v>557</v>
      </c>
      <c r="G232" t="s">
        <v>483</v>
      </c>
      <c r="H232" s="29">
        <v>16091.99</v>
      </c>
    </row>
    <row r="233" spans="5:8" x14ac:dyDescent="0.3">
      <c r="E233" s="24" t="s">
        <v>1230</v>
      </c>
      <c r="F233" t="s">
        <v>561</v>
      </c>
      <c r="G233" t="s">
        <v>483</v>
      </c>
      <c r="H233" s="29">
        <v>897.63</v>
      </c>
    </row>
    <row r="234" spans="5:8" x14ac:dyDescent="0.3">
      <c r="E234" s="24" t="s">
        <v>1231</v>
      </c>
      <c r="F234" t="s">
        <v>574</v>
      </c>
      <c r="G234" t="s">
        <v>483</v>
      </c>
      <c r="H234" s="29">
        <v>120.19</v>
      </c>
    </row>
    <row r="235" spans="5:8" x14ac:dyDescent="0.3">
      <c r="E235" s="24" t="s">
        <v>1180</v>
      </c>
      <c r="F235" t="s">
        <v>607</v>
      </c>
      <c r="G235" t="s">
        <v>608</v>
      </c>
      <c r="H235" s="29">
        <v>6062.52</v>
      </c>
    </row>
    <row r="236" spans="5:8" x14ac:dyDescent="0.3">
      <c r="E236" s="24" t="s">
        <v>1232</v>
      </c>
      <c r="F236" t="s">
        <v>609</v>
      </c>
      <c r="G236" t="s">
        <v>483</v>
      </c>
      <c r="H236" s="29">
        <v>1457.46</v>
      </c>
    </row>
    <row r="237" spans="5:8" x14ac:dyDescent="0.3">
      <c r="E237" s="24" t="s">
        <v>1233</v>
      </c>
      <c r="F237" t="s">
        <v>614</v>
      </c>
      <c r="G237" t="s">
        <v>483</v>
      </c>
      <c r="H237" s="29">
        <v>324.05</v>
      </c>
    </row>
    <row r="238" spans="5:8" x14ac:dyDescent="0.3">
      <c r="E238" s="24" t="s">
        <v>1182</v>
      </c>
      <c r="F238" t="s">
        <v>624</v>
      </c>
      <c r="G238" t="s">
        <v>483</v>
      </c>
      <c r="H238" s="29">
        <v>60</v>
      </c>
    </row>
    <row r="239" spans="5:8" x14ac:dyDescent="0.3">
      <c r="F239" t="s">
        <v>627</v>
      </c>
      <c r="G239" t="s">
        <v>628</v>
      </c>
      <c r="H239" s="29">
        <v>0</v>
      </c>
    </row>
    <row r="240" spans="5:8" x14ac:dyDescent="0.3">
      <c r="E240" s="24" t="s">
        <v>1234</v>
      </c>
      <c r="F240" t="s">
        <v>634</v>
      </c>
      <c r="G240" t="s">
        <v>483</v>
      </c>
      <c r="H240" s="29">
        <v>2052.77</v>
      </c>
    </row>
    <row r="241" spans="5:8" x14ac:dyDescent="0.3">
      <c r="E241" s="24" t="s">
        <v>1235</v>
      </c>
      <c r="F241" t="s">
        <v>646</v>
      </c>
      <c r="G241" t="s">
        <v>483</v>
      </c>
      <c r="H241" s="29">
        <v>789.07</v>
      </c>
    </row>
    <row r="242" spans="5:8" x14ac:dyDescent="0.3">
      <c r="E242" s="24" t="s">
        <v>1236</v>
      </c>
      <c r="F242" t="s">
        <v>650</v>
      </c>
      <c r="G242" t="s">
        <v>483</v>
      </c>
      <c r="H242" s="29">
        <v>193.14</v>
      </c>
    </row>
    <row r="243" spans="5:8" x14ac:dyDescent="0.3">
      <c r="E243" s="24" t="s">
        <v>1168</v>
      </c>
      <c r="F243" t="s">
        <v>656</v>
      </c>
      <c r="G243" t="s">
        <v>483</v>
      </c>
      <c r="H243" s="29">
        <v>532.16</v>
      </c>
    </row>
    <row r="244" spans="5:8" x14ac:dyDescent="0.3">
      <c r="E244" s="24" t="s">
        <v>1150</v>
      </c>
      <c r="F244" t="s">
        <v>666</v>
      </c>
      <c r="G244" t="s">
        <v>483</v>
      </c>
      <c r="H244" s="29">
        <v>224.98</v>
      </c>
    </row>
    <row r="245" spans="5:8" x14ac:dyDescent="0.3">
      <c r="E245" s="24" t="s">
        <v>1237</v>
      </c>
      <c r="F245" t="s">
        <v>672</v>
      </c>
      <c r="G245" t="s">
        <v>483</v>
      </c>
      <c r="H245" s="29">
        <v>44549.7</v>
      </c>
    </row>
    <row r="246" spans="5:8" x14ac:dyDescent="0.3">
      <c r="E246" s="24" t="s">
        <v>1238</v>
      </c>
      <c r="F246" t="s">
        <v>677</v>
      </c>
      <c r="G246" t="s">
        <v>483</v>
      </c>
      <c r="H246" s="29">
        <v>213.62</v>
      </c>
    </row>
    <row r="247" spans="5:8" x14ac:dyDescent="0.3">
      <c r="E247" s="24" t="s">
        <v>1186</v>
      </c>
      <c r="F247" t="s">
        <v>681</v>
      </c>
      <c r="G247" t="s">
        <v>483</v>
      </c>
      <c r="H247" s="29">
        <v>923.41</v>
      </c>
    </row>
    <row r="248" spans="5:8" x14ac:dyDescent="0.3">
      <c r="E248" s="24" t="s">
        <v>1239</v>
      </c>
      <c r="F248" t="s">
        <v>684</v>
      </c>
      <c r="G248" t="s">
        <v>483</v>
      </c>
      <c r="H248" s="29">
        <v>435</v>
      </c>
    </row>
    <row r="249" spans="5:8" x14ac:dyDescent="0.3">
      <c r="E249" s="24" t="s">
        <v>1240</v>
      </c>
      <c r="F249" t="s">
        <v>688</v>
      </c>
      <c r="G249" t="s">
        <v>690</v>
      </c>
      <c r="H249" s="29">
        <v>-7489.27</v>
      </c>
    </row>
    <row r="250" spans="5:8" x14ac:dyDescent="0.3">
      <c r="E250" s="24" t="s">
        <v>1187</v>
      </c>
      <c r="F250" t="s">
        <v>696</v>
      </c>
      <c r="G250" t="s">
        <v>701</v>
      </c>
      <c r="H250" s="29">
        <v>2012.61</v>
      </c>
    </row>
    <row r="251" spans="5:8" x14ac:dyDescent="0.3">
      <c r="E251" s="24" t="s">
        <v>1241</v>
      </c>
      <c r="F251" t="s">
        <v>703</v>
      </c>
      <c r="G251" t="s">
        <v>701</v>
      </c>
      <c r="H251" s="29">
        <v>23.1</v>
      </c>
    </row>
    <row r="252" spans="5:8" x14ac:dyDescent="0.3">
      <c r="E252" s="24" t="s">
        <v>1157</v>
      </c>
      <c r="F252" t="s">
        <v>711</v>
      </c>
      <c r="G252" t="s">
        <v>483</v>
      </c>
      <c r="H252" s="29">
        <v>356.94</v>
      </c>
    </row>
    <row r="253" spans="5:8" x14ac:dyDescent="0.3">
      <c r="E253" s="24" t="s">
        <v>1242</v>
      </c>
      <c r="F253" t="s">
        <v>718</v>
      </c>
      <c r="G253" t="s">
        <v>483</v>
      </c>
      <c r="H253" s="29">
        <v>716.48</v>
      </c>
    </row>
    <row r="254" spans="5:8" x14ac:dyDescent="0.3">
      <c r="E254" s="24" t="s">
        <v>1189</v>
      </c>
      <c r="F254" t="s">
        <v>722</v>
      </c>
      <c r="G254" t="s">
        <v>483</v>
      </c>
      <c r="H254" s="29">
        <v>726.54</v>
      </c>
    </row>
    <row r="255" spans="5:8" x14ac:dyDescent="0.3">
      <c r="E255" s="24" t="s">
        <v>1243</v>
      </c>
      <c r="F255" t="s">
        <v>725</v>
      </c>
      <c r="G255" t="s">
        <v>483</v>
      </c>
      <c r="H255" s="29">
        <v>392.89</v>
      </c>
    </row>
    <row r="256" spans="5:8" x14ac:dyDescent="0.3">
      <c r="E256" s="24" t="s">
        <v>1244</v>
      </c>
      <c r="F256" t="s">
        <v>736</v>
      </c>
      <c r="G256" t="s">
        <v>483</v>
      </c>
      <c r="H256" s="29">
        <v>138.49</v>
      </c>
    </row>
    <row r="257" spans="5:8" x14ac:dyDescent="0.3">
      <c r="E257" s="24" t="s">
        <v>1245</v>
      </c>
      <c r="F257" t="s">
        <v>740</v>
      </c>
      <c r="G257" t="s">
        <v>483</v>
      </c>
      <c r="H257" s="29">
        <v>32831.51</v>
      </c>
    </row>
    <row r="258" spans="5:8" x14ac:dyDescent="0.3">
      <c r="E258" s="24" t="s">
        <v>1191</v>
      </c>
      <c r="F258" t="s">
        <v>744</v>
      </c>
      <c r="G258" t="s">
        <v>483</v>
      </c>
      <c r="H258" s="29">
        <v>1230.18</v>
      </c>
    </row>
    <row r="259" spans="5:8" x14ac:dyDescent="0.3">
      <c r="E259" s="24" t="s">
        <v>1246</v>
      </c>
      <c r="F259" t="s">
        <v>750</v>
      </c>
      <c r="G259" t="s">
        <v>483</v>
      </c>
      <c r="H259" s="29">
        <v>201.1</v>
      </c>
    </row>
    <row r="260" spans="5:8" x14ac:dyDescent="0.3">
      <c r="E260" s="24" t="s">
        <v>1247</v>
      </c>
      <c r="F260" t="s">
        <v>755</v>
      </c>
      <c r="G260" t="s">
        <v>483</v>
      </c>
      <c r="H260" s="29">
        <v>430.17</v>
      </c>
    </row>
    <row r="261" spans="5:8" x14ac:dyDescent="0.3">
      <c r="E261" s="24" t="s">
        <v>1192</v>
      </c>
      <c r="F261" t="s">
        <v>767</v>
      </c>
      <c r="G261" t="s">
        <v>483</v>
      </c>
      <c r="H261" s="29">
        <v>7622.42</v>
      </c>
    </row>
    <row r="262" spans="5:8" x14ac:dyDescent="0.3">
      <c r="E262" s="24" t="s">
        <v>1193</v>
      </c>
      <c r="F262" t="s">
        <v>773</v>
      </c>
      <c r="G262" t="s">
        <v>483</v>
      </c>
      <c r="H262" s="29">
        <v>732.34</v>
      </c>
    </row>
    <row r="263" spans="5:8" x14ac:dyDescent="0.3">
      <c r="E263" s="24" t="s">
        <v>1248</v>
      </c>
      <c r="F263" t="s">
        <v>776</v>
      </c>
      <c r="G263" t="s">
        <v>483</v>
      </c>
      <c r="H263" s="29">
        <v>3418.22</v>
      </c>
    </row>
    <row r="264" spans="5:8" x14ac:dyDescent="0.3">
      <c r="E264" s="24" t="s">
        <v>1249</v>
      </c>
      <c r="F264" t="s">
        <v>780</v>
      </c>
      <c r="G264" t="s">
        <v>483</v>
      </c>
      <c r="H264" s="29">
        <v>635.09</v>
      </c>
    </row>
    <row r="265" spans="5:8" x14ac:dyDescent="0.3">
      <c r="E265" s="24" t="s">
        <v>1250</v>
      </c>
      <c r="F265" t="s">
        <v>786</v>
      </c>
      <c r="G265" t="s">
        <v>483</v>
      </c>
      <c r="H265" s="29">
        <v>1318.88</v>
      </c>
    </row>
    <row r="266" spans="5:8" x14ac:dyDescent="0.3">
      <c r="E266" s="24" t="s">
        <v>1195</v>
      </c>
      <c r="F266" t="s">
        <v>790</v>
      </c>
      <c r="G266" t="s">
        <v>483</v>
      </c>
      <c r="H266" s="29">
        <v>12031.26</v>
      </c>
    </row>
    <row r="267" spans="5:8" x14ac:dyDescent="0.3">
      <c r="E267" s="24" t="s">
        <v>1159</v>
      </c>
      <c r="F267" t="s">
        <v>793</v>
      </c>
      <c r="G267" t="s">
        <v>483</v>
      </c>
      <c r="H267" s="29">
        <v>4834.68</v>
      </c>
    </row>
    <row r="268" spans="5:8" x14ac:dyDescent="0.3">
      <c r="E268" s="24" t="s">
        <v>1251</v>
      </c>
      <c r="F268" t="s">
        <v>800</v>
      </c>
      <c r="G268" t="s">
        <v>483</v>
      </c>
      <c r="H268" s="29">
        <v>3767.64</v>
      </c>
    </row>
    <row r="269" spans="5:8" x14ac:dyDescent="0.3">
      <c r="E269" s="24" t="s">
        <v>1252</v>
      </c>
      <c r="F269" t="s">
        <v>804</v>
      </c>
      <c r="G269" t="s">
        <v>483</v>
      </c>
      <c r="H269" s="29">
        <v>3063</v>
      </c>
    </row>
    <row r="270" spans="5:8" x14ac:dyDescent="0.3">
      <c r="E270" s="24" t="s">
        <v>1253</v>
      </c>
      <c r="F270" t="s">
        <v>808</v>
      </c>
      <c r="G270" t="s">
        <v>483</v>
      </c>
      <c r="H270" s="29">
        <v>1538.45</v>
      </c>
    </row>
    <row r="271" spans="5:8" x14ac:dyDescent="0.3">
      <c r="E271" s="24" t="s">
        <v>1151</v>
      </c>
      <c r="F271" t="s">
        <v>829</v>
      </c>
      <c r="G271" t="s">
        <v>483</v>
      </c>
      <c r="H271" s="29">
        <v>1105.75</v>
      </c>
    </row>
    <row r="272" spans="5:8" x14ac:dyDescent="0.3">
      <c r="E272" s="24" t="s">
        <v>1197</v>
      </c>
      <c r="F272" t="s">
        <v>835</v>
      </c>
      <c r="G272" t="s">
        <v>483</v>
      </c>
      <c r="H272" s="29">
        <v>6698.86</v>
      </c>
    </row>
    <row r="273" spans="5:8" x14ac:dyDescent="0.3">
      <c r="E273" s="24" t="s">
        <v>1254</v>
      </c>
      <c r="F273" t="s">
        <v>838</v>
      </c>
      <c r="G273" t="s">
        <v>483</v>
      </c>
      <c r="H273" s="29">
        <v>997.53</v>
      </c>
    </row>
    <row r="274" spans="5:8" x14ac:dyDescent="0.3">
      <c r="E274" s="24" t="s">
        <v>1255</v>
      </c>
      <c r="F274" t="s">
        <v>845</v>
      </c>
      <c r="G274" t="s">
        <v>483</v>
      </c>
      <c r="H274" s="29">
        <v>224.73</v>
      </c>
    </row>
    <row r="275" spans="5:8" x14ac:dyDescent="0.3">
      <c r="E275" s="24" t="s">
        <v>1256</v>
      </c>
      <c r="F275" t="s">
        <v>849</v>
      </c>
      <c r="G275" t="s">
        <v>483</v>
      </c>
      <c r="H275" s="29">
        <v>1680.05</v>
      </c>
    </row>
    <row r="276" spans="5:8" x14ac:dyDescent="0.3">
      <c r="E276" s="24" t="s">
        <v>1160</v>
      </c>
      <c r="F276" t="s">
        <v>853</v>
      </c>
      <c r="G276" t="s">
        <v>483</v>
      </c>
      <c r="H276" s="29">
        <v>-0.22</v>
      </c>
    </row>
    <row r="277" spans="5:8" x14ac:dyDescent="0.3">
      <c r="E277" s="24" t="s">
        <v>1200</v>
      </c>
      <c r="F277" t="s">
        <v>263</v>
      </c>
      <c r="G277" t="s">
        <v>860</v>
      </c>
      <c r="H277" s="29">
        <v>-5897.96</v>
      </c>
    </row>
    <row r="278" spans="5:8" x14ac:dyDescent="0.3">
      <c r="E278" s="24" t="s">
        <v>1257</v>
      </c>
      <c r="F278" t="s">
        <v>861</v>
      </c>
      <c r="G278" t="s">
        <v>483</v>
      </c>
      <c r="H278" s="29">
        <v>642.38</v>
      </c>
    </row>
    <row r="279" spans="5:8" x14ac:dyDescent="0.3">
      <c r="E279" s="24" t="s">
        <v>1258</v>
      </c>
      <c r="F279" t="s">
        <v>866</v>
      </c>
      <c r="G279" t="s">
        <v>483</v>
      </c>
      <c r="H279" s="29">
        <v>275.18</v>
      </c>
    </row>
    <row r="280" spans="5:8" x14ac:dyDescent="0.3">
      <c r="E280" s="24" t="s">
        <v>1201</v>
      </c>
      <c r="F280" t="s">
        <v>868</v>
      </c>
      <c r="G280" t="s">
        <v>483</v>
      </c>
      <c r="H280" s="29">
        <v>139.97999999999999</v>
      </c>
    </row>
    <row r="281" spans="5:8" x14ac:dyDescent="0.3">
      <c r="E281" s="24" t="s">
        <v>1259</v>
      </c>
      <c r="F281" t="s">
        <v>875</v>
      </c>
      <c r="G281" t="s">
        <v>483</v>
      </c>
      <c r="H281" s="29">
        <v>215906.13</v>
      </c>
    </row>
    <row r="282" spans="5:8" x14ac:dyDescent="0.3">
      <c r="E282" s="24" t="s">
        <v>1260</v>
      </c>
      <c r="F282" t="s">
        <v>879</v>
      </c>
      <c r="G282" t="s">
        <v>483</v>
      </c>
      <c r="H282" s="29">
        <v>1864.92</v>
      </c>
    </row>
    <row r="283" spans="5:8" x14ac:dyDescent="0.3">
      <c r="E283" s="24" t="s">
        <v>1261</v>
      </c>
      <c r="F283" t="s">
        <v>883</v>
      </c>
      <c r="G283" t="s">
        <v>483</v>
      </c>
      <c r="H283" s="29">
        <v>537.39</v>
      </c>
    </row>
    <row r="284" spans="5:8" x14ac:dyDescent="0.3">
      <c r="E284" s="24" t="s">
        <v>1262</v>
      </c>
      <c r="F284" t="s">
        <v>890</v>
      </c>
      <c r="G284" t="s">
        <v>483</v>
      </c>
      <c r="H284" s="29">
        <v>11272.18</v>
      </c>
    </row>
    <row r="285" spans="5:8" x14ac:dyDescent="0.3">
      <c r="E285" s="24" t="s">
        <v>1263</v>
      </c>
      <c r="F285" t="s">
        <v>894</v>
      </c>
      <c r="G285" t="s">
        <v>483</v>
      </c>
      <c r="H285" s="29">
        <v>1132.18</v>
      </c>
    </row>
    <row r="286" spans="5:8" x14ac:dyDescent="0.3">
      <c r="E286" s="24" t="s">
        <v>1204</v>
      </c>
      <c r="F286" t="s">
        <v>898</v>
      </c>
      <c r="G286" t="s">
        <v>483</v>
      </c>
      <c r="H286" s="29">
        <v>1028.29</v>
      </c>
    </row>
    <row r="287" spans="5:8" x14ac:dyDescent="0.3">
      <c r="E287" s="24" t="s">
        <v>1161</v>
      </c>
      <c r="F287" t="s">
        <v>902</v>
      </c>
      <c r="G287" t="s">
        <v>483</v>
      </c>
      <c r="H287" s="29">
        <v>219.35</v>
      </c>
    </row>
    <row r="288" spans="5:8" x14ac:dyDescent="0.3">
      <c r="E288" s="24" t="s">
        <v>1264</v>
      </c>
      <c r="F288" t="s">
        <v>930</v>
      </c>
      <c r="G288" t="s">
        <v>483</v>
      </c>
      <c r="H288" s="29">
        <v>174.32</v>
      </c>
    </row>
    <row r="289" spans="5:8" x14ac:dyDescent="0.3">
      <c r="E289" s="24" t="s">
        <v>1205</v>
      </c>
      <c r="F289" t="s">
        <v>934</v>
      </c>
      <c r="G289" t="s">
        <v>483</v>
      </c>
      <c r="H289" s="29">
        <v>797.07</v>
      </c>
    </row>
    <row r="290" spans="5:8" x14ac:dyDescent="0.3">
      <c r="E290" s="24" t="s">
        <v>1265</v>
      </c>
      <c r="F290" t="s">
        <v>937</v>
      </c>
      <c r="G290" t="s">
        <v>701</v>
      </c>
      <c r="H290" s="29">
        <v>607.08000000000004</v>
      </c>
    </row>
    <row r="291" spans="5:8" x14ac:dyDescent="0.3">
      <c r="E291" s="24" t="s">
        <v>1206</v>
      </c>
      <c r="F291" t="s">
        <v>940</v>
      </c>
      <c r="G291" t="s">
        <v>483</v>
      </c>
      <c r="H291" s="29">
        <v>735.21</v>
      </c>
    </row>
    <row r="292" spans="5:8" x14ac:dyDescent="0.3">
      <c r="E292" s="24" t="s">
        <v>1266</v>
      </c>
      <c r="F292" t="s">
        <v>943</v>
      </c>
      <c r="G292" t="s">
        <v>483</v>
      </c>
      <c r="H292" s="29">
        <v>683.64</v>
      </c>
    </row>
    <row r="293" spans="5:8" x14ac:dyDescent="0.3">
      <c r="E293" s="24" t="s">
        <v>1207</v>
      </c>
      <c r="F293" t="s">
        <v>951</v>
      </c>
      <c r="G293" t="s">
        <v>483</v>
      </c>
      <c r="H293" s="29">
        <v>6125.56</v>
      </c>
    </row>
    <row r="294" spans="5:8" x14ac:dyDescent="0.3">
      <c r="E294" s="24" t="s">
        <v>1267</v>
      </c>
      <c r="F294" t="s">
        <v>953</v>
      </c>
      <c r="G294" t="s">
        <v>483</v>
      </c>
      <c r="H294" s="29">
        <v>730.51</v>
      </c>
    </row>
    <row r="295" spans="5:8" x14ac:dyDescent="0.3">
      <c r="E295" s="24" t="s">
        <v>1208</v>
      </c>
      <c r="F295" t="s">
        <v>962</v>
      </c>
      <c r="G295" t="s">
        <v>483</v>
      </c>
      <c r="H295" s="29">
        <v>525.85</v>
      </c>
    </row>
    <row r="296" spans="5:8" x14ac:dyDescent="0.3">
      <c r="E296" s="24" t="s">
        <v>1268</v>
      </c>
      <c r="F296" t="s">
        <v>965</v>
      </c>
      <c r="G296" t="s">
        <v>483</v>
      </c>
      <c r="H296" s="29">
        <v>4502.79</v>
      </c>
    </row>
    <row r="297" spans="5:8" x14ac:dyDescent="0.3">
      <c r="E297" s="24" t="s">
        <v>1269</v>
      </c>
      <c r="F297" t="s">
        <v>972</v>
      </c>
      <c r="G297" t="s">
        <v>483</v>
      </c>
      <c r="H297" s="29">
        <v>17540.47</v>
      </c>
    </row>
    <row r="298" spans="5:8" x14ac:dyDescent="0.3">
      <c r="E298" s="24" t="s">
        <v>1270</v>
      </c>
      <c r="F298" t="s">
        <v>980</v>
      </c>
      <c r="G298" t="s">
        <v>483</v>
      </c>
      <c r="H298" s="29">
        <v>2101.09</v>
      </c>
    </row>
    <row r="299" spans="5:8" x14ac:dyDescent="0.3">
      <c r="E299" s="24" t="s">
        <v>1152</v>
      </c>
      <c r="F299" t="s">
        <v>984</v>
      </c>
      <c r="G299" t="s">
        <v>483</v>
      </c>
      <c r="H299" s="29">
        <v>1805.17</v>
      </c>
    </row>
    <row r="300" spans="5:8" x14ac:dyDescent="0.3">
      <c r="E300" s="24" t="s">
        <v>1271</v>
      </c>
      <c r="F300" t="s">
        <v>990</v>
      </c>
      <c r="G300" t="s">
        <v>483</v>
      </c>
      <c r="H300" s="29">
        <v>28714.15</v>
      </c>
    </row>
    <row r="301" spans="5:8" x14ac:dyDescent="0.3">
      <c r="E301" s="24" t="s">
        <v>1272</v>
      </c>
      <c r="F301" t="s">
        <v>995</v>
      </c>
      <c r="G301" t="s">
        <v>483</v>
      </c>
      <c r="H301" s="29">
        <v>627.20000000000005</v>
      </c>
    </row>
    <row r="302" spans="5:8" x14ac:dyDescent="0.3">
      <c r="E302" s="24" t="s">
        <v>1210</v>
      </c>
      <c r="F302" t="s">
        <v>997</v>
      </c>
      <c r="G302" t="s">
        <v>483</v>
      </c>
      <c r="H302" s="29">
        <v>382.65</v>
      </c>
    </row>
    <row r="303" spans="5:8" x14ac:dyDescent="0.3">
      <c r="E303" s="24" t="s">
        <v>1211</v>
      </c>
      <c r="F303" t="s">
        <v>1002</v>
      </c>
      <c r="G303" t="s">
        <v>483</v>
      </c>
      <c r="H303" s="29">
        <v>1991.07</v>
      </c>
    </row>
    <row r="304" spans="5:8" x14ac:dyDescent="0.3">
      <c r="E304" s="24" t="s">
        <v>1163</v>
      </c>
      <c r="F304" t="s">
        <v>1007</v>
      </c>
      <c r="G304" t="s">
        <v>483</v>
      </c>
      <c r="H304" s="29">
        <v>445</v>
      </c>
    </row>
    <row r="305" spans="5:8" x14ac:dyDescent="0.3">
      <c r="E305" s="24" t="s">
        <v>1273</v>
      </c>
      <c r="F305" t="s">
        <v>1012</v>
      </c>
      <c r="G305" t="s">
        <v>483</v>
      </c>
      <c r="H305" s="29">
        <v>910.04</v>
      </c>
    </row>
    <row r="306" spans="5:8" x14ac:dyDescent="0.3">
      <c r="E306" s="24" t="s">
        <v>1274</v>
      </c>
      <c r="F306" t="s">
        <v>1018</v>
      </c>
      <c r="G306" t="s">
        <v>483</v>
      </c>
      <c r="H306" s="29">
        <v>1448.04</v>
      </c>
    </row>
    <row r="307" spans="5:8" x14ac:dyDescent="0.3">
      <c r="F307" t="s">
        <v>1020</v>
      </c>
      <c r="G307" t="s">
        <v>1022</v>
      </c>
      <c r="H307" s="29">
        <v>-6391.96</v>
      </c>
    </row>
    <row r="308" spans="5:8" x14ac:dyDescent="0.3">
      <c r="E308" s="24" t="s">
        <v>1275</v>
      </c>
      <c r="F308" t="s">
        <v>1024</v>
      </c>
      <c r="G308" t="s">
        <v>483</v>
      </c>
      <c r="H308" s="29">
        <v>7583.85</v>
      </c>
    </row>
    <row r="309" spans="5:8" x14ac:dyDescent="0.3">
      <c r="E309" s="24" t="s">
        <v>1276</v>
      </c>
      <c r="F309" t="s">
        <v>1028</v>
      </c>
      <c r="G309" t="s">
        <v>483</v>
      </c>
      <c r="H309" s="29">
        <v>350</v>
      </c>
    </row>
    <row r="310" spans="5:8" x14ac:dyDescent="0.3">
      <c r="E310" s="24" t="s">
        <v>1214</v>
      </c>
      <c r="F310" t="s">
        <v>1033</v>
      </c>
      <c r="G310" t="s">
        <v>483</v>
      </c>
      <c r="H310" s="29">
        <v>1739.41</v>
      </c>
    </row>
    <row r="311" spans="5:8" x14ac:dyDescent="0.3">
      <c r="E311" s="24" t="s">
        <v>1277</v>
      </c>
      <c r="F311" t="s">
        <v>1036</v>
      </c>
      <c r="G311" t="s">
        <v>483</v>
      </c>
      <c r="H311" s="29">
        <v>2035.71</v>
      </c>
    </row>
    <row r="312" spans="5:8" x14ac:dyDescent="0.3">
      <c r="E312" s="24" t="s">
        <v>1215</v>
      </c>
      <c r="F312" t="s">
        <v>1040</v>
      </c>
      <c r="G312" t="s">
        <v>483</v>
      </c>
      <c r="H312" s="29">
        <v>1012.23</v>
      </c>
    </row>
    <row r="313" spans="5:8" x14ac:dyDescent="0.3">
      <c r="E313" s="24" t="s">
        <v>1278</v>
      </c>
      <c r="F313" t="s">
        <v>1043</v>
      </c>
      <c r="G313" t="s">
        <v>483</v>
      </c>
      <c r="H313" s="29">
        <v>695.41</v>
      </c>
    </row>
    <row r="314" spans="5:8" x14ac:dyDescent="0.3">
      <c r="E314" s="24" t="s">
        <v>1216</v>
      </c>
      <c r="F314" t="s">
        <v>1047</v>
      </c>
      <c r="G314" t="s">
        <v>483</v>
      </c>
      <c r="H314" s="29">
        <v>12390.09</v>
      </c>
    </row>
    <row r="315" spans="5:8" x14ac:dyDescent="0.3">
      <c r="E315" s="24" t="s">
        <v>1279</v>
      </c>
      <c r="F315" t="s">
        <v>1058</v>
      </c>
      <c r="G315" t="s">
        <v>483</v>
      </c>
      <c r="H315" s="29">
        <v>135.51</v>
      </c>
    </row>
    <row r="316" spans="5:8" x14ac:dyDescent="0.3">
      <c r="E316" s="24" t="s">
        <v>1280</v>
      </c>
      <c r="F316" t="s">
        <v>1062</v>
      </c>
      <c r="G316" t="s">
        <v>483</v>
      </c>
      <c r="H316" s="29">
        <v>1266.0999999999999</v>
      </c>
    </row>
    <row r="317" spans="5:8" x14ac:dyDescent="0.3">
      <c r="E317" s="24" t="s">
        <v>1218</v>
      </c>
      <c r="F317" t="s">
        <v>1066</v>
      </c>
      <c r="G317" t="s">
        <v>483</v>
      </c>
      <c r="H317" s="29">
        <v>9968.9</v>
      </c>
    </row>
    <row r="318" spans="5:8" x14ac:dyDescent="0.3">
      <c r="E318" s="24" t="s">
        <v>1281</v>
      </c>
      <c r="F318" t="s">
        <v>1071</v>
      </c>
      <c r="G318" t="s">
        <v>483</v>
      </c>
      <c r="H318" s="29">
        <v>9968.9</v>
      </c>
    </row>
    <row r="319" spans="5:8" x14ac:dyDescent="0.3">
      <c r="E319" s="24" t="s">
        <v>1282</v>
      </c>
      <c r="F319" t="s">
        <v>1073</v>
      </c>
      <c r="G319" t="s">
        <v>483</v>
      </c>
      <c r="H319" s="29">
        <v>3602.32</v>
      </c>
    </row>
    <row r="320" spans="5:8" x14ac:dyDescent="0.3">
      <c r="E320" s="24" t="s">
        <v>1283</v>
      </c>
      <c r="F320" t="s">
        <v>1076</v>
      </c>
      <c r="G320" t="s">
        <v>483</v>
      </c>
      <c r="H320" s="29">
        <v>1099.79</v>
      </c>
    </row>
    <row r="321" spans="3:8" x14ac:dyDescent="0.3">
      <c r="E321" s="24" t="s">
        <v>1219</v>
      </c>
      <c r="F321" t="s">
        <v>1081</v>
      </c>
      <c r="G321" t="s">
        <v>483</v>
      </c>
      <c r="H321" s="29">
        <v>2213.56</v>
      </c>
    </row>
    <row r="322" spans="3:8" x14ac:dyDescent="0.3">
      <c r="E322" s="24" t="s">
        <v>1284</v>
      </c>
      <c r="F322" t="s">
        <v>1090</v>
      </c>
      <c r="G322" t="s">
        <v>483</v>
      </c>
      <c r="H322" s="29">
        <v>2131.7199999999998</v>
      </c>
    </row>
    <row r="323" spans="3:8" x14ac:dyDescent="0.3">
      <c r="E323" s="24" t="s">
        <v>1153</v>
      </c>
      <c r="F323" t="s">
        <v>1115</v>
      </c>
      <c r="G323" t="s">
        <v>1116</v>
      </c>
      <c r="H323" s="29">
        <v>-5865.29</v>
      </c>
    </row>
    <row r="324" spans="3:8" x14ac:dyDescent="0.3">
      <c r="F324" t="s">
        <v>1117</v>
      </c>
      <c r="G324" t="s">
        <v>483</v>
      </c>
      <c r="H324" s="29">
        <v>2281.27</v>
      </c>
    </row>
    <row r="325" spans="3:8" x14ac:dyDescent="0.3">
      <c r="F325" t="s">
        <v>1106</v>
      </c>
      <c r="G325" t="s">
        <v>1107</v>
      </c>
      <c r="H325" s="29">
        <v>0</v>
      </c>
    </row>
    <row r="326" spans="3:8" x14ac:dyDescent="0.3">
      <c r="F326" t="s">
        <v>1119</v>
      </c>
      <c r="G326" t="s">
        <v>1120</v>
      </c>
      <c r="H326" s="29">
        <v>-6767.06</v>
      </c>
    </row>
    <row r="327" spans="3:8" x14ac:dyDescent="0.3">
      <c r="C327" t="s">
        <v>1135</v>
      </c>
      <c r="H327" s="29">
        <v>505602.35</v>
      </c>
    </row>
    <row r="328" spans="3:8" x14ac:dyDescent="0.3">
      <c r="C328" t="s">
        <v>494</v>
      </c>
      <c r="D328" t="s">
        <v>495</v>
      </c>
      <c r="E328" s="24" t="s">
        <v>1285</v>
      </c>
      <c r="F328" t="s">
        <v>493</v>
      </c>
      <c r="G328" t="s">
        <v>497</v>
      </c>
      <c r="H328" s="29">
        <v>2637.3</v>
      </c>
    </row>
    <row r="329" spans="3:8" x14ac:dyDescent="0.3">
      <c r="E329" s="24" t="s">
        <v>1286</v>
      </c>
      <c r="F329" t="s">
        <v>550</v>
      </c>
      <c r="G329" t="s">
        <v>497</v>
      </c>
      <c r="H329" s="29">
        <v>3933.6</v>
      </c>
    </row>
    <row r="330" spans="3:8" x14ac:dyDescent="0.3">
      <c r="E330" s="24" t="s">
        <v>1181</v>
      </c>
      <c r="F330" t="s">
        <v>622</v>
      </c>
      <c r="G330" t="s">
        <v>497</v>
      </c>
      <c r="H330" s="29">
        <v>4067.7</v>
      </c>
    </row>
    <row r="331" spans="3:8" x14ac:dyDescent="0.3">
      <c r="E331" s="24" t="s">
        <v>1185</v>
      </c>
      <c r="F331" t="s">
        <v>674</v>
      </c>
      <c r="G331" t="s">
        <v>497</v>
      </c>
      <c r="H331" s="29">
        <v>3352.5</v>
      </c>
    </row>
    <row r="332" spans="3:8" x14ac:dyDescent="0.3">
      <c r="E332" s="24" t="s">
        <v>1287</v>
      </c>
      <c r="F332" t="s">
        <v>727</v>
      </c>
      <c r="G332" t="s">
        <v>497</v>
      </c>
      <c r="H332" s="29">
        <v>5721.6</v>
      </c>
    </row>
    <row r="333" spans="3:8" x14ac:dyDescent="0.3">
      <c r="E333" s="24" t="s">
        <v>1249</v>
      </c>
      <c r="F333" t="s">
        <v>782</v>
      </c>
      <c r="G333" t="s">
        <v>497</v>
      </c>
      <c r="H333" s="29">
        <v>4201.8</v>
      </c>
    </row>
    <row r="334" spans="3:8" x14ac:dyDescent="0.3">
      <c r="E334" s="24" t="s">
        <v>1254</v>
      </c>
      <c r="F334" t="s">
        <v>838</v>
      </c>
      <c r="G334" t="s">
        <v>497</v>
      </c>
      <c r="H334" s="29">
        <v>4291.2</v>
      </c>
    </row>
    <row r="335" spans="3:8" x14ac:dyDescent="0.3">
      <c r="E335" s="24" t="s">
        <v>1203</v>
      </c>
      <c r="F335" t="s">
        <v>885</v>
      </c>
      <c r="G335" t="s">
        <v>497</v>
      </c>
      <c r="H335" s="29">
        <v>2950.2</v>
      </c>
    </row>
    <row r="336" spans="3:8" x14ac:dyDescent="0.3">
      <c r="E336" s="24" t="s">
        <v>1288</v>
      </c>
      <c r="F336" t="s">
        <v>947</v>
      </c>
      <c r="G336" t="s">
        <v>497</v>
      </c>
      <c r="H336" s="29">
        <v>2503.1999999999998</v>
      </c>
    </row>
    <row r="337" spans="3:8" x14ac:dyDescent="0.3">
      <c r="E337" s="24" t="s">
        <v>1289</v>
      </c>
      <c r="F337" t="s">
        <v>992</v>
      </c>
      <c r="G337" t="s">
        <v>497</v>
      </c>
      <c r="H337" s="29">
        <v>2547.9</v>
      </c>
    </row>
    <row r="338" spans="3:8" x14ac:dyDescent="0.3">
      <c r="E338" s="24" t="s">
        <v>1290</v>
      </c>
      <c r="F338" t="s">
        <v>1031</v>
      </c>
      <c r="G338" t="s">
        <v>497</v>
      </c>
      <c r="H338" s="29">
        <v>3129</v>
      </c>
    </row>
    <row r="339" spans="3:8" x14ac:dyDescent="0.3">
      <c r="E339" s="24" t="s">
        <v>1291</v>
      </c>
      <c r="F339" t="s">
        <v>1069</v>
      </c>
      <c r="G339" t="s">
        <v>497</v>
      </c>
      <c r="H339" s="29">
        <v>3441.9</v>
      </c>
    </row>
    <row r="340" spans="3:8" x14ac:dyDescent="0.3">
      <c r="C340" t="s">
        <v>1136</v>
      </c>
      <c r="H340" s="29">
        <v>42777.9</v>
      </c>
    </row>
    <row r="341" spans="3:8" x14ac:dyDescent="0.3">
      <c r="C341" t="s">
        <v>596</v>
      </c>
      <c r="D341" t="s">
        <v>597</v>
      </c>
      <c r="E341" s="24" t="s">
        <v>1179</v>
      </c>
      <c r="F341" t="s">
        <v>580</v>
      </c>
      <c r="G341" t="s">
        <v>598</v>
      </c>
      <c r="H341" s="29">
        <v>1588.16</v>
      </c>
    </row>
    <row r="342" spans="3:8" x14ac:dyDescent="0.3">
      <c r="E342" s="24" t="s">
        <v>1168</v>
      </c>
      <c r="F342" t="s">
        <v>656</v>
      </c>
      <c r="G342" t="s">
        <v>598</v>
      </c>
      <c r="H342" s="29">
        <v>1644.88</v>
      </c>
    </row>
    <row r="343" spans="3:8" x14ac:dyDescent="0.3">
      <c r="E343" s="24" t="s">
        <v>1188</v>
      </c>
      <c r="F343" t="s">
        <v>714</v>
      </c>
      <c r="G343" t="s">
        <v>598</v>
      </c>
      <c r="H343" s="29">
        <v>1588.16</v>
      </c>
    </row>
    <row r="344" spans="3:8" x14ac:dyDescent="0.3">
      <c r="E344" s="24" t="s">
        <v>1192</v>
      </c>
      <c r="F344" t="s">
        <v>757</v>
      </c>
      <c r="G344" t="s">
        <v>769</v>
      </c>
      <c r="H344" s="29">
        <v>1701.6</v>
      </c>
    </row>
    <row r="345" spans="3:8" x14ac:dyDescent="0.3">
      <c r="E345" s="24" t="s">
        <v>1171</v>
      </c>
      <c r="F345" t="s">
        <v>825</v>
      </c>
      <c r="G345" t="s">
        <v>598</v>
      </c>
      <c r="H345" s="29">
        <v>1786.68</v>
      </c>
    </row>
    <row r="346" spans="3:8" x14ac:dyDescent="0.3">
      <c r="E346" s="24" t="s">
        <v>1201</v>
      </c>
      <c r="F346" t="s">
        <v>868</v>
      </c>
      <c r="G346" t="s">
        <v>598</v>
      </c>
      <c r="H346" s="29">
        <v>1758.32</v>
      </c>
    </row>
    <row r="347" spans="3:8" x14ac:dyDescent="0.3">
      <c r="E347" s="24" t="s">
        <v>1161</v>
      </c>
      <c r="F347" t="s">
        <v>905</v>
      </c>
      <c r="G347" t="s">
        <v>598</v>
      </c>
      <c r="H347" s="29">
        <v>1786.68</v>
      </c>
    </row>
    <row r="348" spans="3:8" x14ac:dyDescent="0.3">
      <c r="E348" s="24" t="s">
        <v>1172</v>
      </c>
      <c r="F348" t="s">
        <v>974</v>
      </c>
      <c r="G348" t="s">
        <v>598</v>
      </c>
      <c r="H348" s="29">
        <v>1758.32</v>
      </c>
    </row>
    <row r="349" spans="3:8" x14ac:dyDescent="0.3">
      <c r="E349" s="24" t="s">
        <v>1212</v>
      </c>
      <c r="F349" t="s">
        <v>1014</v>
      </c>
      <c r="G349" t="s">
        <v>598</v>
      </c>
      <c r="H349" s="29">
        <v>1843.4</v>
      </c>
    </row>
    <row r="350" spans="3:8" x14ac:dyDescent="0.3">
      <c r="E350" s="24" t="s">
        <v>1216</v>
      </c>
      <c r="F350" t="s">
        <v>1047</v>
      </c>
      <c r="G350" t="s">
        <v>598</v>
      </c>
      <c r="H350" s="29">
        <v>1928.48</v>
      </c>
    </row>
    <row r="351" spans="3:8" x14ac:dyDescent="0.3">
      <c r="E351" s="24" t="s">
        <v>1219</v>
      </c>
      <c r="F351" t="s">
        <v>1081</v>
      </c>
      <c r="G351" t="s">
        <v>598</v>
      </c>
      <c r="H351" s="29">
        <v>1843.4</v>
      </c>
    </row>
    <row r="352" spans="3:8" x14ac:dyDescent="0.3">
      <c r="E352" s="24" t="s">
        <v>1153</v>
      </c>
      <c r="F352" t="s">
        <v>1111</v>
      </c>
      <c r="G352" t="s">
        <v>598</v>
      </c>
      <c r="H352" s="29">
        <v>1900.12</v>
      </c>
    </row>
    <row r="353" spans="3:8" x14ac:dyDescent="0.3">
      <c r="C353" t="s">
        <v>1137</v>
      </c>
      <c r="H353" s="29">
        <v>21128.2</v>
      </c>
    </row>
    <row r="354" spans="3:8" x14ac:dyDescent="0.3">
      <c r="C354" t="s">
        <v>484</v>
      </c>
      <c r="D354" t="s">
        <v>485</v>
      </c>
      <c r="E354" s="24" t="s">
        <v>1173</v>
      </c>
      <c r="F354" t="s">
        <v>472</v>
      </c>
      <c r="G354" t="s">
        <v>486</v>
      </c>
      <c r="H354" s="29">
        <v>2334.21</v>
      </c>
    </row>
    <row r="355" spans="3:8" x14ac:dyDescent="0.3">
      <c r="E355" s="24" t="s">
        <v>1220</v>
      </c>
      <c r="F355" t="s">
        <v>487</v>
      </c>
      <c r="G355" t="s">
        <v>486</v>
      </c>
      <c r="H355" s="29">
        <v>9125.1200000000008</v>
      </c>
    </row>
    <row r="356" spans="3:8" x14ac:dyDescent="0.3">
      <c r="E356" s="24" t="s">
        <v>1174</v>
      </c>
      <c r="F356" t="s">
        <v>503</v>
      </c>
      <c r="G356" t="s">
        <v>486</v>
      </c>
      <c r="H356" s="29">
        <v>1779.39</v>
      </c>
    </row>
    <row r="357" spans="3:8" x14ac:dyDescent="0.3">
      <c r="E357" s="24" t="s">
        <v>1221</v>
      </c>
      <c r="F357" t="s">
        <v>505</v>
      </c>
      <c r="G357" t="s">
        <v>486</v>
      </c>
      <c r="H357" s="29">
        <v>449.12</v>
      </c>
    </row>
    <row r="358" spans="3:8" x14ac:dyDescent="0.3">
      <c r="E358" s="24" t="s">
        <v>1222</v>
      </c>
      <c r="F358" t="s">
        <v>509</v>
      </c>
      <c r="G358" t="s">
        <v>486</v>
      </c>
      <c r="H358" s="29">
        <v>2487.96</v>
      </c>
    </row>
    <row r="359" spans="3:8" x14ac:dyDescent="0.3">
      <c r="E359" s="24" t="s">
        <v>1223</v>
      </c>
      <c r="F359" t="s">
        <v>520</v>
      </c>
      <c r="G359" t="s">
        <v>486</v>
      </c>
      <c r="H359" s="29">
        <v>4374.1099999999997</v>
      </c>
    </row>
    <row r="360" spans="3:8" x14ac:dyDescent="0.3">
      <c r="E360" s="24" t="s">
        <v>1224</v>
      </c>
      <c r="F360" t="s">
        <v>524</v>
      </c>
      <c r="G360" t="s">
        <v>486</v>
      </c>
      <c r="H360" s="29">
        <v>18076.38</v>
      </c>
    </row>
    <row r="361" spans="3:8" x14ac:dyDescent="0.3">
      <c r="E361" s="24" t="s">
        <v>1225</v>
      </c>
      <c r="F361" t="s">
        <v>528</v>
      </c>
      <c r="G361" t="s">
        <v>486</v>
      </c>
      <c r="H361" s="29">
        <v>722.79</v>
      </c>
    </row>
    <row r="362" spans="3:8" x14ac:dyDescent="0.3">
      <c r="E362" s="24" t="s">
        <v>1226</v>
      </c>
      <c r="F362" t="s">
        <v>539</v>
      </c>
      <c r="G362" t="s">
        <v>486</v>
      </c>
      <c r="H362" s="29">
        <v>10093.120000000001</v>
      </c>
    </row>
    <row r="363" spans="3:8" x14ac:dyDescent="0.3">
      <c r="E363" s="24" t="s">
        <v>1227</v>
      </c>
      <c r="F363" t="s">
        <v>543</v>
      </c>
      <c r="G363" t="s">
        <v>486</v>
      </c>
      <c r="H363" s="29">
        <v>4415.4399999999996</v>
      </c>
    </row>
    <row r="364" spans="3:8" x14ac:dyDescent="0.3">
      <c r="E364" s="24" t="s">
        <v>1177</v>
      </c>
      <c r="F364" t="s">
        <v>547</v>
      </c>
      <c r="G364" t="s">
        <v>486</v>
      </c>
      <c r="H364" s="29">
        <v>4970.46</v>
      </c>
    </row>
    <row r="365" spans="3:8" x14ac:dyDescent="0.3">
      <c r="E365" s="24" t="s">
        <v>1228</v>
      </c>
      <c r="F365" t="s">
        <v>552</v>
      </c>
      <c r="G365" t="s">
        <v>486</v>
      </c>
      <c r="H365" s="29">
        <v>8726.9699999999993</v>
      </c>
    </row>
    <row r="366" spans="3:8" x14ac:dyDescent="0.3">
      <c r="E366" s="24" t="s">
        <v>1229</v>
      </c>
      <c r="F366" t="s">
        <v>557</v>
      </c>
      <c r="G366" t="s">
        <v>486</v>
      </c>
      <c r="H366" s="29">
        <v>3148.21</v>
      </c>
    </row>
    <row r="367" spans="3:8" x14ac:dyDescent="0.3">
      <c r="E367" s="24" t="s">
        <v>1230</v>
      </c>
      <c r="F367" t="s">
        <v>561</v>
      </c>
      <c r="G367" t="s">
        <v>486</v>
      </c>
      <c r="H367" s="29">
        <v>9660.65</v>
      </c>
    </row>
    <row r="368" spans="3:8" x14ac:dyDescent="0.3">
      <c r="E368" s="24" t="s">
        <v>1231</v>
      </c>
      <c r="F368" t="s">
        <v>574</v>
      </c>
      <c r="G368" t="s">
        <v>486</v>
      </c>
      <c r="H368" s="29">
        <v>20242.7</v>
      </c>
    </row>
    <row r="369" spans="5:8" x14ac:dyDescent="0.3">
      <c r="F369" t="s">
        <v>117</v>
      </c>
      <c r="G369" t="s">
        <v>579</v>
      </c>
      <c r="H369" s="29">
        <v>-28565.39</v>
      </c>
    </row>
    <row r="370" spans="5:8" x14ac:dyDescent="0.3">
      <c r="E370" s="24" t="s">
        <v>1180</v>
      </c>
      <c r="F370" t="s">
        <v>607</v>
      </c>
      <c r="G370" t="s">
        <v>608</v>
      </c>
      <c r="H370" s="29">
        <v>5815.07</v>
      </c>
    </row>
    <row r="371" spans="5:8" x14ac:dyDescent="0.3">
      <c r="E371" s="24" t="s">
        <v>1232</v>
      </c>
      <c r="F371" t="s">
        <v>611</v>
      </c>
      <c r="G371" t="s">
        <v>486</v>
      </c>
      <c r="H371" s="29">
        <v>1086.83</v>
      </c>
    </row>
    <row r="372" spans="5:8" x14ac:dyDescent="0.3">
      <c r="F372" t="s">
        <v>609</v>
      </c>
      <c r="G372" t="s">
        <v>486</v>
      </c>
      <c r="H372" s="29">
        <v>7075.25</v>
      </c>
    </row>
    <row r="373" spans="5:8" x14ac:dyDescent="0.3">
      <c r="E373" s="24" t="s">
        <v>1233</v>
      </c>
      <c r="F373" t="s">
        <v>614</v>
      </c>
      <c r="G373" t="s">
        <v>486</v>
      </c>
      <c r="H373" s="29">
        <v>1154.83</v>
      </c>
    </row>
    <row r="374" spans="5:8" x14ac:dyDescent="0.3">
      <c r="E374" s="24" t="s">
        <v>1182</v>
      </c>
      <c r="F374" t="s">
        <v>624</v>
      </c>
      <c r="G374" t="s">
        <v>486</v>
      </c>
      <c r="H374" s="29">
        <v>1992.26</v>
      </c>
    </row>
    <row r="375" spans="5:8" x14ac:dyDescent="0.3">
      <c r="F375" t="s">
        <v>627</v>
      </c>
      <c r="G375" t="s">
        <v>628</v>
      </c>
      <c r="H375" s="29">
        <v>0</v>
      </c>
    </row>
    <row r="376" spans="5:8" x14ac:dyDescent="0.3">
      <c r="E376" s="24" t="s">
        <v>1292</v>
      </c>
      <c r="F376" t="s">
        <v>630</v>
      </c>
      <c r="G376" t="s">
        <v>486</v>
      </c>
      <c r="H376" s="29">
        <v>13717.82</v>
      </c>
    </row>
    <row r="377" spans="5:8" x14ac:dyDescent="0.3">
      <c r="E377" s="24" t="s">
        <v>1234</v>
      </c>
      <c r="F377" t="s">
        <v>634</v>
      </c>
      <c r="G377" t="s">
        <v>486</v>
      </c>
      <c r="H377" s="29">
        <v>20093.46</v>
      </c>
    </row>
    <row r="378" spans="5:8" x14ac:dyDescent="0.3">
      <c r="E378" s="24" t="s">
        <v>1293</v>
      </c>
      <c r="F378" t="s">
        <v>638</v>
      </c>
      <c r="G378" t="s">
        <v>486</v>
      </c>
      <c r="H378" s="29">
        <v>3208.54</v>
      </c>
    </row>
    <row r="379" spans="5:8" x14ac:dyDescent="0.3">
      <c r="E379" s="24" t="s">
        <v>1235</v>
      </c>
      <c r="F379" t="s">
        <v>646</v>
      </c>
      <c r="G379" t="s">
        <v>486</v>
      </c>
      <c r="H379" s="29">
        <v>69.010000000000005</v>
      </c>
    </row>
    <row r="380" spans="5:8" x14ac:dyDescent="0.3">
      <c r="E380" s="24" t="s">
        <v>1236</v>
      </c>
      <c r="F380" t="s">
        <v>650</v>
      </c>
      <c r="G380" t="s">
        <v>486</v>
      </c>
      <c r="H380" s="29">
        <v>2082.08</v>
      </c>
    </row>
    <row r="381" spans="5:8" x14ac:dyDescent="0.3">
      <c r="E381" s="24" t="s">
        <v>1168</v>
      </c>
      <c r="F381" t="s">
        <v>656</v>
      </c>
      <c r="G381" t="s">
        <v>486</v>
      </c>
      <c r="H381" s="29">
        <v>2885.17</v>
      </c>
    </row>
    <row r="382" spans="5:8" x14ac:dyDescent="0.3">
      <c r="E382" s="24" t="s">
        <v>1150</v>
      </c>
      <c r="F382" t="s">
        <v>666</v>
      </c>
      <c r="G382" t="s">
        <v>486</v>
      </c>
      <c r="H382" s="29">
        <v>14576.39</v>
      </c>
    </row>
    <row r="383" spans="5:8" x14ac:dyDescent="0.3">
      <c r="E383" s="24" t="s">
        <v>1237</v>
      </c>
      <c r="F383" t="s">
        <v>672</v>
      </c>
      <c r="G383" t="s">
        <v>486</v>
      </c>
      <c r="H383" s="29">
        <v>12596.93</v>
      </c>
    </row>
    <row r="384" spans="5:8" x14ac:dyDescent="0.3">
      <c r="E384" s="24" t="s">
        <v>1238</v>
      </c>
      <c r="F384" t="s">
        <v>677</v>
      </c>
      <c r="G384" t="s">
        <v>486</v>
      </c>
      <c r="H384" s="29">
        <v>1618.59</v>
      </c>
    </row>
    <row r="385" spans="5:8" x14ac:dyDescent="0.3">
      <c r="E385" s="24" t="s">
        <v>1186</v>
      </c>
      <c r="F385" t="s">
        <v>681</v>
      </c>
      <c r="G385" t="s">
        <v>486</v>
      </c>
      <c r="H385" s="29">
        <v>4671.46</v>
      </c>
    </row>
    <row r="386" spans="5:8" x14ac:dyDescent="0.3">
      <c r="E386" s="24" t="s">
        <v>1239</v>
      </c>
      <c r="F386" t="s">
        <v>684</v>
      </c>
      <c r="G386" t="s">
        <v>486</v>
      </c>
      <c r="H386" s="29">
        <v>604.08000000000004</v>
      </c>
    </row>
    <row r="387" spans="5:8" x14ac:dyDescent="0.3">
      <c r="E387" s="24" t="s">
        <v>1240</v>
      </c>
      <c r="F387" t="s">
        <v>688</v>
      </c>
      <c r="G387" t="s">
        <v>690</v>
      </c>
      <c r="H387" s="29">
        <v>-7183.59</v>
      </c>
    </row>
    <row r="388" spans="5:8" x14ac:dyDescent="0.3">
      <c r="E388" s="24" t="s">
        <v>1187</v>
      </c>
      <c r="F388" t="s">
        <v>696</v>
      </c>
      <c r="G388" t="s">
        <v>702</v>
      </c>
      <c r="H388" s="29">
        <v>4637.43</v>
      </c>
    </row>
    <row r="389" spans="5:8" x14ac:dyDescent="0.3">
      <c r="E389" s="24" t="s">
        <v>1241</v>
      </c>
      <c r="F389" t="s">
        <v>703</v>
      </c>
      <c r="G389" t="s">
        <v>702</v>
      </c>
      <c r="H389" s="29">
        <v>1135.44</v>
      </c>
    </row>
    <row r="390" spans="5:8" x14ac:dyDescent="0.3">
      <c r="E390" s="24" t="s">
        <v>1157</v>
      </c>
      <c r="F390" t="s">
        <v>711</v>
      </c>
      <c r="G390" t="s">
        <v>486</v>
      </c>
      <c r="H390" s="29">
        <v>1288.1199999999999</v>
      </c>
    </row>
    <row r="391" spans="5:8" x14ac:dyDescent="0.3">
      <c r="E391" s="24" t="s">
        <v>1242</v>
      </c>
      <c r="F391" t="s">
        <v>718</v>
      </c>
      <c r="G391" t="s">
        <v>486</v>
      </c>
      <c r="H391" s="29">
        <v>495.02</v>
      </c>
    </row>
    <row r="392" spans="5:8" x14ac:dyDescent="0.3">
      <c r="E392" s="24" t="s">
        <v>1189</v>
      </c>
      <c r="F392" t="s">
        <v>722</v>
      </c>
      <c r="G392" t="s">
        <v>486</v>
      </c>
      <c r="H392" s="29">
        <v>16753.259999999998</v>
      </c>
    </row>
    <row r="393" spans="5:8" x14ac:dyDescent="0.3">
      <c r="E393" s="24" t="s">
        <v>1243</v>
      </c>
      <c r="F393" t="s">
        <v>725</v>
      </c>
      <c r="G393" t="s">
        <v>486</v>
      </c>
      <c r="H393" s="29">
        <v>1062.01</v>
      </c>
    </row>
    <row r="394" spans="5:8" x14ac:dyDescent="0.3">
      <c r="E394" s="24" t="s">
        <v>1244</v>
      </c>
      <c r="F394" t="s">
        <v>736</v>
      </c>
      <c r="G394" t="s">
        <v>486</v>
      </c>
      <c r="H394" s="29">
        <v>1043.67</v>
      </c>
    </row>
    <row r="395" spans="5:8" x14ac:dyDescent="0.3">
      <c r="E395" s="24" t="s">
        <v>1245</v>
      </c>
      <c r="F395" t="s">
        <v>740</v>
      </c>
      <c r="G395" t="s">
        <v>486</v>
      </c>
      <c r="H395" s="29">
        <v>12759.35</v>
      </c>
    </row>
    <row r="396" spans="5:8" x14ac:dyDescent="0.3">
      <c r="E396" s="24" t="s">
        <v>1191</v>
      </c>
      <c r="F396" t="s">
        <v>744</v>
      </c>
      <c r="G396" t="s">
        <v>486</v>
      </c>
      <c r="H396" s="29">
        <v>6444.67</v>
      </c>
    </row>
    <row r="397" spans="5:8" x14ac:dyDescent="0.3">
      <c r="E397" s="24" t="s">
        <v>1246</v>
      </c>
      <c r="F397" t="s">
        <v>750</v>
      </c>
      <c r="G397" t="s">
        <v>486</v>
      </c>
      <c r="H397" s="29">
        <v>1029.94</v>
      </c>
    </row>
    <row r="398" spans="5:8" x14ac:dyDescent="0.3">
      <c r="E398" s="24" t="s">
        <v>1247</v>
      </c>
      <c r="F398" t="s">
        <v>755</v>
      </c>
      <c r="G398" t="s">
        <v>486</v>
      </c>
      <c r="H398" s="29">
        <v>1777.65</v>
      </c>
    </row>
    <row r="399" spans="5:8" x14ac:dyDescent="0.3">
      <c r="E399" s="24" t="s">
        <v>1192</v>
      </c>
      <c r="F399" t="s">
        <v>767</v>
      </c>
      <c r="G399" t="s">
        <v>486</v>
      </c>
      <c r="H399" s="29">
        <v>952.99</v>
      </c>
    </row>
    <row r="400" spans="5:8" x14ac:dyDescent="0.3">
      <c r="E400" s="24" t="s">
        <v>1193</v>
      </c>
      <c r="F400" t="s">
        <v>773</v>
      </c>
      <c r="G400" t="s">
        <v>486</v>
      </c>
      <c r="H400" s="29">
        <v>2777.95</v>
      </c>
    </row>
    <row r="401" spans="5:8" x14ac:dyDescent="0.3">
      <c r="E401" s="24" t="s">
        <v>1248</v>
      </c>
      <c r="F401" t="s">
        <v>776</v>
      </c>
      <c r="G401" t="s">
        <v>486</v>
      </c>
      <c r="H401" s="29">
        <v>28590.17</v>
      </c>
    </row>
    <row r="402" spans="5:8" x14ac:dyDescent="0.3">
      <c r="E402" s="24" t="s">
        <v>1249</v>
      </c>
      <c r="F402" t="s">
        <v>780</v>
      </c>
      <c r="G402" t="s">
        <v>486</v>
      </c>
      <c r="H402" s="29">
        <v>841.23</v>
      </c>
    </row>
    <row r="403" spans="5:8" x14ac:dyDescent="0.3">
      <c r="E403" s="24" t="s">
        <v>1250</v>
      </c>
      <c r="F403" t="s">
        <v>786</v>
      </c>
      <c r="G403" t="s">
        <v>486</v>
      </c>
      <c r="H403" s="29">
        <v>8446.09</v>
      </c>
    </row>
    <row r="404" spans="5:8" x14ac:dyDescent="0.3">
      <c r="E404" s="24" t="s">
        <v>1195</v>
      </c>
      <c r="F404" t="s">
        <v>790</v>
      </c>
      <c r="G404" t="s">
        <v>486</v>
      </c>
      <c r="H404" s="29">
        <v>544.79</v>
      </c>
    </row>
    <row r="405" spans="5:8" x14ac:dyDescent="0.3">
      <c r="E405" s="24" t="s">
        <v>1159</v>
      </c>
      <c r="F405" t="s">
        <v>793</v>
      </c>
      <c r="G405" t="s">
        <v>486</v>
      </c>
      <c r="H405" s="29">
        <v>1019.08</v>
      </c>
    </row>
    <row r="406" spans="5:8" x14ac:dyDescent="0.3">
      <c r="E406" s="24" t="s">
        <v>1251</v>
      </c>
      <c r="F406" t="s">
        <v>800</v>
      </c>
      <c r="G406" t="s">
        <v>486</v>
      </c>
      <c r="H406" s="29">
        <v>3951.72</v>
      </c>
    </row>
    <row r="407" spans="5:8" x14ac:dyDescent="0.3">
      <c r="E407" s="24" t="s">
        <v>1252</v>
      </c>
      <c r="F407" t="s">
        <v>804</v>
      </c>
      <c r="G407" t="s">
        <v>486</v>
      </c>
      <c r="H407" s="29">
        <v>1513.72</v>
      </c>
    </row>
    <row r="408" spans="5:8" x14ac:dyDescent="0.3">
      <c r="E408" s="24" t="s">
        <v>1253</v>
      </c>
      <c r="F408" t="s">
        <v>808</v>
      </c>
      <c r="G408" t="s">
        <v>486</v>
      </c>
      <c r="H408" s="29">
        <v>3122.16</v>
      </c>
    </row>
    <row r="409" spans="5:8" x14ac:dyDescent="0.3">
      <c r="E409" s="24" t="s">
        <v>1151</v>
      </c>
      <c r="F409" t="s">
        <v>829</v>
      </c>
      <c r="G409" t="s">
        <v>486</v>
      </c>
      <c r="H409" s="29">
        <v>7906.93</v>
      </c>
    </row>
    <row r="410" spans="5:8" x14ac:dyDescent="0.3">
      <c r="E410" s="24" t="s">
        <v>1197</v>
      </c>
      <c r="F410" t="s">
        <v>835</v>
      </c>
      <c r="G410" t="s">
        <v>486</v>
      </c>
      <c r="H410" s="29">
        <v>4204.47</v>
      </c>
    </row>
    <row r="411" spans="5:8" x14ac:dyDescent="0.3">
      <c r="E411" s="24" t="s">
        <v>1254</v>
      </c>
      <c r="F411" t="s">
        <v>838</v>
      </c>
      <c r="G411" t="s">
        <v>486</v>
      </c>
      <c r="H411" s="29">
        <v>123.14</v>
      </c>
    </row>
    <row r="412" spans="5:8" x14ac:dyDescent="0.3">
      <c r="E412" s="24" t="s">
        <v>1255</v>
      </c>
      <c r="F412" t="s">
        <v>845</v>
      </c>
      <c r="G412" t="s">
        <v>486</v>
      </c>
      <c r="H412" s="29">
        <v>1123.1099999999999</v>
      </c>
    </row>
    <row r="413" spans="5:8" x14ac:dyDescent="0.3">
      <c r="E413" s="24" t="s">
        <v>1256</v>
      </c>
      <c r="F413" t="s">
        <v>849</v>
      </c>
      <c r="G413" t="s">
        <v>486</v>
      </c>
      <c r="H413" s="29">
        <v>3886.01</v>
      </c>
    </row>
    <row r="414" spans="5:8" x14ac:dyDescent="0.3">
      <c r="E414" s="24" t="s">
        <v>1160</v>
      </c>
      <c r="F414" t="s">
        <v>853</v>
      </c>
      <c r="G414" t="s">
        <v>486</v>
      </c>
      <c r="H414" s="29">
        <v>2749.92</v>
      </c>
    </row>
    <row r="415" spans="5:8" x14ac:dyDescent="0.3">
      <c r="E415" s="24" t="s">
        <v>1200</v>
      </c>
      <c r="F415" t="s">
        <v>263</v>
      </c>
      <c r="G415" t="s">
        <v>860</v>
      </c>
      <c r="H415" s="29">
        <v>-4634.12</v>
      </c>
    </row>
    <row r="416" spans="5:8" x14ac:dyDescent="0.3">
      <c r="E416" s="24" t="s">
        <v>1257</v>
      </c>
      <c r="F416" t="s">
        <v>861</v>
      </c>
      <c r="G416" t="s">
        <v>486</v>
      </c>
      <c r="H416" s="29">
        <v>1419.04</v>
      </c>
    </row>
    <row r="417" spans="5:8" x14ac:dyDescent="0.3">
      <c r="E417" s="24" t="s">
        <v>1258</v>
      </c>
      <c r="F417" t="s">
        <v>866</v>
      </c>
      <c r="G417" t="s">
        <v>486</v>
      </c>
      <c r="H417" s="29">
        <v>2507.0500000000002</v>
      </c>
    </row>
    <row r="418" spans="5:8" x14ac:dyDescent="0.3">
      <c r="E418" s="24" t="s">
        <v>1201</v>
      </c>
      <c r="F418" t="s">
        <v>868</v>
      </c>
      <c r="G418" t="s">
        <v>486</v>
      </c>
      <c r="H418" s="29">
        <v>1176.21</v>
      </c>
    </row>
    <row r="419" spans="5:8" x14ac:dyDescent="0.3">
      <c r="E419" s="24" t="s">
        <v>1259</v>
      </c>
      <c r="F419" t="s">
        <v>875</v>
      </c>
      <c r="G419" t="s">
        <v>486</v>
      </c>
      <c r="H419" s="29">
        <v>6587.21</v>
      </c>
    </row>
    <row r="420" spans="5:8" x14ac:dyDescent="0.3">
      <c r="E420" s="24" t="s">
        <v>1260</v>
      </c>
      <c r="F420" t="s">
        <v>879</v>
      </c>
      <c r="G420" t="s">
        <v>486</v>
      </c>
      <c r="H420" s="29">
        <v>663.13</v>
      </c>
    </row>
    <row r="421" spans="5:8" x14ac:dyDescent="0.3">
      <c r="E421" s="24" t="s">
        <v>1261</v>
      </c>
      <c r="F421" t="s">
        <v>883</v>
      </c>
      <c r="G421" t="s">
        <v>486</v>
      </c>
      <c r="H421" s="29">
        <v>196.76</v>
      </c>
    </row>
    <row r="422" spans="5:8" x14ac:dyDescent="0.3">
      <c r="E422" s="24" t="s">
        <v>1262</v>
      </c>
      <c r="F422" t="s">
        <v>890</v>
      </c>
      <c r="G422" t="s">
        <v>486</v>
      </c>
      <c r="H422" s="29">
        <v>11542.68</v>
      </c>
    </row>
    <row r="423" spans="5:8" x14ac:dyDescent="0.3">
      <c r="E423" s="24" t="s">
        <v>1263</v>
      </c>
      <c r="F423" t="s">
        <v>894</v>
      </c>
      <c r="G423" t="s">
        <v>486</v>
      </c>
      <c r="H423" s="29">
        <v>6452.58</v>
      </c>
    </row>
    <row r="424" spans="5:8" x14ac:dyDescent="0.3">
      <c r="E424" s="24" t="s">
        <v>1204</v>
      </c>
      <c r="F424" t="s">
        <v>898</v>
      </c>
      <c r="G424" t="s">
        <v>486</v>
      </c>
      <c r="H424" s="29">
        <v>29273.49</v>
      </c>
    </row>
    <row r="425" spans="5:8" x14ac:dyDescent="0.3">
      <c r="E425" s="24" t="s">
        <v>1161</v>
      </c>
      <c r="F425" t="s">
        <v>902</v>
      </c>
      <c r="G425" t="s">
        <v>486</v>
      </c>
      <c r="H425" s="29">
        <v>-1694.28</v>
      </c>
    </row>
    <row r="426" spans="5:8" x14ac:dyDescent="0.3">
      <c r="E426" s="24" t="s">
        <v>1264</v>
      </c>
      <c r="F426" t="s">
        <v>930</v>
      </c>
      <c r="G426" t="s">
        <v>486</v>
      </c>
      <c r="H426" s="29">
        <v>1264.4000000000001</v>
      </c>
    </row>
    <row r="427" spans="5:8" x14ac:dyDescent="0.3">
      <c r="E427" s="24" t="s">
        <v>1205</v>
      </c>
      <c r="F427" t="s">
        <v>934</v>
      </c>
      <c r="G427" t="s">
        <v>486</v>
      </c>
      <c r="H427" s="29">
        <v>-980.22</v>
      </c>
    </row>
    <row r="428" spans="5:8" x14ac:dyDescent="0.3">
      <c r="E428" s="24" t="s">
        <v>1265</v>
      </c>
      <c r="F428" t="s">
        <v>937</v>
      </c>
      <c r="G428" t="s">
        <v>702</v>
      </c>
      <c r="H428" s="29">
        <v>25698.43</v>
      </c>
    </row>
    <row r="429" spans="5:8" x14ac:dyDescent="0.3">
      <c r="E429" s="24" t="s">
        <v>1206</v>
      </c>
      <c r="F429" t="s">
        <v>940</v>
      </c>
      <c r="G429" t="s">
        <v>486</v>
      </c>
      <c r="H429" s="29">
        <v>16153.81</v>
      </c>
    </row>
    <row r="430" spans="5:8" x14ac:dyDescent="0.3">
      <c r="E430" s="24" t="s">
        <v>1266</v>
      </c>
      <c r="F430" t="s">
        <v>943</v>
      </c>
      <c r="G430" t="s">
        <v>486</v>
      </c>
      <c r="H430" s="29">
        <v>2106.14</v>
      </c>
    </row>
    <row r="431" spans="5:8" x14ac:dyDescent="0.3">
      <c r="E431" s="24" t="s">
        <v>1207</v>
      </c>
      <c r="F431" t="s">
        <v>951</v>
      </c>
      <c r="G431" t="s">
        <v>486</v>
      </c>
      <c r="H431" s="29">
        <v>3446.94</v>
      </c>
    </row>
    <row r="432" spans="5:8" x14ac:dyDescent="0.3">
      <c r="E432" s="24" t="s">
        <v>1267</v>
      </c>
      <c r="F432" t="s">
        <v>953</v>
      </c>
      <c r="G432" t="s">
        <v>486</v>
      </c>
      <c r="H432" s="29">
        <v>7596.35</v>
      </c>
    </row>
    <row r="433" spans="5:8" x14ac:dyDescent="0.3">
      <c r="E433" s="24" t="s">
        <v>1208</v>
      </c>
      <c r="F433" t="s">
        <v>962</v>
      </c>
      <c r="G433" t="s">
        <v>486</v>
      </c>
      <c r="H433" s="29">
        <v>5705.37</v>
      </c>
    </row>
    <row r="434" spans="5:8" x14ac:dyDescent="0.3">
      <c r="E434" s="24" t="s">
        <v>1268</v>
      </c>
      <c r="F434" t="s">
        <v>965</v>
      </c>
      <c r="G434" t="s">
        <v>486</v>
      </c>
      <c r="H434" s="29">
        <v>1702.24</v>
      </c>
    </row>
    <row r="435" spans="5:8" x14ac:dyDescent="0.3">
      <c r="E435" s="24" t="s">
        <v>1269</v>
      </c>
      <c r="F435" t="s">
        <v>972</v>
      </c>
      <c r="G435" t="s">
        <v>486</v>
      </c>
      <c r="H435" s="29">
        <v>4452.3999999999996</v>
      </c>
    </row>
    <row r="436" spans="5:8" x14ac:dyDescent="0.3">
      <c r="E436" s="24" t="s">
        <v>1270</v>
      </c>
      <c r="F436" t="s">
        <v>980</v>
      </c>
      <c r="G436" t="s">
        <v>486</v>
      </c>
      <c r="H436" s="29">
        <v>1386.05</v>
      </c>
    </row>
    <row r="437" spans="5:8" x14ac:dyDescent="0.3">
      <c r="E437" s="24" t="s">
        <v>1152</v>
      </c>
      <c r="F437" t="s">
        <v>984</v>
      </c>
      <c r="G437" t="s">
        <v>486</v>
      </c>
      <c r="H437" s="29">
        <v>56289.87</v>
      </c>
    </row>
    <row r="438" spans="5:8" x14ac:dyDescent="0.3">
      <c r="E438" s="24" t="s">
        <v>1271</v>
      </c>
      <c r="F438" t="s">
        <v>990</v>
      </c>
      <c r="G438" t="s">
        <v>486</v>
      </c>
      <c r="H438" s="29">
        <v>1551.57</v>
      </c>
    </row>
    <row r="439" spans="5:8" x14ac:dyDescent="0.3">
      <c r="E439" s="24" t="s">
        <v>1272</v>
      </c>
      <c r="F439" t="s">
        <v>995</v>
      </c>
      <c r="G439" t="s">
        <v>486</v>
      </c>
      <c r="H439" s="29">
        <v>1012.04</v>
      </c>
    </row>
    <row r="440" spans="5:8" x14ac:dyDescent="0.3">
      <c r="E440" s="24" t="s">
        <v>1210</v>
      </c>
      <c r="F440" t="s">
        <v>997</v>
      </c>
      <c r="G440" t="s">
        <v>486</v>
      </c>
      <c r="H440" s="29">
        <v>5389.57</v>
      </c>
    </row>
    <row r="441" spans="5:8" x14ac:dyDescent="0.3">
      <c r="E441" s="24" t="s">
        <v>1211</v>
      </c>
      <c r="F441" t="s">
        <v>1002</v>
      </c>
      <c r="G441" t="s">
        <v>486</v>
      </c>
      <c r="H441" s="29">
        <v>11463.59</v>
      </c>
    </row>
    <row r="442" spans="5:8" x14ac:dyDescent="0.3">
      <c r="E442" s="24" t="s">
        <v>1163</v>
      </c>
      <c r="F442" t="s">
        <v>1007</v>
      </c>
      <c r="G442" t="s">
        <v>486</v>
      </c>
      <c r="H442" s="29">
        <v>3495.62</v>
      </c>
    </row>
    <row r="443" spans="5:8" x14ac:dyDescent="0.3">
      <c r="E443" s="24" t="s">
        <v>1273</v>
      </c>
      <c r="F443" t="s">
        <v>1012</v>
      </c>
      <c r="G443" t="s">
        <v>486</v>
      </c>
      <c r="H443" s="29">
        <v>8209.1</v>
      </c>
    </row>
    <row r="444" spans="5:8" x14ac:dyDescent="0.3">
      <c r="E444" s="24" t="s">
        <v>1274</v>
      </c>
      <c r="F444" t="s">
        <v>1018</v>
      </c>
      <c r="G444" t="s">
        <v>486</v>
      </c>
      <c r="H444" s="29">
        <v>6831.01</v>
      </c>
    </row>
    <row r="445" spans="5:8" x14ac:dyDescent="0.3">
      <c r="F445" t="s">
        <v>1020</v>
      </c>
      <c r="G445" t="s">
        <v>1022</v>
      </c>
      <c r="H445" s="29">
        <v>-4330.04</v>
      </c>
    </row>
    <row r="446" spans="5:8" x14ac:dyDescent="0.3">
      <c r="E446" s="24" t="s">
        <v>1275</v>
      </c>
      <c r="F446" t="s">
        <v>1024</v>
      </c>
      <c r="G446" t="s">
        <v>486</v>
      </c>
      <c r="H446" s="29">
        <v>4570.62</v>
      </c>
    </row>
    <row r="447" spans="5:8" x14ac:dyDescent="0.3">
      <c r="E447" s="24" t="s">
        <v>1276</v>
      </c>
      <c r="F447" t="s">
        <v>1028</v>
      </c>
      <c r="G447" t="s">
        <v>486</v>
      </c>
      <c r="H447" s="29">
        <v>2742.1</v>
      </c>
    </row>
    <row r="448" spans="5:8" x14ac:dyDescent="0.3">
      <c r="E448" s="24" t="s">
        <v>1214</v>
      </c>
      <c r="F448" t="s">
        <v>1033</v>
      </c>
      <c r="G448" t="s">
        <v>486</v>
      </c>
      <c r="H448" s="29">
        <v>664.55</v>
      </c>
    </row>
    <row r="449" spans="5:8" x14ac:dyDescent="0.3">
      <c r="E449" s="24" t="s">
        <v>1277</v>
      </c>
      <c r="F449" t="s">
        <v>1036</v>
      </c>
      <c r="G449" t="s">
        <v>486</v>
      </c>
      <c r="H449" s="29">
        <v>4224.13</v>
      </c>
    </row>
    <row r="450" spans="5:8" x14ac:dyDescent="0.3">
      <c r="E450" s="24" t="s">
        <v>1215</v>
      </c>
      <c r="F450" t="s">
        <v>1040</v>
      </c>
      <c r="G450" t="s">
        <v>486</v>
      </c>
      <c r="H450" s="29">
        <v>5545.73</v>
      </c>
    </row>
    <row r="451" spans="5:8" x14ac:dyDescent="0.3">
      <c r="E451" s="24" t="s">
        <v>1278</v>
      </c>
      <c r="F451" t="s">
        <v>1043</v>
      </c>
      <c r="G451" t="s">
        <v>486</v>
      </c>
      <c r="H451" s="29">
        <v>1847.1</v>
      </c>
    </row>
    <row r="452" spans="5:8" x14ac:dyDescent="0.3">
      <c r="E452" s="24" t="s">
        <v>1216</v>
      </c>
      <c r="F452" t="s">
        <v>1047</v>
      </c>
      <c r="G452" t="s">
        <v>486</v>
      </c>
      <c r="H452" s="29">
        <v>19332.73</v>
      </c>
    </row>
    <row r="453" spans="5:8" x14ac:dyDescent="0.3">
      <c r="E453" s="24" t="s">
        <v>1279</v>
      </c>
      <c r="F453" t="s">
        <v>1058</v>
      </c>
      <c r="G453" t="s">
        <v>486</v>
      </c>
      <c r="H453" s="29">
        <v>701.74</v>
      </c>
    </row>
    <row r="454" spans="5:8" x14ac:dyDescent="0.3">
      <c r="E454" s="24" t="s">
        <v>1280</v>
      </c>
      <c r="F454" t="s">
        <v>1062</v>
      </c>
      <c r="G454" t="s">
        <v>486</v>
      </c>
      <c r="H454" s="29">
        <v>7105.19</v>
      </c>
    </row>
    <row r="455" spans="5:8" x14ac:dyDescent="0.3">
      <c r="E455" s="24" t="s">
        <v>1218</v>
      </c>
      <c r="F455" t="s">
        <v>1066</v>
      </c>
      <c r="G455" t="s">
        <v>486</v>
      </c>
      <c r="H455" s="29">
        <v>656.27</v>
      </c>
    </row>
    <row r="456" spans="5:8" x14ac:dyDescent="0.3">
      <c r="E456" s="24" t="s">
        <v>1281</v>
      </c>
      <c r="F456" t="s">
        <v>1071</v>
      </c>
      <c r="G456" t="s">
        <v>486</v>
      </c>
      <c r="H456" s="29">
        <v>656.27</v>
      </c>
    </row>
    <row r="457" spans="5:8" x14ac:dyDescent="0.3">
      <c r="E457" s="24" t="s">
        <v>1282</v>
      </c>
      <c r="F457" t="s">
        <v>1073</v>
      </c>
      <c r="G457" t="s">
        <v>486</v>
      </c>
      <c r="H457" s="29">
        <v>7642.79</v>
      </c>
    </row>
    <row r="458" spans="5:8" x14ac:dyDescent="0.3">
      <c r="E458" s="24" t="s">
        <v>1283</v>
      </c>
      <c r="F458" t="s">
        <v>1076</v>
      </c>
      <c r="G458" t="s">
        <v>486</v>
      </c>
      <c r="H458" s="29">
        <v>3264.26</v>
      </c>
    </row>
    <row r="459" spans="5:8" x14ac:dyDescent="0.3">
      <c r="E459" s="24" t="s">
        <v>1219</v>
      </c>
      <c r="F459" t="s">
        <v>1081</v>
      </c>
      <c r="G459" t="s">
        <v>486</v>
      </c>
      <c r="H459" s="29">
        <v>1601.41</v>
      </c>
    </row>
    <row r="460" spans="5:8" x14ac:dyDescent="0.3">
      <c r="E460" s="24" t="s">
        <v>1284</v>
      </c>
      <c r="F460" t="s">
        <v>1090</v>
      </c>
      <c r="G460" t="s">
        <v>486</v>
      </c>
      <c r="H460" s="29">
        <v>3564.14</v>
      </c>
    </row>
    <row r="461" spans="5:8" x14ac:dyDescent="0.3">
      <c r="E461" s="24" t="s">
        <v>1153</v>
      </c>
      <c r="F461" t="s">
        <v>1115</v>
      </c>
      <c r="G461" t="s">
        <v>1116</v>
      </c>
      <c r="H461" s="29">
        <v>-4241.05</v>
      </c>
    </row>
    <row r="462" spans="5:8" x14ac:dyDescent="0.3">
      <c r="F462" t="s">
        <v>1117</v>
      </c>
      <c r="G462" t="s">
        <v>486</v>
      </c>
      <c r="H462" s="29">
        <v>282.83999999999997</v>
      </c>
    </row>
    <row r="463" spans="5:8" x14ac:dyDescent="0.3">
      <c r="F463" t="s">
        <v>1106</v>
      </c>
      <c r="G463" t="s">
        <v>1107</v>
      </c>
      <c r="H463" s="29">
        <v>0</v>
      </c>
    </row>
    <row r="464" spans="5:8" x14ac:dyDescent="0.3">
      <c r="F464" t="s">
        <v>1119</v>
      </c>
      <c r="G464" t="s">
        <v>1120</v>
      </c>
      <c r="H464" s="29">
        <v>-4242.04</v>
      </c>
    </row>
    <row r="465" spans="3:8" x14ac:dyDescent="0.3">
      <c r="C465" t="s">
        <v>1138</v>
      </c>
      <c r="H465" s="29">
        <v>546138.22999999986</v>
      </c>
    </row>
    <row r="466" spans="3:8" x14ac:dyDescent="0.3">
      <c r="C466" t="s">
        <v>498</v>
      </c>
      <c r="D466" t="s">
        <v>499</v>
      </c>
      <c r="E466" s="24" t="s">
        <v>1285</v>
      </c>
      <c r="F466" t="s">
        <v>493</v>
      </c>
      <c r="G466" t="s">
        <v>500</v>
      </c>
      <c r="H466" s="29">
        <v>2324.4</v>
      </c>
    </row>
    <row r="467" spans="3:8" x14ac:dyDescent="0.3">
      <c r="E467" s="24" t="s">
        <v>1286</v>
      </c>
      <c r="F467" t="s">
        <v>550</v>
      </c>
      <c r="G467" t="s">
        <v>500</v>
      </c>
      <c r="H467" s="29">
        <v>2279.6999999999998</v>
      </c>
    </row>
    <row r="468" spans="3:8" x14ac:dyDescent="0.3">
      <c r="E468" s="24" t="s">
        <v>1181</v>
      </c>
      <c r="F468" t="s">
        <v>622</v>
      </c>
      <c r="G468" t="s">
        <v>500</v>
      </c>
      <c r="H468" s="29">
        <v>2547.9</v>
      </c>
    </row>
    <row r="469" spans="3:8" x14ac:dyDescent="0.3">
      <c r="E469" s="24" t="s">
        <v>1185</v>
      </c>
      <c r="F469" t="s">
        <v>674</v>
      </c>
      <c r="G469" t="s">
        <v>500</v>
      </c>
      <c r="H469" s="29">
        <v>2145.6</v>
      </c>
    </row>
    <row r="470" spans="3:8" x14ac:dyDescent="0.3">
      <c r="E470" s="24" t="s">
        <v>1287</v>
      </c>
      <c r="F470" t="s">
        <v>727</v>
      </c>
      <c r="G470" t="s">
        <v>500</v>
      </c>
      <c r="H470" s="29">
        <v>3173.7</v>
      </c>
    </row>
    <row r="471" spans="3:8" x14ac:dyDescent="0.3">
      <c r="E471" s="24" t="s">
        <v>1249</v>
      </c>
      <c r="F471" t="s">
        <v>782</v>
      </c>
      <c r="G471" t="s">
        <v>500</v>
      </c>
      <c r="H471" s="29">
        <v>2592.6</v>
      </c>
    </row>
    <row r="472" spans="3:8" x14ac:dyDescent="0.3">
      <c r="E472" s="24" t="s">
        <v>1254</v>
      </c>
      <c r="F472" t="s">
        <v>838</v>
      </c>
      <c r="G472" t="s">
        <v>500</v>
      </c>
      <c r="H472" s="29">
        <v>3397.2</v>
      </c>
    </row>
    <row r="473" spans="3:8" x14ac:dyDescent="0.3">
      <c r="E473" s="24" t="s">
        <v>1203</v>
      </c>
      <c r="F473" t="s">
        <v>885</v>
      </c>
      <c r="G473" t="s">
        <v>500</v>
      </c>
      <c r="H473" s="29">
        <v>2145.6</v>
      </c>
    </row>
    <row r="474" spans="3:8" x14ac:dyDescent="0.3">
      <c r="E474" s="24" t="s">
        <v>1288</v>
      </c>
      <c r="F474" t="s">
        <v>947</v>
      </c>
      <c r="G474" t="s">
        <v>500</v>
      </c>
      <c r="H474" s="29">
        <v>2145.6</v>
      </c>
    </row>
    <row r="475" spans="3:8" x14ac:dyDescent="0.3">
      <c r="E475" s="24" t="s">
        <v>1289</v>
      </c>
      <c r="F475" t="s">
        <v>992</v>
      </c>
      <c r="G475" t="s">
        <v>500</v>
      </c>
      <c r="H475" s="29">
        <v>2190.3000000000002</v>
      </c>
    </row>
    <row r="476" spans="3:8" x14ac:dyDescent="0.3">
      <c r="E476" s="24" t="s">
        <v>1290</v>
      </c>
      <c r="F476" t="s">
        <v>1031</v>
      </c>
      <c r="G476" t="s">
        <v>500</v>
      </c>
      <c r="H476" s="29">
        <v>2056.1999999999998</v>
      </c>
    </row>
    <row r="477" spans="3:8" x14ac:dyDescent="0.3">
      <c r="E477" s="24" t="s">
        <v>1291</v>
      </c>
      <c r="F477" t="s">
        <v>1069</v>
      </c>
      <c r="G477" t="s">
        <v>500</v>
      </c>
      <c r="H477" s="29">
        <v>2145.6</v>
      </c>
    </row>
    <row r="478" spans="3:8" x14ac:dyDescent="0.3">
      <c r="C478" t="s">
        <v>1139</v>
      </c>
      <c r="H478" s="29">
        <v>29144.399999999994</v>
      </c>
    </row>
    <row r="479" spans="3:8" x14ac:dyDescent="0.3">
      <c r="C479" t="s">
        <v>599</v>
      </c>
      <c r="D479" t="s">
        <v>600</v>
      </c>
      <c r="E479" s="24" t="s">
        <v>1179</v>
      </c>
      <c r="F479" t="s">
        <v>580</v>
      </c>
      <c r="G479" t="s">
        <v>601</v>
      </c>
      <c r="H479" s="29">
        <v>1247.8399999999999</v>
      </c>
    </row>
    <row r="480" spans="3:8" x14ac:dyDescent="0.3">
      <c r="E480" s="24" t="s">
        <v>1168</v>
      </c>
      <c r="F480" t="s">
        <v>656</v>
      </c>
      <c r="G480" t="s">
        <v>601</v>
      </c>
      <c r="H480" s="29">
        <v>1247.8399999999999</v>
      </c>
    </row>
    <row r="481" spans="3:8" x14ac:dyDescent="0.3">
      <c r="E481" s="24" t="s">
        <v>1188</v>
      </c>
      <c r="F481" t="s">
        <v>714</v>
      </c>
      <c r="G481" t="s">
        <v>601</v>
      </c>
      <c r="H481" s="29">
        <v>1247.8399999999999</v>
      </c>
    </row>
    <row r="482" spans="3:8" x14ac:dyDescent="0.3">
      <c r="E482" s="24" t="s">
        <v>1192</v>
      </c>
      <c r="F482" t="s">
        <v>757</v>
      </c>
      <c r="G482" t="s">
        <v>770</v>
      </c>
      <c r="H482" s="29">
        <v>1276.2</v>
      </c>
    </row>
    <row r="483" spans="3:8" x14ac:dyDescent="0.3">
      <c r="E483" s="24" t="s">
        <v>1171</v>
      </c>
      <c r="F483" t="s">
        <v>825</v>
      </c>
      <c r="G483" t="s">
        <v>601</v>
      </c>
      <c r="H483" s="29">
        <v>1361.28</v>
      </c>
    </row>
    <row r="484" spans="3:8" x14ac:dyDescent="0.3">
      <c r="E484" s="24" t="s">
        <v>1201</v>
      </c>
      <c r="F484" t="s">
        <v>868</v>
      </c>
      <c r="G484" t="s">
        <v>601</v>
      </c>
      <c r="H484" s="29">
        <v>1191.1199999999999</v>
      </c>
    </row>
    <row r="485" spans="3:8" x14ac:dyDescent="0.3">
      <c r="E485" s="24" t="s">
        <v>1161</v>
      </c>
      <c r="F485" t="s">
        <v>905</v>
      </c>
      <c r="G485" t="s">
        <v>601</v>
      </c>
      <c r="H485" s="29">
        <v>1304.56</v>
      </c>
    </row>
    <row r="486" spans="3:8" x14ac:dyDescent="0.3">
      <c r="E486" s="24" t="s">
        <v>1172</v>
      </c>
      <c r="F486" t="s">
        <v>974</v>
      </c>
      <c r="G486" t="s">
        <v>601</v>
      </c>
      <c r="H486" s="29">
        <v>1276.2</v>
      </c>
    </row>
    <row r="487" spans="3:8" x14ac:dyDescent="0.3">
      <c r="E487" s="24" t="s">
        <v>1212</v>
      </c>
      <c r="F487" t="s">
        <v>1014</v>
      </c>
      <c r="G487" t="s">
        <v>601</v>
      </c>
      <c r="H487" s="29">
        <v>1332.92</v>
      </c>
    </row>
    <row r="488" spans="3:8" x14ac:dyDescent="0.3">
      <c r="E488" s="24" t="s">
        <v>1216</v>
      </c>
      <c r="F488" t="s">
        <v>1047</v>
      </c>
      <c r="G488" t="s">
        <v>601</v>
      </c>
      <c r="H488" s="29">
        <v>1191.1199999999999</v>
      </c>
    </row>
    <row r="489" spans="3:8" x14ac:dyDescent="0.3">
      <c r="E489" s="24" t="s">
        <v>1219</v>
      </c>
      <c r="F489" t="s">
        <v>1081</v>
      </c>
      <c r="G489" t="s">
        <v>601</v>
      </c>
      <c r="H489" s="29">
        <v>1191.1199999999999</v>
      </c>
    </row>
    <row r="490" spans="3:8" x14ac:dyDescent="0.3">
      <c r="E490" s="24" t="s">
        <v>1153</v>
      </c>
      <c r="F490" t="s">
        <v>1111</v>
      </c>
      <c r="G490" t="s">
        <v>601</v>
      </c>
      <c r="H490" s="29">
        <v>1191.1199999999999</v>
      </c>
    </row>
    <row r="491" spans="3:8" x14ac:dyDescent="0.3">
      <c r="C491" t="s">
        <v>1140</v>
      </c>
      <c r="H491" s="29">
        <v>15059.159999999996</v>
      </c>
    </row>
    <row r="492" spans="3:8" x14ac:dyDescent="0.3">
      <c r="C492" t="s">
        <v>489</v>
      </c>
      <c r="D492" t="s">
        <v>490</v>
      </c>
      <c r="E492" s="24" t="s">
        <v>1220</v>
      </c>
      <c r="F492" t="s">
        <v>487</v>
      </c>
      <c r="G492" t="s">
        <v>492</v>
      </c>
      <c r="H492" s="29">
        <v>2773.37</v>
      </c>
    </row>
    <row r="493" spans="3:8" x14ac:dyDescent="0.3">
      <c r="E493" s="24" t="s">
        <v>1294</v>
      </c>
      <c r="F493" t="s">
        <v>507</v>
      </c>
      <c r="G493" t="s">
        <v>492</v>
      </c>
      <c r="H493" s="29">
        <v>2119.2199999999998</v>
      </c>
    </row>
    <row r="494" spans="3:8" x14ac:dyDescent="0.3">
      <c r="E494" s="24" t="s">
        <v>1223</v>
      </c>
      <c r="F494" t="s">
        <v>522</v>
      </c>
      <c r="G494" t="s">
        <v>492</v>
      </c>
      <c r="H494" s="29">
        <v>4801.1499999999996</v>
      </c>
    </row>
    <row r="495" spans="3:8" x14ac:dyDescent="0.3">
      <c r="E495" s="24" t="s">
        <v>1166</v>
      </c>
      <c r="F495" t="s">
        <v>537</v>
      </c>
      <c r="G495" t="s">
        <v>492</v>
      </c>
      <c r="H495" s="29">
        <v>3928.56</v>
      </c>
    </row>
    <row r="496" spans="3:8" x14ac:dyDescent="0.3">
      <c r="E496" s="24" t="s">
        <v>1295</v>
      </c>
      <c r="F496" t="s">
        <v>545</v>
      </c>
      <c r="G496" t="s">
        <v>492</v>
      </c>
      <c r="H496" s="29">
        <v>4016.65</v>
      </c>
    </row>
    <row r="497" spans="5:8" x14ac:dyDescent="0.3">
      <c r="E497" s="24" t="s">
        <v>1296</v>
      </c>
      <c r="F497" t="s">
        <v>554</v>
      </c>
      <c r="G497" t="s">
        <v>556</v>
      </c>
      <c r="H497" s="29">
        <v>1494.5</v>
      </c>
    </row>
    <row r="498" spans="5:8" x14ac:dyDescent="0.3">
      <c r="E498" s="24" t="s">
        <v>1155</v>
      </c>
      <c r="F498" t="s">
        <v>566</v>
      </c>
      <c r="G498" t="s">
        <v>492</v>
      </c>
      <c r="H498" s="29">
        <v>3029.53</v>
      </c>
    </row>
    <row r="499" spans="5:8" x14ac:dyDescent="0.3">
      <c r="E499" s="24" t="s">
        <v>1232</v>
      </c>
      <c r="F499" t="s">
        <v>611</v>
      </c>
      <c r="G499" t="s">
        <v>492</v>
      </c>
      <c r="H499" s="29">
        <v>2908.48</v>
      </c>
    </row>
    <row r="500" spans="5:8" x14ac:dyDescent="0.3">
      <c r="E500" s="24" t="s">
        <v>1297</v>
      </c>
      <c r="F500" t="s">
        <v>616</v>
      </c>
      <c r="G500" t="s">
        <v>618</v>
      </c>
      <c r="H500" s="29">
        <v>1558.03</v>
      </c>
    </row>
    <row r="501" spans="5:8" x14ac:dyDescent="0.3">
      <c r="E501" s="24" t="s">
        <v>1292</v>
      </c>
      <c r="F501" t="s">
        <v>632</v>
      </c>
      <c r="G501" t="s">
        <v>492</v>
      </c>
      <c r="H501" s="29">
        <v>2664.8</v>
      </c>
    </row>
    <row r="502" spans="5:8" x14ac:dyDescent="0.3">
      <c r="E502" s="24" t="s">
        <v>1293</v>
      </c>
      <c r="F502" t="s">
        <v>638</v>
      </c>
      <c r="G502" t="s">
        <v>492</v>
      </c>
      <c r="H502" s="29">
        <v>3458.63</v>
      </c>
    </row>
    <row r="503" spans="5:8" x14ac:dyDescent="0.3">
      <c r="E503" s="24" t="s">
        <v>1236</v>
      </c>
      <c r="F503" t="s">
        <v>650</v>
      </c>
      <c r="G503" t="s">
        <v>492</v>
      </c>
      <c r="H503" s="29">
        <v>1726.03</v>
      </c>
    </row>
    <row r="504" spans="5:8" x14ac:dyDescent="0.3">
      <c r="E504" s="24" t="s">
        <v>1150</v>
      </c>
      <c r="F504" t="s">
        <v>666</v>
      </c>
      <c r="G504" t="s">
        <v>492</v>
      </c>
      <c r="H504" s="29">
        <v>1405.01</v>
      </c>
    </row>
    <row r="505" spans="5:8" x14ac:dyDescent="0.3">
      <c r="E505" s="24" t="s">
        <v>1238</v>
      </c>
      <c r="F505" t="s">
        <v>679</v>
      </c>
      <c r="G505" t="s">
        <v>492</v>
      </c>
      <c r="H505" s="29">
        <v>1642.05</v>
      </c>
    </row>
    <row r="506" spans="5:8" x14ac:dyDescent="0.3">
      <c r="E506" s="24" t="s">
        <v>1298</v>
      </c>
      <c r="F506" t="s">
        <v>686</v>
      </c>
      <c r="G506" t="s">
        <v>492</v>
      </c>
      <c r="H506" s="29">
        <v>3536.44</v>
      </c>
    </row>
    <row r="507" spans="5:8" x14ac:dyDescent="0.3">
      <c r="E507" s="24" t="s">
        <v>1299</v>
      </c>
      <c r="F507" t="s">
        <v>706</v>
      </c>
      <c r="G507" t="s">
        <v>618</v>
      </c>
      <c r="H507" s="29">
        <v>1883.8</v>
      </c>
    </row>
    <row r="508" spans="5:8" x14ac:dyDescent="0.3">
      <c r="E508" s="24" t="s">
        <v>1300</v>
      </c>
      <c r="F508" t="s">
        <v>720</v>
      </c>
      <c r="G508" t="s">
        <v>492</v>
      </c>
      <c r="H508" s="29">
        <v>3128.26</v>
      </c>
    </row>
    <row r="509" spans="5:8" x14ac:dyDescent="0.3">
      <c r="E509" s="24" t="s">
        <v>1287</v>
      </c>
      <c r="F509" t="s">
        <v>729</v>
      </c>
      <c r="G509" t="s">
        <v>492</v>
      </c>
      <c r="H509" s="29">
        <v>2448.04</v>
      </c>
    </row>
    <row r="510" spans="5:8" x14ac:dyDescent="0.3">
      <c r="E510" s="24" t="s">
        <v>1245</v>
      </c>
      <c r="F510" t="s">
        <v>742</v>
      </c>
      <c r="G510" t="s">
        <v>492</v>
      </c>
      <c r="H510" s="29">
        <v>2755.31</v>
      </c>
    </row>
    <row r="511" spans="5:8" x14ac:dyDescent="0.3">
      <c r="E511" s="24" t="s">
        <v>1301</v>
      </c>
      <c r="F511" t="s">
        <v>753</v>
      </c>
      <c r="G511" t="s">
        <v>492</v>
      </c>
      <c r="H511" s="29">
        <v>4246.8500000000004</v>
      </c>
    </row>
    <row r="512" spans="5:8" x14ac:dyDescent="0.3">
      <c r="E512" s="24" t="s">
        <v>1302</v>
      </c>
      <c r="F512" t="s">
        <v>771</v>
      </c>
      <c r="G512" t="s">
        <v>492</v>
      </c>
      <c r="H512" s="29">
        <v>4737.28</v>
      </c>
    </row>
    <row r="513" spans="5:8" x14ac:dyDescent="0.3">
      <c r="E513" s="24" t="s">
        <v>1303</v>
      </c>
      <c r="F513" t="s">
        <v>778</v>
      </c>
      <c r="G513" t="s">
        <v>492</v>
      </c>
      <c r="H513" s="29">
        <v>2676.5</v>
      </c>
    </row>
    <row r="514" spans="5:8" x14ac:dyDescent="0.3">
      <c r="E514" s="24" t="s">
        <v>1250</v>
      </c>
      <c r="F514" t="s">
        <v>788</v>
      </c>
      <c r="G514" t="s">
        <v>492</v>
      </c>
      <c r="H514" s="29">
        <v>3905.99</v>
      </c>
    </row>
    <row r="515" spans="5:8" x14ac:dyDescent="0.3">
      <c r="E515" s="24" t="s">
        <v>1159</v>
      </c>
      <c r="F515" t="s">
        <v>793</v>
      </c>
      <c r="G515" t="s">
        <v>492</v>
      </c>
      <c r="H515" s="29">
        <v>3042.93</v>
      </c>
    </row>
    <row r="516" spans="5:8" x14ac:dyDescent="0.3">
      <c r="E516" s="24" t="s">
        <v>1252</v>
      </c>
      <c r="F516" t="s">
        <v>806</v>
      </c>
      <c r="G516" t="s">
        <v>492</v>
      </c>
      <c r="H516" s="29">
        <v>2539.31</v>
      </c>
    </row>
    <row r="517" spans="5:8" x14ac:dyDescent="0.3">
      <c r="E517" s="24" t="s">
        <v>1304</v>
      </c>
      <c r="F517" t="s">
        <v>833</v>
      </c>
      <c r="G517" t="s">
        <v>492</v>
      </c>
      <c r="H517" s="29">
        <v>1781.3</v>
      </c>
    </row>
    <row r="518" spans="5:8" x14ac:dyDescent="0.3">
      <c r="E518" s="24" t="s">
        <v>1254</v>
      </c>
      <c r="F518" t="s">
        <v>841</v>
      </c>
      <c r="G518" t="s">
        <v>492</v>
      </c>
      <c r="H518" s="29">
        <v>3229.1</v>
      </c>
    </row>
    <row r="519" spans="5:8" x14ac:dyDescent="0.3">
      <c r="E519" s="24" t="s">
        <v>1305</v>
      </c>
      <c r="F519" t="s">
        <v>851</v>
      </c>
      <c r="G519" t="s">
        <v>492</v>
      </c>
      <c r="H519" s="29">
        <v>3947.16</v>
      </c>
    </row>
    <row r="520" spans="5:8" x14ac:dyDescent="0.3">
      <c r="E520" s="24" t="s">
        <v>1257</v>
      </c>
      <c r="F520" t="s">
        <v>861</v>
      </c>
      <c r="G520" t="s">
        <v>492</v>
      </c>
      <c r="H520" s="29">
        <v>1978.55</v>
      </c>
    </row>
    <row r="521" spans="5:8" x14ac:dyDescent="0.3">
      <c r="E521" s="24" t="s">
        <v>1306</v>
      </c>
      <c r="F521" t="s">
        <v>873</v>
      </c>
      <c r="G521" t="s">
        <v>492</v>
      </c>
      <c r="H521" s="29">
        <v>2991.4</v>
      </c>
    </row>
    <row r="522" spans="5:8" x14ac:dyDescent="0.3">
      <c r="E522" s="24" t="s">
        <v>1307</v>
      </c>
      <c r="F522" t="s">
        <v>881</v>
      </c>
      <c r="G522" t="s">
        <v>492</v>
      </c>
      <c r="H522" s="29">
        <v>1431.95</v>
      </c>
    </row>
    <row r="523" spans="5:8" x14ac:dyDescent="0.3">
      <c r="E523" s="24" t="s">
        <v>1262</v>
      </c>
      <c r="F523" t="s">
        <v>892</v>
      </c>
      <c r="G523" t="s">
        <v>492</v>
      </c>
      <c r="H523" s="29">
        <v>3575.32</v>
      </c>
    </row>
    <row r="524" spans="5:8" x14ac:dyDescent="0.3">
      <c r="E524" s="24" t="s">
        <v>1308</v>
      </c>
      <c r="F524" t="s">
        <v>900</v>
      </c>
      <c r="G524" t="s">
        <v>492</v>
      </c>
      <c r="H524" s="29">
        <v>2810.84</v>
      </c>
    </row>
    <row r="525" spans="5:8" x14ac:dyDescent="0.3">
      <c r="E525" s="24" t="s">
        <v>1264</v>
      </c>
      <c r="F525" t="s">
        <v>932</v>
      </c>
      <c r="G525" t="s">
        <v>492</v>
      </c>
      <c r="H525" s="29">
        <v>3694.89</v>
      </c>
    </row>
    <row r="526" spans="5:8" x14ac:dyDescent="0.3">
      <c r="E526" s="24" t="s">
        <v>1265</v>
      </c>
      <c r="F526" t="s">
        <v>937</v>
      </c>
      <c r="G526" t="s">
        <v>618</v>
      </c>
      <c r="H526" s="29">
        <v>2857.71</v>
      </c>
    </row>
    <row r="527" spans="5:8" x14ac:dyDescent="0.3">
      <c r="E527" s="24" t="s">
        <v>1266</v>
      </c>
      <c r="F527" t="s">
        <v>945</v>
      </c>
      <c r="G527" t="s">
        <v>492</v>
      </c>
      <c r="H527" s="29">
        <v>1368.2</v>
      </c>
    </row>
    <row r="528" spans="5:8" x14ac:dyDescent="0.3">
      <c r="E528" s="24" t="s">
        <v>1267</v>
      </c>
      <c r="F528" t="s">
        <v>955</v>
      </c>
      <c r="G528" t="s">
        <v>492</v>
      </c>
      <c r="H528" s="29">
        <v>3258.06</v>
      </c>
    </row>
    <row r="529" spans="3:8" x14ac:dyDescent="0.3">
      <c r="E529" s="24" t="s">
        <v>1309</v>
      </c>
      <c r="F529" t="s">
        <v>967</v>
      </c>
      <c r="G529" t="s">
        <v>492</v>
      </c>
      <c r="H529" s="29">
        <v>1660.29</v>
      </c>
    </row>
    <row r="530" spans="3:8" x14ac:dyDescent="0.3">
      <c r="E530" s="24" t="s">
        <v>1310</v>
      </c>
      <c r="F530" t="s">
        <v>982</v>
      </c>
      <c r="G530" t="s">
        <v>492</v>
      </c>
      <c r="H530" s="29">
        <v>3667.02</v>
      </c>
    </row>
    <row r="531" spans="3:8" x14ac:dyDescent="0.3">
      <c r="E531" s="24" t="s">
        <v>1289</v>
      </c>
      <c r="F531" t="s">
        <v>992</v>
      </c>
      <c r="G531" t="s">
        <v>492</v>
      </c>
      <c r="H531" s="29">
        <v>1927.25</v>
      </c>
    </row>
    <row r="532" spans="3:8" x14ac:dyDescent="0.3">
      <c r="E532" s="24" t="s">
        <v>1210</v>
      </c>
      <c r="F532" t="s">
        <v>1000</v>
      </c>
      <c r="G532" t="s">
        <v>492</v>
      </c>
      <c r="H532" s="29">
        <v>1827.47</v>
      </c>
    </row>
    <row r="533" spans="3:8" x14ac:dyDescent="0.3">
      <c r="E533" s="24" t="s">
        <v>1163</v>
      </c>
      <c r="F533" t="s">
        <v>1007</v>
      </c>
      <c r="G533" t="s">
        <v>492</v>
      </c>
      <c r="H533" s="29">
        <v>723.32</v>
      </c>
    </row>
    <row r="534" spans="3:8" x14ac:dyDescent="0.3">
      <c r="E534" s="24" t="s">
        <v>1274</v>
      </c>
      <c r="F534" t="s">
        <v>1018</v>
      </c>
      <c r="G534" t="s">
        <v>492</v>
      </c>
      <c r="H534" s="29">
        <v>5320.01</v>
      </c>
    </row>
    <row r="535" spans="3:8" x14ac:dyDescent="0.3">
      <c r="E535" s="24" t="s">
        <v>1276</v>
      </c>
      <c r="F535" t="s">
        <v>1028</v>
      </c>
      <c r="G535" t="s">
        <v>492</v>
      </c>
      <c r="H535" s="29">
        <v>3508.01</v>
      </c>
    </row>
    <row r="536" spans="3:8" x14ac:dyDescent="0.3">
      <c r="E536" s="24" t="s">
        <v>1277</v>
      </c>
      <c r="F536" t="s">
        <v>1038</v>
      </c>
      <c r="G536" t="s">
        <v>492</v>
      </c>
      <c r="H536" s="29">
        <v>2156.9</v>
      </c>
    </row>
    <row r="537" spans="3:8" x14ac:dyDescent="0.3">
      <c r="E537" s="24" t="s">
        <v>1311</v>
      </c>
      <c r="F537" t="s">
        <v>1045</v>
      </c>
      <c r="G537" t="s">
        <v>492</v>
      </c>
      <c r="H537" s="29">
        <v>3685.92</v>
      </c>
    </row>
    <row r="538" spans="3:8" x14ac:dyDescent="0.3">
      <c r="E538" s="24" t="s">
        <v>1216</v>
      </c>
      <c r="F538" t="s">
        <v>1047</v>
      </c>
      <c r="G538" t="s">
        <v>492</v>
      </c>
      <c r="H538" s="29">
        <v>3066.42</v>
      </c>
    </row>
    <row r="539" spans="3:8" x14ac:dyDescent="0.3">
      <c r="E539" s="24" t="s">
        <v>1280</v>
      </c>
      <c r="F539" t="s">
        <v>1064</v>
      </c>
      <c r="G539" t="s">
        <v>492</v>
      </c>
      <c r="H539" s="29">
        <v>3055.31</v>
      </c>
    </row>
    <row r="540" spans="3:8" x14ac:dyDescent="0.3">
      <c r="E540" s="24" t="s">
        <v>1282</v>
      </c>
      <c r="F540" t="s">
        <v>1073</v>
      </c>
      <c r="G540" t="s">
        <v>492</v>
      </c>
      <c r="H540" s="29">
        <v>1946.9</v>
      </c>
    </row>
    <row r="541" spans="3:8" x14ac:dyDescent="0.3">
      <c r="E541" s="24" t="s">
        <v>1312</v>
      </c>
      <c r="F541" t="s">
        <v>1086</v>
      </c>
      <c r="G541" t="s">
        <v>492</v>
      </c>
      <c r="H541" s="29">
        <v>2098.63</v>
      </c>
    </row>
    <row r="542" spans="3:8" x14ac:dyDescent="0.3">
      <c r="E542" s="24" t="s">
        <v>1313</v>
      </c>
      <c r="F542" t="s">
        <v>1088</v>
      </c>
      <c r="G542" t="s">
        <v>492</v>
      </c>
      <c r="H542" s="29">
        <v>2069.9299999999998</v>
      </c>
    </row>
    <row r="543" spans="3:8" x14ac:dyDescent="0.3">
      <c r="E543" s="24" t="s">
        <v>1153</v>
      </c>
      <c r="F543" t="s">
        <v>1117</v>
      </c>
      <c r="G543" t="s">
        <v>492</v>
      </c>
      <c r="H543" s="29">
        <v>1258</v>
      </c>
    </row>
    <row r="544" spans="3:8" x14ac:dyDescent="0.3">
      <c r="C544" t="s">
        <v>1141</v>
      </c>
      <c r="H544" s="29">
        <v>143322.57999999999</v>
      </c>
    </row>
    <row r="545" spans="3:8" x14ac:dyDescent="0.3">
      <c r="C545" t="s">
        <v>468</v>
      </c>
      <c r="D545" t="s">
        <v>469</v>
      </c>
      <c r="E545" s="24" t="s">
        <v>1314</v>
      </c>
      <c r="F545" t="s">
        <v>467</v>
      </c>
      <c r="G545" t="s">
        <v>471</v>
      </c>
      <c r="H545" s="29">
        <v>552.20000000000005</v>
      </c>
    </row>
    <row r="546" spans="3:8" x14ac:dyDescent="0.3">
      <c r="E546" s="24" t="s">
        <v>1315</v>
      </c>
      <c r="F546" t="s">
        <v>517</v>
      </c>
      <c r="G546" t="s">
        <v>519</v>
      </c>
      <c r="H546" s="29">
        <v>620.4</v>
      </c>
    </row>
    <row r="547" spans="3:8" x14ac:dyDescent="0.3">
      <c r="E547" s="24" t="s">
        <v>1167</v>
      </c>
      <c r="F547" t="s">
        <v>571</v>
      </c>
      <c r="G547" t="s">
        <v>573</v>
      </c>
      <c r="H547" s="29">
        <v>587.4</v>
      </c>
    </row>
    <row r="548" spans="3:8" x14ac:dyDescent="0.3">
      <c r="E548" s="24" t="s">
        <v>1156</v>
      </c>
      <c r="F548" t="s">
        <v>644</v>
      </c>
      <c r="G548" t="s">
        <v>573</v>
      </c>
      <c r="H548" s="29">
        <v>576.4</v>
      </c>
    </row>
    <row r="549" spans="3:8" x14ac:dyDescent="0.3">
      <c r="E549" s="24" t="s">
        <v>1157</v>
      </c>
      <c r="F549" t="s">
        <v>708</v>
      </c>
      <c r="G549" t="s">
        <v>573</v>
      </c>
      <c r="H549" s="29">
        <v>585.20000000000005</v>
      </c>
    </row>
    <row r="550" spans="3:8" x14ac:dyDescent="0.3">
      <c r="E550" s="24" t="s">
        <v>1246</v>
      </c>
      <c r="F550" t="s">
        <v>750</v>
      </c>
      <c r="G550" t="s">
        <v>573</v>
      </c>
      <c r="H550" s="29">
        <v>596.20000000000005</v>
      </c>
    </row>
    <row r="551" spans="3:8" x14ac:dyDescent="0.3">
      <c r="E551" s="24" t="s">
        <v>1159</v>
      </c>
      <c r="F551" t="s">
        <v>793</v>
      </c>
      <c r="G551" t="s">
        <v>799</v>
      </c>
      <c r="H551" s="29">
        <v>563.20000000000005</v>
      </c>
    </row>
    <row r="552" spans="3:8" x14ac:dyDescent="0.3">
      <c r="E552" s="24" t="s">
        <v>1316</v>
      </c>
      <c r="F552" t="s">
        <v>864</v>
      </c>
      <c r="G552" t="s">
        <v>573</v>
      </c>
      <c r="H552" s="29">
        <v>618.20000000000005</v>
      </c>
    </row>
    <row r="553" spans="3:8" x14ac:dyDescent="0.3">
      <c r="E553" s="24" t="s">
        <v>1161</v>
      </c>
      <c r="F553" t="s">
        <v>902</v>
      </c>
      <c r="G553" t="s">
        <v>573</v>
      </c>
      <c r="H553" s="29">
        <v>576.4</v>
      </c>
    </row>
    <row r="554" spans="3:8" x14ac:dyDescent="0.3">
      <c r="E554" s="24" t="s">
        <v>1162</v>
      </c>
      <c r="F554" t="s">
        <v>957</v>
      </c>
      <c r="G554" t="s">
        <v>961</v>
      </c>
      <c r="H554" s="29">
        <v>622.6</v>
      </c>
    </row>
    <row r="555" spans="3:8" x14ac:dyDescent="0.3">
      <c r="E555" s="24" t="s">
        <v>1317</v>
      </c>
      <c r="F555" t="s">
        <v>1005</v>
      </c>
      <c r="G555" t="s">
        <v>573</v>
      </c>
      <c r="H555" s="29">
        <v>629.20000000000005</v>
      </c>
    </row>
    <row r="556" spans="3:8" x14ac:dyDescent="0.3">
      <c r="E556" s="24" t="s">
        <v>1216</v>
      </c>
      <c r="F556" t="s">
        <v>1047</v>
      </c>
      <c r="G556" t="s">
        <v>573</v>
      </c>
      <c r="H556" s="29">
        <v>574.20000000000005</v>
      </c>
    </row>
    <row r="557" spans="3:8" x14ac:dyDescent="0.3">
      <c r="C557" t="s">
        <v>1142</v>
      </c>
      <c r="H557" s="29">
        <v>7101.5999999999995</v>
      </c>
    </row>
    <row r="558" spans="3:8" x14ac:dyDescent="0.3">
      <c r="C558" t="s">
        <v>912</v>
      </c>
      <c r="D558" t="s">
        <v>913</v>
      </c>
      <c r="E558" s="24" t="s">
        <v>1318</v>
      </c>
      <c r="F558" t="s">
        <v>911</v>
      </c>
      <c r="G558" t="s">
        <v>914</v>
      </c>
      <c r="H558" s="29">
        <v>15137</v>
      </c>
    </row>
    <row r="559" spans="3:8" x14ac:dyDescent="0.3">
      <c r="C559" t="s">
        <v>1143</v>
      </c>
      <c r="H559" s="29">
        <v>15137</v>
      </c>
    </row>
    <row r="560" spans="3:8" x14ac:dyDescent="0.3">
      <c r="C560" t="s">
        <v>915</v>
      </c>
      <c r="D560" t="s">
        <v>916</v>
      </c>
      <c r="E560" s="24" t="s">
        <v>1318</v>
      </c>
      <c r="F560" t="s">
        <v>911</v>
      </c>
      <c r="G560" t="s">
        <v>917</v>
      </c>
      <c r="H560" s="29">
        <v>19579</v>
      </c>
    </row>
    <row r="561" spans="1:8" x14ac:dyDescent="0.3">
      <c r="C561" t="s">
        <v>1144</v>
      </c>
      <c r="H561" s="29">
        <v>19579</v>
      </c>
    </row>
    <row r="562" spans="1:8" x14ac:dyDescent="0.3">
      <c r="C562" t="s">
        <v>918</v>
      </c>
      <c r="D562" t="s">
        <v>919</v>
      </c>
      <c r="E562" s="24" t="s">
        <v>1318</v>
      </c>
      <c r="F562" t="s">
        <v>911</v>
      </c>
      <c r="G562" t="s">
        <v>920</v>
      </c>
      <c r="H562" s="29">
        <v>9436</v>
      </c>
    </row>
    <row r="563" spans="1:8" x14ac:dyDescent="0.3">
      <c r="C563" t="s">
        <v>1145</v>
      </c>
      <c r="H563" s="29">
        <v>9436</v>
      </c>
    </row>
    <row r="564" spans="1:8" x14ac:dyDescent="0.3">
      <c r="C564" t="s">
        <v>921</v>
      </c>
      <c r="D564" t="s">
        <v>922</v>
      </c>
      <c r="E564" s="24" t="s">
        <v>1318</v>
      </c>
      <c r="F564" t="s">
        <v>911</v>
      </c>
      <c r="G564" t="s">
        <v>923</v>
      </c>
      <c r="H564" s="29">
        <v>15615</v>
      </c>
    </row>
    <row r="565" spans="1:8" x14ac:dyDescent="0.3">
      <c r="C565" t="s">
        <v>1146</v>
      </c>
      <c r="H565" s="29">
        <v>15615</v>
      </c>
    </row>
    <row r="566" spans="1:8" x14ac:dyDescent="0.3">
      <c r="C566" t="s">
        <v>924</v>
      </c>
      <c r="D566" t="s">
        <v>925</v>
      </c>
      <c r="E566" s="24" t="s">
        <v>1318</v>
      </c>
      <c r="F566" t="s">
        <v>911</v>
      </c>
      <c r="G566" t="s">
        <v>926</v>
      </c>
      <c r="H566" s="29">
        <v>20</v>
      </c>
    </row>
    <row r="567" spans="1:8" x14ac:dyDescent="0.3">
      <c r="C567" t="s">
        <v>1147</v>
      </c>
      <c r="H567" s="29">
        <v>20</v>
      </c>
    </row>
    <row r="568" spans="1:8" x14ac:dyDescent="0.3">
      <c r="C568" t="s">
        <v>927</v>
      </c>
      <c r="D568" t="s">
        <v>928</v>
      </c>
      <c r="E568" s="24" t="s">
        <v>1318</v>
      </c>
      <c r="F568" t="s">
        <v>911</v>
      </c>
      <c r="G568" t="s">
        <v>929</v>
      </c>
      <c r="H568" s="29">
        <v>17148</v>
      </c>
    </row>
    <row r="569" spans="1:8" x14ac:dyDescent="0.3">
      <c r="C569" t="s">
        <v>1148</v>
      </c>
      <c r="H569" s="29">
        <v>17148</v>
      </c>
    </row>
    <row r="570" spans="1:8" x14ac:dyDescent="0.3">
      <c r="B570" t="s">
        <v>1124</v>
      </c>
      <c r="H570" s="29">
        <v>4614378.3200000031</v>
      </c>
    </row>
    <row r="571" spans="1:8" x14ac:dyDescent="0.3">
      <c r="A571" t="s">
        <v>1123</v>
      </c>
      <c r="H571" s="29">
        <v>4614378.3200000031</v>
      </c>
    </row>
    <row r="572" spans="1:8" x14ac:dyDescent="0.3">
      <c r="A572" t="s">
        <v>1122</v>
      </c>
      <c r="H572" s="29">
        <v>4614378.3200000031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B76F-D5D5-46C7-BE88-8C31FB8B4EDB}">
  <dimension ref="A1:V549"/>
  <sheetViews>
    <sheetView workbookViewId="0"/>
  </sheetViews>
  <sheetFormatPr defaultColWidth="9.77734375" defaultRowHeight="14.4" x14ac:dyDescent="0.3"/>
  <cols>
    <col min="1" max="1" width="25.33203125" style="24" customWidth="1"/>
    <col min="2" max="2" width="25.33203125" customWidth="1"/>
    <col min="3" max="3" width="11.44140625" style="27" customWidth="1"/>
    <col min="4" max="4" width="20.6640625" customWidth="1"/>
    <col min="5" max="5" width="13.77734375" customWidth="1"/>
    <col min="6" max="6" width="71.33203125" customWidth="1"/>
    <col min="7" max="7" width="20.6640625" customWidth="1"/>
    <col min="8" max="8" width="25.33203125" customWidth="1"/>
    <col min="9" max="9" width="71.33203125" customWidth="1"/>
    <col min="10" max="10" width="25.33203125" customWidth="1"/>
    <col min="11" max="11" width="71.33203125" customWidth="1"/>
    <col min="12" max="12" width="16.109375" customWidth="1"/>
    <col min="13" max="13" width="71.33203125" customWidth="1"/>
    <col min="14" max="14" width="92" customWidth="1"/>
    <col min="15" max="15" width="25.33203125" customWidth="1"/>
    <col min="16" max="17" width="36.77734375" customWidth="1"/>
    <col min="18" max="18" width="16.109375" customWidth="1"/>
    <col min="19" max="19" width="25.33203125" customWidth="1"/>
    <col min="20" max="20" width="71.33203125" customWidth="1"/>
    <col min="21" max="21" width="66.6640625" style="26" customWidth="1"/>
    <col min="22" max="22" width="13.77734375" style="27" customWidth="1"/>
  </cols>
  <sheetData>
    <row r="1" spans="1:22" ht="15.6" thickTop="1" thickBot="1" x14ac:dyDescent="0.35">
      <c r="A1" s="1" t="s">
        <v>0</v>
      </c>
      <c r="B1" t="s">
        <v>466</v>
      </c>
    </row>
    <row r="2" spans="1:22" ht="15.6" thickTop="1" thickBot="1" x14ac:dyDescent="0.3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</row>
    <row r="3" spans="1:22" ht="15" thickTop="1" x14ac:dyDescent="0.3">
      <c r="A3" s="24">
        <v>44200</v>
      </c>
      <c r="B3" t="s">
        <v>467</v>
      </c>
      <c r="C3" s="27">
        <v>2021</v>
      </c>
      <c r="D3" t="s">
        <v>25</v>
      </c>
      <c r="E3" t="s">
        <v>26</v>
      </c>
      <c r="F3" t="s">
        <v>27</v>
      </c>
      <c r="H3" t="s">
        <v>28</v>
      </c>
      <c r="I3" t="s">
        <v>29</v>
      </c>
      <c r="J3" t="s">
        <v>468</v>
      </c>
      <c r="K3" t="s">
        <v>469</v>
      </c>
      <c r="S3" t="s">
        <v>470</v>
      </c>
      <c r="T3" t="s">
        <v>471</v>
      </c>
      <c r="U3" s="26">
        <v>552.20000000000005</v>
      </c>
      <c r="V3" s="27">
        <v>1</v>
      </c>
    </row>
    <row r="4" spans="1:22" x14ac:dyDescent="0.3">
      <c r="A4" s="24">
        <v>44202</v>
      </c>
      <c r="B4" t="s">
        <v>472</v>
      </c>
      <c r="C4" s="27">
        <v>2021</v>
      </c>
      <c r="D4" t="s">
        <v>25</v>
      </c>
      <c r="E4" t="s">
        <v>26</v>
      </c>
      <c r="F4" t="s">
        <v>27</v>
      </c>
      <c r="H4" t="s">
        <v>28</v>
      </c>
      <c r="I4" t="s">
        <v>29</v>
      </c>
      <c r="J4" t="s">
        <v>473</v>
      </c>
      <c r="K4" t="s">
        <v>474</v>
      </c>
      <c r="S4" t="s">
        <v>475</v>
      </c>
      <c r="T4" t="s">
        <v>476</v>
      </c>
      <c r="U4" s="26">
        <v>9110.93</v>
      </c>
      <c r="V4" s="27">
        <v>1</v>
      </c>
    </row>
    <row r="5" spans="1:22" x14ac:dyDescent="0.3">
      <c r="A5" s="24">
        <v>44202</v>
      </c>
      <c r="B5" t="s">
        <v>472</v>
      </c>
      <c r="C5" s="27">
        <v>2021</v>
      </c>
      <c r="D5" t="s">
        <v>25</v>
      </c>
      <c r="E5" t="s">
        <v>26</v>
      </c>
      <c r="F5" t="s">
        <v>27</v>
      </c>
      <c r="H5" t="s">
        <v>28</v>
      </c>
      <c r="I5" t="s">
        <v>29</v>
      </c>
      <c r="J5" t="s">
        <v>477</v>
      </c>
      <c r="K5" t="s">
        <v>478</v>
      </c>
      <c r="S5" t="s">
        <v>475</v>
      </c>
      <c r="T5" t="s">
        <v>479</v>
      </c>
      <c r="U5" s="26">
        <v>3148.59</v>
      </c>
      <c r="V5" s="27">
        <v>1</v>
      </c>
    </row>
    <row r="6" spans="1:22" x14ac:dyDescent="0.3">
      <c r="A6" s="24">
        <v>44202</v>
      </c>
      <c r="B6" t="s">
        <v>472</v>
      </c>
      <c r="C6" s="27">
        <v>2021</v>
      </c>
      <c r="D6" t="s">
        <v>25</v>
      </c>
      <c r="E6" t="s">
        <v>26</v>
      </c>
      <c r="F6" t="s">
        <v>27</v>
      </c>
      <c r="H6" t="s">
        <v>28</v>
      </c>
      <c r="I6" t="s">
        <v>29</v>
      </c>
      <c r="J6" t="s">
        <v>480</v>
      </c>
      <c r="K6" t="s">
        <v>481</v>
      </c>
      <c r="S6" t="s">
        <v>482</v>
      </c>
      <c r="T6" t="s">
        <v>483</v>
      </c>
      <c r="U6" s="26">
        <v>675.65</v>
      </c>
      <c r="V6" s="27">
        <v>1</v>
      </c>
    </row>
    <row r="7" spans="1:22" x14ac:dyDescent="0.3">
      <c r="A7" s="24">
        <v>44202</v>
      </c>
      <c r="B7" t="s">
        <v>472</v>
      </c>
      <c r="C7" s="27">
        <v>2021</v>
      </c>
      <c r="D7" t="s">
        <v>25</v>
      </c>
      <c r="E7" t="s">
        <v>26</v>
      </c>
      <c r="F7" t="s">
        <v>27</v>
      </c>
      <c r="H7" t="s">
        <v>28</v>
      </c>
      <c r="I7" t="s">
        <v>29</v>
      </c>
      <c r="J7" t="s">
        <v>484</v>
      </c>
      <c r="K7" t="s">
        <v>485</v>
      </c>
      <c r="S7" t="s">
        <v>482</v>
      </c>
      <c r="T7" t="s">
        <v>486</v>
      </c>
      <c r="U7" s="26">
        <v>2334.21</v>
      </c>
      <c r="V7" s="27">
        <v>1</v>
      </c>
    </row>
    <row r="8" spans="1:22" x14ac:dyDescent="0.3">
      <c r="A8" s="24">
        <v>44207</v>
      </c>
      <c r="B8" t="s">
        <v>487</v>
      </c>
      <c r="C8" s="27">
        <v>2021</v>
      </c>
      <c r="D8" t="s">
        <v>25</v>
      </c>
      <c r="E8" t="s">
        <v>26</v>
      </c>
      <c r="F8" t="s">
        <v>27</v>
      </c>
      <c r="H8" t="s">
        <v>28</v>
      </c>
      <c r="I8" t="s">
        <v>29</v>
      </c>
      <c r="J8" t="s">
        <v>480</v>
      </c>
      <c r="K8" t="s">
        <v>481</v>
      </c>
      <c r="S8" t="s">
        <v>488</v>
      </c>
      <c r="T8" t="s">
        <v>483</v>
      </c>
      <c r="U8" s="26">
        <v>1623.82</v>
      </c>
      <c r="V8" s="27">
        <v>1</v>
      </c>
    </row>
    <row r="9" spans="1:22" x14ac:dyDescent="0.3">
      <c r="A9" s="24">
        <v>44207</v>
      </c>
      <c r="B9" t="s">
        <v>487</v>
      </c>
      <c r="C9" s="27">
        <v>2021</v>
      </c>
      <c r="D9" t="s">
        <v>25</v>
      </c>
      <c r="E9" t="s">
        <v>26</v>
      </c>
      <c r="F9" t="s">
        <v>27</v>
      </c>
      <c r="H9" t="s">
        <v>28</v>
      </c>
      <c r="I9" t="s">
        <v>29</v>
      </c>
      <c r="J9" t="s">
        <v>484</v>
      </c>
      <c r="K9" t="s">
        <v>485</v>
      </c>
      <c r="S9" t="s">
        <v>488</v>
      </c>
      <c r="T9" t="s">
        <v>486</v>
      </c>
      <c r="U9" s="26">
        <v>9125.1200000000008</v>
      </c>
      <c r="V9" s="27">
        <v>1</v>
      </c>
    </row>
    <row r="10" spans="1:22" x14ac:dyDescent="0.3">
      <c r="A10" s="24">
        <v>44207</v>
      </c>
      <c r="B10" t="s">
        <v>487</v>
      </c>
      <c r="C10" s="27">
        <v>2021</v>
      </c>
      <c r="D10" t="s">
        <v>25</v>
      </c>
      <c r="E10" t="s">
        <v>26</v>
      </c>
      <c r="F10" t="s">
        <v>27</v>
      </c>
      <c r="H10" t="s">
        <v>28</v>
      </c>
      <c r="I10" t="s">
        <v>29</v>
      </c>
      <c r="J10" t="s">
        <v>489</v>
      </c>
      <c r="K10" t="s">
        <v>490</v>
      </c>
      <c r="S10" t="s">
        <v>491</v>
      </c>
      <c r="T10" t="s">
        <v>492</v>
      </c>
      <c r="U10" s="26">
        <v>2773.37</v>
      </c>
      <c r="V10" s="27">
        <v>1</v>
      </c>
    </row>
    <row r="11" spans="1:22" x14ac:dyDescent="0.3">
      <c r="A11" s="24">
        <v>44209</v>
      </c>
      <c r="B11" t="s">
        <v>493</v>
      </c>
      <c r="C11" s="27">
        <v>2021</v>
      </c>
      <c r="D11" t="s">
        <v>25</v>
      </c>
      <c r="E11" t="s">
        <v>26</v>
      </c>
      <c r="F11" t="s">
        <v>27</v>
      </c>
      <c r="H11" t="s">
        <v>28</v>
      </c>
      <c r="I11" t="s">
        <v>29</v>
      </c>
      <c r="J11" t="s">
        <v>494</v>
      </c>
      <c r="K11" t="s">
        <v>495</v>
      </c>
      <c r="S11" t="s">
        <v>496</v>
      </c>
      <c r="T11" t="s">
        <v>497</v>
      </c>
      <c r="U11" s="26">
        <v>2637.3</v>
      </c>
      <c r="V11" s="27">
        <v>1</v>
      </c>
    </row>
    <row r="12" spans="1:22" x14ac:dyDescent="0.3">
      <c r="A12" s="24">
        <v>44209</v>
      </c>
      <c r="B12" t="s">
        <v>493</v>
      </c>
      <c r="C12" s="27">
        <v>2021</v>
      </c>
      <c r="D12" t="s">
        <v>25</v>
      </c>
      <c r="E12" t="s">
        <v>26</v>
      </c>
      <c r="F12" t="s">
        <v>27</v>
      </c>
      <c r="H12" t="s">
        <v>28</v>
      </c>
      <c r="I12" t="s">
        <v>29</v>
      </c>
      <c r="J12" t="s">
        <v>498</v>
      </c>
      <c r="K12" t="s">
        <v>499</v>
      </c>
      <c r="S12" t="s">
        <v>496</v>
      </c>
      <c r="T12" t="s">
        <v>500</v>
      </c>
      <c r="U12" s="26">
        <v>2324.4</v>
      </c>
      <c r="V12" s="27">
        <v>1</v>
      </c>
    </row>
    <row r="13" spans="1:22" x14ac:dyDescent="0.3">
      <c r="A13" s="24">
        <v>44210</v>
      </c>
      <c r="B13" t="s">
        <v>501</v>
      </c>
      <c r="C13" s="27">
        <v>2021</v>
      </c>
      <c r="D13" t="s">
        <v>25</v>
      </c>
      <c r="E13" t="s">
        <v>26</v>
      </c>
      <c r="F13" t="s">
        <v>27</v>
      </c>
      <c r="H13" t="s">
        <v>28</v>
      </c>
      <c r="I13" t="s">
        <v>29</v>
      </c>
      <c r="J13" t="s">
        <v>473</v>
      </c>
      <c r="K13" t="s">
        <v>474</v>
      </c>
      <c r="S13" t="s">
        <v>502</v>
      </c>
      <c r="T13" t="s">
        <v>476</v>
      </c>
      <c r="U13" s="26">
        <v>5525.24</v>
      </c>
      <c r="V13" s="27">
        <v>1</v>
      </c>
    </row>
    <row r="14" spans="1:22" x14ac:dyDescent="0.3">
      <c r="A14" s="24">
        <v>44210</v>
      </c>
      <c r="B14" t="s">
        <v>501</v>
      </c>
      <c r="C14" s="27">
        <v>2021</v>
      </c>
      <c r="D14" t="s">
        <v>25</v>
      </c>
      <c r="E14" t="s">
        <v>26</v>
      </c>
      <c r="F14" t="s">
        <v>27</v>
      </c>
      <c r="H14" t="s">
        <v>28</v>
      </c>
      <c r="I14" t="s">
        <v>29</v>
      </c>
      <c r="J14" t="s">
        <v>477</v>
      </c>
      <c r="K14" t="s">
        <v>478</v>
      </c>
      <c r="S14" t="s">
        <v>502</v>
      </c>
      <c r="T14" t="s">
        <v>479</v>
      </c>
      <c r="U14" s="26">
        <v>1418.13</v>
      </c>
      <c r="V14" s="27">
        <v>1</v>
      </c>
    </row>
    <row r="15" spans="1:22" x14ac:dyDescent="0.3">
      <c r="A15" s="24">
        <v>44210</v>
      </c>
      <c r="B15" t="s">
        <v>503</v>
      </c>
      <c r="C15" s="27">
        <v>2021</v>
      </c>
      <c r="D15" t="s">
        <v>25</v>
      </c>
      <c r="E15" t="s">
        <v>26</v>
      </c>
      <c r="F15" t="s">
        <v>27</v>
      </c>
      <c r="H15" t="s">
        <v>28</v>
      </c>
      <c r="I15" t="s">
        <v>29</v>
      </c>
      <c r="J15" t="s">
        <v>480</v>
      </c>
      <c r="K15" t="s">
        <v>481</v>
      </c>
      <c r="S15" t="s">
        <v>504</v>
      </c>
      <c r="T15" t="s">
        <v>483</v>
      </c>
      <c r="U15" s="26">
        <v>685.28</v>
      </c>
      <c r="V15" s="27">
        <v>1</v>
      </c>
    </row>
    <row r="16" spans="1:22" x14ac:dyDescent="0.3">
      <c r="A16" s="24">
        <v>44210</v>
      </c>
      <c r="B16" t="s">
        <v>503</v>
      </c>
      <c r="C16" s="27">
        <v>2021</v>
      </c>
      <c r="D16" t="s">
        <v>25</v>
      </c>
      <c r="E16" t="s">
        <v>26</v>
      </c>
      <c r="F16" t="s">
        <v>27</v>
      </c>
      <c r="H16" t="s">
        <v>28</v>
      </c>
      <c r="I16" t="s">
        <v>29</v>
      </c>
      <c r="J16" t="s">
        <v>484</v>
      </c>
      <c r="K16" t="s">
        <v>485</v>
      </c>
      <c r="S16" t="s">
        <v>504</v>
      </c>
      <c r="T16" t="s">
        <v>486</v>
      </c>
      <c r="U16" s="26">
        <v>1779.39</v>
      </c>
      <c r="V16" s="27">
        <v>1</v>
      </c>
    </row>
    <row r="17" spans="1:22" x14ac:dyDescent="0.3">
      <c r="A17" s="24">
        <v>44214</v>
      </c>
      <c r="B17" t="s">
        <v>505</v>
      </c>
      <c r="C17" s="27">
        <v>2021</v>
      </c>
      <c r="D17" t="s">
        <v>25</v>
      </c>
      <c r="E17" t="s">
        <v>26</v>
      </c>
      <c r="F17" t="s">
        <v>27</v>
      </c>
      <c r="H17" t="s">
        <v>28</v>
      </c>
      <c r="I17" t="s">
        <v>29</v>
      </c>
      <c r="J17" t="s">
        <v>480</v>
      </c>
      <c r="K17" t="s">
        <v>481</v>
      </c>
      <c r="S17" t="s">
        <v>506</v>
      </c>
      <c r="T17" t="s">
        <v>483</v>
      </c>
      <c r="U17" s="26">
        <v>87.18</v>
      </c>
      <c r="V17" s="27">
        <v>1</v>
      </c>
    </row>
    <row r="18" spans="1:22" x14ac:dyDescent="0.3">
      <c r="A18" s="24">
        <v>44214</v>
      </c>
      <c r="B18" t="s">
        <v>505</v>
      </c>
      <c r="C18" s="27">
        <v>2021</v>
      </c>
      <c r="D18" t="s">
        <v>25</v>
      </c>
      <c r="E18" t="s">
        <v>26</v>
      </c>
      <c r="F18" t="s">
        <v>27</v>
      </c>
      <c r="H18" t="s">
        <v>28</v>
      </c>
      <c r="I18" t="s">
        <v>29</v>
      </c>
      <c r="J18" t="s">
        <v>484</v>
      </c>
      <c r="K18" t="s">
        <v>485</v>
      </c>
      <c r="S18" t="s">
        <v>506</v>
      </c>
      <c r="T18" t="s">
        <v>486</v>
      </c>
      <c r="U18" s="26">
        <v>449.12</v>
      </c>
      <c r="V18" s="27">
        <v>1</v>
      </c>
    </row>
    <row r="19" spans="1:22" x14ac:dyDescent="0.3">
      <c r="A19" s="24">
        <v>44215</v>
      </c>
      <c r="B19" t="s">
        <v>507</v>
      </c>
      <c r="C19" s="27">
        <v>2021</v>
      </c>
      <c r="D19" t="s">
        <v>25</v>
      </c>
      <c r="E19" t="s">
        <v>26</v>
      </c>
      <c r="F19" t="s">
        <v>27</v>
      </c>
      <c r="H19" t="s">
        <v>28</v>
      </c>
      <c r="I19" t="s">
        <v>29</v>
      </c>
      <c r="J19" t="s">
        <v>489</v>
      </c>
      <c r="K19" t="s">
        <v>490</v>
      </c>
      <c r="S19" t="s">
        <v>508</v>
      </c>
      <c r="T19" t="s">
        <v>492</v>
      </c>
      <c r="U19" s="26">
        <v>2119.2199999999998</v>
      </c>
      <c r="V19" s="27">
        <v>1</v>
      </c>
    </row>
    <row r="20" spans="1:22" x14ac:dyDescent="0.3">
      <c r="A20" s="24">
        <v>44216</v>
      </c>
      <c r="B20" t="s">
        <v>509</v>
      </c>
      <c r="C20" s="27">
        <v>2021</v>
      </c>
      <c r="D20" t="s">
        <v>25</v>
      </c>
      <c r="E20" t="s">
        <v>26</v>
      </c>
      <c r="F20" t="s">
        <v>27</v>
      </c>
      <c r="H20" t="s">
        <v>28</v>
      </c>
      <c r="I20" t="s">
        <v>29</v>
      </c>
      <c r="J20" t="s">
        <v>480</v>
      </c>
      <c r="K20" t="s">
        <v>481</v>
      </c>
      <c r="S20" t="s">
        <v>510</v>
      </c>
      <c r="T20" t="s">
        <v>483</v>
      </c>
      <c r="U20" s="26">
        <v>290.45</v>
      </c>
      <c r="V20" s="27">
        <v>1</v>
      </c>
    </row>
    <row r="21" spans="1:22" x14ac:dyDescent="0.3">
      <c r="A21" s="24">
        <v>44216</v>
      </c>
      <c r="B21" t="s">
        <v>509</v>
      </c>
      <c r="C21" s="27">
        <v>2021</v>
      </c>
      <c r="D21" t="s">
        <v>25</v>
      </c>
      <c r="E21" t="s">
        <v>26</v>
      </c>
      <c r="F21" t="s">
        <v>27</v>
      </c>
      <c r="H21" t="s">
        <v>28</v>
      </c>
      <c r="I21" t="s">
        <v>29</v>
      </c>
      <c r="J21" t="s">
        <v>484</v>
      </c>
      <c r="K21" t="s">
        <v>485</v>
      </c>
      <c r="S21" t="s">
        <v>510</v>
      </c>
      <c r="T21" t="s">
        <v>486</v>
      </c>
      <c r="U21" s="26">
        <v>2487.96</v>
      </c>
      <c r="V21" s="27">
        <v>1</v>
      </c>
    </row>
    <row r="22" spans="1:22" x14ac:dyDescent="0.3">
      <c r="A22" s="24">
        <v>44217</v>
      </c>
      <c r="B22" t="s">
        <v>511</v>
      </c>
      <c r="C22" s="27">
        <v>2021</v>
      </c>
      <c r="D22" t="s">
        <v>25</v>
      </c>
      <c r="E22" t="s">
        <v>26</v>
      </c>
      <c r="F22" t="s">
        <v>27</v>
      </c>
      <c r="H22" t="s">
        <v>28</v>
      </c>
      <c r="I22" t="s">
        <v>29</v>
      </c>
      <c r="J22" t="s">
        <v>512</v>
      </c>
      <c r="K22" t="s">
        <v>513</v>
      </c>
      <c r="S22" t="s">
        <v>514</v>
      </c>
      <c r="T22" t="s">
        <v>515</v>
      </c>
      <c r="U22" s="26">
        <v>183337.31</v>
      </c>
      <c r="V22" s="27">
        <v>1</v>
      </c>
    </row>
    <row r="23" spans="1:22" x14ac:dyDescent="0.3">
      <c r="A23" s="24">
        <v>44217</v>
      </c>
      <c r="B23" t="s">
        <v>511</v>
      </c>
      <c r="C23" s="27">
        <v>2021</v>
      </c>
      <c r="D23" t="s">
        <v>25</v>
      </c>
      <c r="E23" t="s">
        <v>26</v>
      </c>
      <c r="F23" t="s">
        <v>27</v>
      </c>
      <c r="H23" t="s">
        <v>28</v>
      </c>
      <c r="I23" t="s">
        <v>29</v>
      </c>
      <c r="J23" t="s">
        <v>473</v>
      </c>
      <c r="K23" t="s">
        <v>474</v>
      </c>
      <c r="S23" t="s">
        <v>516</v>
      </c>
      <c r="T23" t="s">
        <v>476</v>
      </c>
      <c r="U23" s="26">
        <v>32784.620000000003</v>
      </c>
      <c r="V23" s="27">
        <v>1</v>
      </c>
    </row>
    <row r="24" spans="1:22" x14ac:dyDescent="0.3">
      <c r="A24" s="24">
        <v>44217</v>
      </c>
      <c r="B24" t="s">
        <v>511</v>
      </c>
      <c r="C24" s="27">
        <v>2021</v>
      </c>
      <c r="D24" t="s">
        <v>25</v>
      </c>
      <c r="E24" t="s">
        <v>26</v>
      </c>
      <c r="F24" t="s">
        <v>27</v>
      </c>
      <c r="H24" t="s">
        <v>28</v>
      </c>
      <c r="I24" t="s">
        <v>29</v>
      </c>
      <c r="J24" t="s">
        <v>477</v>
      </c>
      <c r="K24" t="s">
        <v>478</v>
      </c>
      <c r="S24" t="s">
        <v>516</v>
      </c>
      <c r="T24" t="s">
        <v>479</v>
      </c>
      <c r="U24" s="26">
        <v>1320.79</v>
      </c>
      <c r="V24" s="27">
        <v>1</v>
      </c>
    </row>
    <row r="25" spans="1:22" x14ac:dyDescent="0.3">
      <c r="A25" s="24">
        <v>44218</v>
      </c>
      <c r="B25" t="s">
        <v>517</v>
      </c>
      <c r="C25" s="27">
        <v>2021</v>
      </c>
      <c r="D25" t="s">
        <v>25</v>
      </c>
      <c r="E25" t="s">
        <v>26</v>
      </c>
      <c r="F25" t="s">
        <v>27</v>
      </c>
      <c r="H25" t="s">
        <v>28</v>
      </c>
      <c r="I25" t="s">
        <v>29</v>
      </c>
      <c r="J25" t="s">
        <v>468</v>
      </c>
      <c r="K25" t="s">
        <v>469</v>
      </c>
      <c r="S25" t="s">
        <v>518</v>
      </c>
      <c r="T25" t="s">
        <v>519</v>
      </c>
      <c r="U25" s="26">
        <v>620.4</v>
      </c>
      <c r="V25" s="27">
        <v>1</v>
      </c>
    </row>
    <row r="26" spans="1:22" x14ac:dyDescent="0.3">
      <c r="A26" s="24">
        <v>44221</v>
      </c>
      <c r="B26" t="s">
        <v>520</v>
      </c>
      <c r="C26" s="27">
        <v>2021</v>
      </c>
      <c r="D26" t="s">
        <v>25</v>
      </c>
      <c r="E26" t="s">
        <v>26</v>
      </c>
      <c r="F26" t="s">
        <v>27</v>
      </c>
      <c r="H26" t="s">
        <v>28</v>
      </c>
      <c r="I26" t="s">
        <v>29</v>
      </c>
      <c r="J26" t="s">
        <v>480</v>
      </c>
      <c r="K26" t="s">
        <v>481</v>
      </c>
      <c r="S26" t="s">
        <v>521</v>
      </c>
      <c r="T26" t="s">
        <v>483</v>
      </c>
      <c r="U26" s="26">
        <v>473.06</v>
      </c>
      <c r="V26" s="27">
        <v>1</v>
      </c>
    </row>
    <row r="27" spans="1:22" x14ac:dyDescent="0.3">
      <c r="A27" s="24">
        <v>44221</v>
      </c>
      <c r="B27" t="s">
        <v>520</v>
      </c>
      <c r="C27" s="27">
        <v>2021</v>
      </c>
      <c r="D27" t="s">
        <v>25</v>
      </c>
      <c r="E27" t="s">
        <v>26</v>
      </c>
      <c r="F27" t="s">
        <v>27</v>
      </c>
      <c r="H27" t="s">
        <v>28</v>
      </c>
      <c r="I27" t="s">
        <v>29</v>
      </c>
      <c r="J27" t="s">
        <v>484</v>
      </c>
      <c r="K27" t="s">
        <v>485</v>
      </c>
      <c r="S27" t="s">
        <v>521</v>
      </c>
      <c r="T27" t="s">
        <v>486</v>
      </c>
      <c r="U27" s="26">
        <v>4374.1099999999997</v>
      </c>
      <c r="V27" s="27">
        <v>1</v>
      </c>
    </row>
    <row r="28" spans="1:22" x14ac:dyDescent="0.3">
      <c r="A28" s="24">
        <v>44221</v>
      </c>
      <c r="B28" t="s">
        <v>522</v>
      </c>
      <c r="C28" s="27">
        <v>2021</v>
      </c>
      <c r="D28" t="s">
        <v>25</v>
      </c>
      <c r="E28" t="s">
        <v>26</v>
      </c>
      <c r="F28" t="s">
        <v>27</v>
      </c>
      <c r="H28" t="s">
        <v>28</v>
      </c>
      <c r="I28" t="s">
        <v>29</v>
      </c>
      <c r="J28" t="s">
        <v>489</v>
      </c>
      <c r="K28" t="s">
        <v>490</v>
      </c>
      <c r="S28" t="s">
        <v>523</v>
      </c>
      <c r="T28" t="s">
        <v>492</v>
      </c>
      <c r="U28" s="26">
        <v>4801.1499999999996</v>
      </c>
      <c r="V28" s="27">
        <v>1</v>
      </c>
    </row>
    <row r="29" spans="1:22" x14ac:dyDescent="0.3">
      <c r="A29" s="24">
        <v>44223</v>
      </c>
      <c r="B29" t="s">
        <v>524</v>
      </c>
      <c r="C29" s="27">
        <v>2021</v>
      </c>
      <c r="D29" t="s">
        <v>25</v>
      </c>
      <c r="E29" t="s">
        <v>26</v>
      </c>
      <c r="F29" t="s">
        <v>27</v>
      </c>
      <c r="H29" t="s">
        <v>28</v>
      </c>
      <c r="I29" t="s">
        <v>29</v>
      </c>
      <c r="J29" t="s">
        <v>480</v>
      </c>
      <c r="K29" t="s">
        <v>481</v>
      </c>
      <c r="S29" t="s">
        <v>525</v>
      </c>
      <c r="T29" t="s">
        <v>483</v>
      </c>
      <c r="U29" s="26">
        <v>307.74</v>
      </c>
      <c r="V29" s="27">
        <v>1</v>
      </c>
    </row>
    <row r="30" spans="1:22" x14ac:dyDescent="0.3">
      <c r="A30" s="24">
        <v>44223</v>
      </c>
      <c r="B30" t="s">
        <v>524</v>
      </c>
      <c r="C30" s="27">
        <v>2021</v>
      </c>
      <c r="D30" t="s">
        <v>25</v>
      </c>
      <c r="E30" t="s">
        <v>26</v>
      </c>
      <c r="F30" t="s">
        <v>27</v>
      </c>
      <c r="H30" t="s">
        <v>28</v>
      </c>
      <c r="I30" t="s">
        <v>29</v>
      </c>
      <c r="J30" t="s">
        <v>484</v>
      </c>
      <c r="K30" t="s">
        <v>485</v>
      </c>
      <c r="S30" t="s">
        <v>525</v>
      </c>
      <c r="T30" t="s">
        <v>486</v>
      </c>
      <c r="U30" s="26">
        <v>18076.38</v>
      </c>
      <c r="V30" s="27">
        <v>1</v>
      </c>
    </row>
    <row r="31" spans="1:22" x14ac:dyDescent="0.3">
      <c r="A31" s="24">
        <v>44224</v>
      </c>
      <c r="B31" t="s">
        <v>526</v>
      </c>
      <c r="C31" s="27">
        <v>2021</v>
      </c>
      <c r="D31" t="s">
        <v>25</v>
      </c>
      <c r="E31" t="s">
        <v>26</v>
      </c>
      <c r="F31" t="s">
        <v>27</v>
      </c>
      <c r="H31" t="s">
        <v>28</v>
      </c>
      <c r="I31" t="s">
        <v>29</v>
      </c>
      <c r="J31" t="s">
        <v>473</v>
      </c>
      <c r="K31" t="s">
        <v>474</v>
      </c>
      <c r="S31" t="s">
        <v>527</v>
      </c>
      <c r="T31" t="s">
        <v>476</v>
      </c>
      <c r="U31" s="26">
        <v>3964.5</v>
      </c>
      <c r="V31" s="27">
        <v>1</v>
      </c>
    </row>
    <row r="32" spans="1:22" x14ac:dyDescent="0.3">
      <c r="A32" s="24">
        <v>44224</v>
      </c>
      <c r="B32" t="s">
        <v>526</v>
      </c>
      <c r="C32" s="27">
        <v>2021</v>
      </c>
      <c r="D32" t="s">
        <v>25</v>
      </c>
      <c r="E32" t="s">
        <v>26</v>
      </c>
      <c r="F32" t="s">
        <v>27</v>
      </c>
      <c r="H32" t="s">
        <v>28</v>
      </c>
      <c r="I32" t="s">
        <v>29</v>
      </c>
      <c r="J32" t="s">
        <v>477</v>
      </c>
      <c r="K32" t="s">
        <v>478</v>
      </c>
      <c r="S32" t="s">
        <v>527</v>
      </c>
      <c r="T32" t="s">
        <v>479</v>
      </c>
      <c r="U32" s="26">
        <v>938.18</v>
      </c>
      <c r="V32" s="27">
        <v>1</v>
      </c>
    </row>
    <row r="33" spans="1:22" x14ac:dyDescent="0.3">
      <c r="A33" s="24">
        <v>44225</v>
      </c>
      <c r="B33" t="s">
        <v>528</v>
      </c>
      <c r="C33" s="27">
        <v>2021</v>
      </c>
      <c r="D33" t="s">
        <v>25</v>
      </c>
      <c r="E33" t="s">
        <v>26</v>
      </c>
      <c r="F33" t="s">
        <v>27</v>
      </c>
      <c r="H33" t="s">
        <v>28</v>
      </c>
      <c r="I33" t="s">
        <v>29</v>
      </c>
      <c r="J33" t="s">
        <v>480</v>
      </c>
      <c r="K33" t="s">
        <v>481</v>
      </c>
      <c r="S33" t="s">
        <v>529</v>
      </c>
      <c r="T33" t="s">
        <v>483</v>
      </c>
      <c r="U33" s="26">
        <v>41.04</v>
      </c>
      <c r="V33" s="27">
        <v>1</v>
      </c>
    </row>
    <row r="34" spans="1:22" x14ac:dyDescent="0.3">
      <c r="A34" s="24">
        <v>44225</v>
      </c>
      <c r="B34" t="s">
        <v>528</v>
      </c>
      <c r="C34" s="27">
        <v>2021</v>
      </c>
      <c r="D34" t="s">
        <v>25</v>
      </c>
      <c r="E34" t="s">
        <v>26</v>
      </c>
      <c r="F34" t="s">
        <v>27</v>
      </c>
      <c r="H34" t="s">
        <v>28</v>
      </c>
      <c r="I34" t="s">
        <v>29</v>
      </c>
      <c r="J34" t="s">
        <v>484</v>
      </c>
      <c r="K34" t="s">
        <v>485</v>
      </c>
      <c r="S34" t="s">
        <v>529</v>
      </c>
      <c r="T34" t="s">
        <v>486</v>
      </c>
      <c r="U34" s="26">
        <v>722.79</v>
      </c>
      <c r="V34" s="27">
        <v>1</v>
      </c>
    </row>
    <row r="35" spans="1:22" x14ac:dyDescent="0.3">
      <c r="A35" s="24">
        <v>44228</v>
      </c>
      <c r="B35" t="s">
        <v>530</v>
      </c>
      <c r="C35" s="27">
        <v>2021</v>
      </c>
      <c r="D35" t="s">
        <v>25</v>
      </c>
      <c r="E35" t="s">
        <v>26</v>
      </c>
      <c r="F35" t="s">
        <v>27</v>
      </c>
      <c r="H35" t="s">
        <v>28</v>
      </c>
      <c r="I35" t="s">
        <v>29</v>
      </c>
      <c r="J35" t="s">
        <v>531</v>
      </c>
      <c r="K35" t="s">
        <v>532</v>
      </c>
      <c r="S35" t="s">
        <v>533</v>
      </c>
      <c r="T35" t="s">
        <v>534</v>
      </c>
      <c r="U35" s="26">
        <v>663</v>
      </c>
      <c r="V35" s="27">
        <v>2</v>
      </c>
    </row>
    <row r="36" spans="1:22" x14ac:dyDescent="0.3">
      <c r="A36" s="24">
        <v>44228</v>
      </c>
      <c r="B36" t="s">
        <v>530</v>
      </c>
      <c r="C36" s="27">
        <v>2021</v>
      </c>
      <c r="D36" t="s">
        <v>25</v>
      </c>
      <c r="E36" t="s">
        <v>26</v>
      </c>
      <c r="F36" t="s">
        <v>27</v>
      </c>
      <c r="H36" t="s">
        <v>28</v>
      </c>
      <c r="I36" t="s">
        <v>29</v>
      </c>
      <c r="J36" t="s">
        <v>531</v>
      </c>
      <c r="K36" t="s">
        <v>532</v>
      </c>
      <c r="S36" t="s">
        <v>535</v>
      </c>
      <c r="T36" t="s">
        <v>536</v>
      </c>
      <c r="U36" s="26">
        <v>200.6</v>
      </c>
      <c r="V36" s="27">
        <v>2</v>
      </c>
    </row>
    <row r="37" spans="1:22" x14ac:dyDescent="0.3">
      <c r="A37" s="24">
        <v>44228</v>
      </c>
      <c r="B37" t="s">
        <v>537</v>
      </c>
      <c r="C37" s="27">
        <v>2021</v>
      </c>
      <c r="D37" t="s">
        <v>25</v>
      </c>
      <c r="E37" t="s">
        <v>26</v>
      </c>
      <c r="F37" t="s">
        <v>27</v>
      </c>
      <c r="H37" t="s">
        <v>28</v>
      </c>
      <c r="I37" t="s">
        <v>29</v>
      </c>
      <c r="J37" t="s">
        <v>489</v>
      </c>
      <c r="K37" t="s">
        <v>490</v>
      </c>
      <c r="S37" t="s">
        <v>538</v>
      </c>
      <c r="T37" t="s">
        <v>492</v>
      </c>
      <c r="U37" s="26">
        <v>3928.56</v>
      </c>
      <c r="V37" s="27">
        <v>2</v>
      </c>
    </row>
    <row r="38" spans="1:22" x14ac:dyDescent="0.3">
      <c r="A38" s="24">
        <v>44230</v>
      </c>
      <c r="B38" t="s">
        <v>539</v>
      </c>
      <c r="C38" s="27">
        <v>2021</v>
      </c>
      <c r="D38" t="s">
        <v>25</v>
      </c>
      <c r="E38" t="s">
        <v>26</v>
      </c>
      <c r="F38" t="s">
        <v>27</v>
      </c>
      <c r="H38" t="s">
        <v>28</v>
      </c>
      <c r="I38" t="s">
        <v>29</v>
      </c>
      <c r="J38" t="s">
        <v>480</v>
      </c>
      <c r="K38" t="s">
        <v>481</v>
      </c>
      <c r="S38" t="s">
        <v>540</v>
      </c>
      <c r="T38" t="s">
        <v>483</v>
      </c>
      <c r="U38" s="26">
        <v>1621.54</v>
      </c>
      <c r="V38" s="27">
        <v>2</v>
      </c>
    </row>
    <row r="39" spans="1:22" x14ac:dyDescent="0.3">
      <c r="A39" s="24">
        <v>44230</v>
      </c>
      <c r="B39" t="s">
        <v>539</v>
      </c>
      <c r="C39" s="27">
        <v>2021</v>
      </c>
      <c r="D39" t="s">
        <v>25</v>
      </c>
      <c r="E39" t="s">
        <v>26</v>
      </c>
      <c r="F39" t="s">
        <v>27</v>
      </c>
      <c r="H39" t="s">
        <v>28</v>
      </c>
      <c r="I39" t="s">
        <v>29</v>
      </c>
      <c r="J39" t="s">
        <v>484</v>
      </c>
      <c r="K39" t="s">
        <v>485</v>
      </c>
      <c r="S39" t="s">
        <v>540</v>
      </c>
      <c r="T39" t="s">
        <v>486</v>
      </c>
      <c r="U39" s="26">
        <v>10093.120000000001</v>
      </c>
      <c r="V39" s="27">
        <v>2</v>
      </c>
    </row>
    <row r="40" spans="1:22" x14ac:dyDescent="0.3">
      <c r="A40" s="24">
        <v>44231</v>
      </c>
      <c r="B40" t="s">
        <v>541</v>
      </c>
      <c r="C40" s="27">
        <v>2021</v>
      </c>
      <c r="D40" t="s">
        <v>25</v>
      </c>
      <c r="E40" t="s">
        <v>26</v>
      </c>
      <c r="F40" t="s">
        <v>27</v>
      </c>
      <c r="H40" t="s">
        <v>28</v>
      </c>
      <c r="I40" t="s">
        <v>29</v>
      </c>
      <c r="J40" t="s">
        <v>473</v>
      </c>
      <c r="K40" t="s">
        <v>474</v>
      </c>
      <c r="S40" t="s">
        <v>542</v>
      </c>
      <c r="T40" t="s">
        <v>476</v>
      </c>
      <c r="U40" s="26">
        <v>10250.69</v>
      </c>
      <c r="V40" s="27">
        <v>2</v>
      </c>
    </row>
    <row r="41" spans="1:22" x14ac:dyDescent="0.3">
      <c r="A41" s="24">
        <v>44231</v>
      </c>
      <c r="B41" t="s">
        <v>541</v>
      </c>
      <c r="C41" s="27">
        <v>2021</v>
      </c>
      <c r="D41" t="s">
        <v>25</v>
      </c>
      <c r="E41" t="s">
        <v>26</v>
      </c>
      <c r="F41" t="s">
        <v>27</v>
      </c>
      <c r="H41" t="s">
        <v>28</v>
      </c>
      <c r="I41" t="s">
        <v>29</v>
      </c>
      <c r="J41" t="s">
        <v>477</v>
      </c>
      <c r="K41" t="s">
        <v>478</v>
      </c>
      <c r="S41" t="s">
        <v>542</v>
      </c>
      <c r="T41" t="s">
        <v>479</v>
      </c>
      <c r="U41" s="26">
        <v>3437.46</v>
      </c>
      <c r="V41" s="27">
        <v>2</v>
      </c>
    </row>
    <row r="42" spans="1:22" x14ac:dyDescent="0.3">
      <c r="A42" s="24">
        <v>44232</v>
      </c>
      <c r="B42" t="s">
        <v>543</v>
      </c>
      <c r="C42" s="27">
        <v>2021</v>
      </c>
      <c r="D42" t="s">
        <v>25</v>
      </c>
      <c r="E42" t="s">
        <v>26</v>
      </c>
      <c r="F42" t="s">
        <v>27</v>
      </c>
      <c r="H42" t="s">
        <v>28</v>
      </c>
      <c r="I42" t="s">
        <v>29</v>
      </c>
      <c r="J42" t="s">
        <v>480</v>
      </c>
      <c r="K42" t="s">
        <v>481</v>
      </c>
      <c r="S42" t="s">
        <v>544</v>
      </c>
      <c r="T42" t="s">
        <v>483</v>
      </c>
      <c r="U42" s="26">
        <v>1329.8</v>
      </c>
      <c r="V42" s="27">
        <v>2</v>
      </c>
    </row>
    <row r="43" spans="1:22" x14ac:dyDescent="0.3">
      <c r="A43" s="24">
        <v>44232</v>
      </c>
      <c r="B43" t="s">
        <v>543</v>
      </c>
      <c r="C43" s="27">
        <v>2021</v>
      </c>
      <c r="D43" t="s">
        <v>25</v>
      </c>
      <c r="E43" t="s">
        <v>26</v>
      </c>
      <c r="F43" t="s">
        <v>27</v>
      </c>
      <c r="H43" t="s">
        <v>28</v>
      </c>
      <c r="I43" t="s">
        <v>29</v>
      </c>
      <c r="J43" t="s">
        <v>484</v>
      </c>
      <c r="K43" t="s">
        <v>485</v>
      </c>
      <c r="S43" t="s">
        <v>544</v>
      </c>
      <c r="T43" t="s">
        <v>486</v>
      </c>
      <c r="U43" s="26">
        <v>4415.4399999999996</v>
      </c>
      <c r="V43" s="27">
        <v>2</v>
      </c>
    </row>
    <row r="44" spans="1:22" x14ac:dyDescent="0.3">
      <c r="A44" s="24">
        <v>44235</v>
      </c>
      <c r="B44" t="s">
        <v>545</v>
      </c>
      <c r="C44" s="27">
        <v>2021</v>
      </c>
      <c r="D44" t="s">
        <v>25</v>
      </c>
      <c r="E44" t="s">
        <v>26</v>
      </c>
      <c r="F44" t="s">
        <v>27</v>
      </c>
      <c r="H44" t="s">
        <v>28</v>
      </c>
      <c r="I44" t="s">
        <v>29</v>
      </c>
      <c r="J44" t="s">
        <v>489</v>
      </c>
      <c r="K44" t="s">
        <v>490</v>
      </c>
      <c r="S44" t="s">
        <v>546</v>
      </c>
      <c r="T44" t="s">
        <v>492</v>
      </c>
      <c r="U44" s="26">
        <v>4016.65</v>
      </c>
      <c r="V44" s="27">
        <v>2</v>
      </c>
    </row>
    <row r="45" spans="1:22" x14ac:dyDescent="0.3">
      <c r="A45" s="24">
        <v>44237</v>
      </c>
      <c r="B45" t="s">
        <v>547</v>
      </c>
      <c r="C45" s="27">
        <v>2021</v>
      </c>
      <c r="D45" t="s">
        <v>25</v>
      </c>
      <c r="E45" t="s">
        <v>26</v>
      </c>
      <c r="F45" t="s">
        <v>27</v>
      </c>
      <c r="H45" t="s">
        <v>28</v>
      </c>
      <c r="I45" t="s">
        <v>29</v>
      </c>
      <c r="J45" t="s">
        <v>473</v>
      </c>
      <c r="K45" t="s">
        <v>474</v>
      </c>
      <c r="S45" t="s">
        <v>548</v>
      </c>
      <c r="T45" t="s">
        <v>476</v>
      </c>
      <c r="U45" s="26">
        <v>5067.87</v>
      </c>
      <c r="V45" s="27">
        <v>2</v>
      </c>
    </row>
    <row r="46" spans="1:22" x14ac:dyDescent="0.3">
      <c r="A46" s="24">
        <v>44237</v>
      </c>
      <c r="B46" t="s">
        <v>547</v>
      </c>
      <c r="C46" s="27">
        <v>2021</v>
      </c>
      <c r="D46" t="s">
        <v>25</v>
      </c>
      <c r="E46" t="s">
        <v>26</v>
      </c>
      <c r="F46" t="s">
        <v>27</v>
      </c>
      <c r="H46" t="s">
        <v>28</v>
      </c>
      <c r="I46" t="s">
        <v>29</v>
      </c>
      <c r="J46" t="s">
        <v>477</v>
      </c>
      <c r="K46" t="s">
        <v>478</v>
      </c>
      <c r="S46" t="s">
        <v>548</v>
      </c>
      <c r="T46" t="s">
        <v>479</v>
      </c>
      <c r="U46" s="26">
        <v>1010.15</v>
      </c>
      <c r="V46" s="27">
        <v>2</v>
      </c>
    </row>
    <row r="47" spans="1:22" x14ac:dyDescent="0.3">
      <c r="A47" s="24">
        <v>44237</v>
      </c>
      <c r="B47" t="s">
        <v>547</v>
      </c>
      <c r="C47" s="27">
        <v>2021</v>
      </c>
      <c r="D47" t="s">
        <v>25</v>
      </c>
      <c r="E47" t="s">
        <v>26</v>
      </c>
      <c r="F47" t="s">
        <v>27</v>
      </c>
      <c r="H47" t="s">
        <v>28</v>
      </c>
      <c r="I47" t="s">
        <v>29</v>
      </c>
      <c r="J47" t="s">
        <v>480</v>
      </c>
      <c r="K47" t="s">
        <v>481</v>
      </c>
      <c r="S47" t="s">
        <v>549</v>
      </c>
      <c r="T47" t="s">
        <v>483</v>
      </c>
      <c r="U47" s="26">
        <v>4721.17</v>
      </c>
      <c r="V47" s="27">
        <v>2</v>
      </c>
    </row>
    <row r="48" spans="1:22" x14ac:dyDescent="0.3">
      <c r="A48" s="24">
        <v>44237</v>
      </c>
      <c r="B48" t="s">
        <v>547</v>
      </c>
      <c r="C48" s="27">
        <v>2021</v>
      </c>
      <c r="D48" t="s">
        <v>25</v>
      </c>
      <c r="E48" t="s">
        <v>26</v>
      </c>
      <c r="F48" t="s">
        <v>27</v>
      </c>
      <c r="H48" t="s">
        <v>28</v>
      </c>
      <c r="I48" t="s">
        <v>29</v>
      </c>
      <c r="J48" t="s">
        <v>484</v>
      </c>
      <c r="K48" t="s">
        <v>485</v>
      </c>
      <c r="S48" t="s">
        <v>549</v>
      </c>
      <c r="T48" t="s">
        <v>486</v>
      </c>
      <c r="U48" s="26">
        <v>4970.46</v>
      </c>
      <c r="V48" s="27">
        <v>2</v>
      </c>
    </row>
    <row r="49" spans="1:22" x14ac:dyDescent="0.3">
      <c r="A49" s="24">
        <v>44238</v>
      </c>
      <c r="B49" t="s">
        <v>550</v>
      </c>
      <c r="C49" s="27">
        <v>2021</v>
      </c>
      <c r="D49" t="s">
        <v>25</v>
      </c>
      <c r="E49" t="s">
        <v>26</v>
      </c>
      <c r="F49" t="s">
        <v>27</v>
      </c>
      <c r="H49" t="s">
        <v>28</v>
      </c>
      <c r="I49" t="s">
        <v>29</v>
      </c>
      <c r="J49" t="s">
        <v>494</v>
      </c>
      <c r="K49" t="s">
        <v>495</v>
      </c>
      <c r="S49" t="s">
        <v>551</v>
      </c>
      <c r="T49" t="s">
        <v>497</v>
      </c>
      <c r="U49" s="26">
        <v>3933.6</v>
      </c>
      <c r="V49" s="27">
        <v>2</v>
      </c>
    </row>
    <row r="50" spans="1:22" x14ac:dyDescent="0.3">
      <c r="A50" s="24">
        <v>44238</v>
      </c>
      <c r="B50" t="s">
        <v>550</v>
      </c>
      <c r="C50" s="27">
        <v>2021</v>
      </c>
      <c r="D50" t="s">
        <v>25</v>
      </c>
      <c r="E50" t="s">
        <v>26</v>
      </c>
      <c r="F50" t="s">
        <v>27</v>
      </c>
      <c r="H50" t="s">
        <v>28</v>
      </c>
      <c r="I50" t="s">
        <v>29</v>
      </c>
      <c r="J50" t="s">
        <v>498</v>
      </c>
      <c r="K50" t="s">
        <v>499</v>
      </c>
      <c r="S50" t="s">
        <v>551</v>
      </c>
      <c r="T50" t="s">
        <v>500</v>
      </c>
      <c r="U50" s="26">
        <v>2279.6999999999998</v>
      </c>
      <c r="V50" s="27">
        <v>2</v>
      </c>
    </row>
    <row r="51" spans="1:22" x14ac:dyDescent="0.3">
      <c r="A51" s="24">
        <v>44242</v>
      </c>
      <c r="B51" t="s">
        <v>552</v>
      </c>
      <c r="C51" s="27">
        <v>2021</v>
      </c>
      <c r="D51" t="s">
        <v>25</v>
      </c>
      <c r="E51" t="s">
        <v>26</v>
      </c>
      <c r="F51" t="s">
        <v>27</v>
      </c>
      <c r="H51" t="s">
        <v>28</v>
      </c>
      <c r="I51" t="s">
        <v>29</v>
      </c>
      <c r="J51" t="s">
        <v>480</v>
      </c>
      <c r="K51" t="s">
        <v>481</v>
      </c>
      <c r="S51" t="s">
        <v>553</v>
      </c>
      <c r="T51" t="s">
        <v>483</v>
      </c>
      <c r="U51" s="26">
        <v>161.12</v>
      </c>
      <c r="V51" s="27">
        <v>2</v>
      </c>
    </row>
    <row r="52" spans="1:22" x14ac:dyDescent="0.3">
      <c r="A52" s="24">
        <v>44242</v>
      </c>
      <c r="B52" t="s">
        <v>552</v>
      </c>
      <c r="C52" s="27">
        <v>2021</v>
      </c>
      <c r="D52" t="s">
        <v>25</v>
      </c>
      <c r="E52" t="s">
        <v>26</v>
      </c>
      <c r="F52" t="s">
        <v>27</v>
      </c>
      <c r="H52" t="s">
        <v>28</v>
      </c>
      <c r="I52" t="s">
        <v>29</v>
      </c>
      <c r="J52" t="s">
        <v>484</v>
      </c>
      <c r="K52" t="s">
        <v>485</v>
      </c>
      <c r="S52" t="s">
        <v>553</v>
      </c>
      <c r="T52" t="s">
        <v>486</v>
      </c>
      <c r="U52" s="26">
        <v>8726.9699999999993</v>
      </c>
      <c r="V52" s="27">
        <v>2</v>
      </c>
    </row>
    <row r="53" spans="1:22" x14ac:dyDescent="0.3">
      <c r="A53" s="24">
        <v>44243</v>
      </c>
      <c r="B53" t="s">
        <v>554</v>
      </c>
      <c r="C53" s="27">
        <v>2021</v>
      </c>
      <c r="D53" t="s">
        <v>25</v>
      </c>
      <c r="E53" t="s">
        <v>26</v>
      </c>
      <c r="F53" t="s">
        <v>27</v>
      </c>
      <c r="H53" t="s">
        <v>28</v>
      </c>
      <c r="I53" t="s">
        <v>29</v>
      </c>
      <c r="J53" t="s">
        <v>489</v>
      </c>
      <c r="K53" t="s">
        <v>490</v>
      </c>
      <c r="S53" t="s">
        <v>555</v>
      </c>
      <c r="T53" t="s">
        <v>556</v>
      </c>
      <c r="U53" s="26">
        <v>1494.5</v>
      </c>
      <c r="V53" s="27">
        <v>2</v>
      </c>
    </row>
    <row r="54" spans="1:22" x14ac:dyDescent="0.3">
      <c r="A54" s="24">
        <v>44244</v>
      </c>
      <c r="B54" t="s">
        <v>557</v>
      </c>
      <c r="C54" s="27">
        <v>2021</v>
      </c>
      <c r="D54" t="s">
        <v>25</v>
      </c>
      <c r="E54" t="s">
        <v>26</v>
      </c>
      <c r="F54" t="s">
        <v>27</v>
      </c>
      <c r="H54" t="s">
        <v>28</v>
      </c>
      <c r="I54" t="s">
        <v>29</v>
      </c>
      <c r="J54" t="s">
        <v>480</v>
      </c>
      <c r="K54" t="s">
        <v>481</v>
      </c>
      <c r="S54" t="s">
        <v>558</v>
      </c>
      <c r="T54" t="s">
        <v>483</v>
      </c>
      <c r="U54" s="26">
        <v>16091.99</v>
      </c>
      <c r="V54" s="27">
        <v>2</v>
      </c>
    </row>
    <row r="55" spans="1:22" x14ac:dyDescent="0.3">
      <c r="A55" s="24">
        <v>44244</v>
      </c>
      <c r="B55" t="s">
        <v>557</v>
      </c>
      <c r="C55" s="27">
        <v>2021</v>
      </c>
      <c r="D55" t="s">
        <v>25</v>
      </c>
      <c r="E55" t="s">
        <v>26</v>
      </c>
      <c r="F55" t="s">
        <v>27</v>
      </c>
      <c r="H55" t="s">
        <v>28</v>
      </c>
      <c r="I55" t="s">
        <v>29</v>
      </c>
      <c r="J55" t="s">
        <v>484</v>
      </c>
      <c r="K55" t="s">
        <v>485</v>
      </c>
      <c r="S55" t="s">
        <v>558</v>
      </c>
      <c r="T55" t="s">
        <v>486</v>
      </c>
      <c r="U55" s="26">
        <v>3148.21</v>
      </c>
      <c r="V55" s="27">
        <v>2</v>
      </c>
    </row>
    <row r="56" spans="1:22" x14ac:dyDescent="0.3">
      <c r="A56" s="24">
        <v>44245</v>
      </c>
      <c r="B56" t="s">
        <v>559</v>
      </c>
      <c r="C56" s="27">
        <v>2021</v>
      </c>
      <c r="D56" t="s">
        <v>25</v>
      </c>
      <c r="E56" t="s">
        <v>26</v>
      </c>
      <c r="F56" t="s">
        <v>27</v>
      </c>
      <c r="H56" t="s">
        <v>28</v>
      </c>
      <c r="I56" t="s">
        <v>29</v>
      </c>
      <c r="J56" t="s">
        <v>473</v>
      </c>
      <c r="K56" t="s">
        <v>474</v>
      </c>
      <c r="S56" t="s">
        <v>560</v>
      </c>
      <c r="T56" t="s">
        <v>476</v>
      </c>
      <c r="U56" s="26">
        <v>2735.29</v>
      </c>
      <c r="V56" s="27">
        <v>2</v>
      </c>
    </row>
    <row r="57" spans="1:22" x14ac:dyDescent="0.3">
      <c r="A57" s="24">
        <v>44245</v>
      </c>
      <c r="B57" t="s">
        <v>559</v>
      </c>
      <c r="C57" s="27">
        <v>2021</v>
      </c>
      <c r="D57" t="s">
        <v>25</v>
      </c>
      <c r="E57" t="s">
        <v>26</v>
      </c>
      <c r="F57" t="s">
        <v>27</v>
      </c>
      <c r="H57" t="s">
        <v>28</v>
      </c>
      <c r="I57" t="s">
        <v>29</v>
      </c>
      <c r="J57" t="s">
        <v>477</v>
      </c>
      <c r="K57" t="s">
        <v>478</v>
      </c>
      <c r="S57" t="s">
        <v>560</v>
      </c>
      <c r="T57" t="s">
        <v>479</v>
      </c>
      <c r="U57" s="26">
        <v>12113.28</v>
      </c>
      <c r="V57" s="27">
        <v>2</v>
      </c>
    </row>
    <row r="58" spans="1:22" x14ac:dyDescent="0.3">
      <c r="A58" s="24">
        <v>44246</v>
      </c>
      <c r="B58" t="s">
        <v>561</v>
      </c>
      <c r="C58" s="27">
        <v>2021</v>
      </c>
      <c r="D58" t="s">
        <v>25</v>
      </c>
      <c r="E58" t="s">
        <v>26</v>
      </c>
      <c r="F58" t="s">
        <v>27</v>
      </c>
      <c r="H58" t="s">
        <v>28</v>
      </c>
      <c r="I58" t="s">
        <v>29</v>
      </c>
      <c r="J58" t="s">
        <v>480</v>
      </c>
      <c r="K58" t="s">
        <v>481</v>
      </c>
      <c r="S58" t="s">
        <v>562</v>
      </c>
      <c r="T58" t="s">
        <v>483</v>
      </c>
      <c r="U58" s="26">
        <v>897.63</v>
      </c>
      <c r="V58" s="27">
        <v>2</v>
      </c>
    </row>
    <row r="59" spans="1:22" x14ac:dyDescent="0.3">
      <c r="A59" s="24">
        <v>44246</v>
      </c>
      <c r="B59" t="s">
        <v>561</v>
      </c>
      <c r="C59" s="27">
        <v>2021</v>
      </c>
      <c r="D59" t="s">
        <v>25</v>
      </c>
      <c r="E59" t="s">
        <v>26</v>
      </c>
      <c r="F59" t="s">
        <v>27</v>
      </c>
      <c r="H59" t="s">
        <v>28</v>
      </c>
      <c r="I59" t="s">
        <v>29</v>
      </c>
      <c r="J59" t="s">
        <v>484</v>
      </c>
      <c r="K59" t="s">
        <v>485</v>
      </c>
      <c r="S59" t="s">
        <v>562</v>
      </c>
      <c r="T59" t="s">
        <v>486</v>
      </c>
      <c r="U59" s="26">
        <v>9660.65</v>
      </c>
      <c r="V59" s="27">
        <v>2</v>
      </c>
    </row>
    <row r="60" spans="1:22" x14ac:dyDescent="0.3">
      <c r="A60" s="24">
        <v>44249</v>
      </c>
      <c r="B60" t="s">
        <v>563</v>
      </c>
      <c r="C60" s="27">
        <v>2021</v>
      </c>
      <c r="D60" t="s">
        <v>25</v>
      </c>
      <c r="E60" t="s">
        <v>26</v>
      </c>
      <c r="F60" t="s">
        <v>27</v>
      </c>
      <c r="H60" t="s">
        <v>28</v>
      </c>
      <c r="I60" t="s">
        <v>29</v>
      </c>
      <c r="J60" t="s">
        <v>512</v>
      </c>
      <c r="K60" t="s">
        <v>513</v>
      </c>
      <c r="S60" t="s">
        <v>564</v>
      </c>
      <c r="T60" t="s">
        <v>565</v>
      </c>
      <c r="U60" s="26">
        <v>182425.03</v>
      </c>
      <c r="V60" s="27">
        <v>2</v>
      </c>
    </row>
    <row r="61" spans="1:22" x14ac:dyDescent="0.3">
      <c r="A61" s="24">
        <v>44249</v>
      </c>
      <c r="B61" t="s">
        <v>566</v>
      </c>
      <c r="C61" s="27">
        <v>2021</v>
      </c>
      <c r="D61" t="s">
        <v>25</v>
      </c>
      <c r="E61" t="s">
        <v>26</v>
      </c>
      <c r="F61" t="s">
        <v>27</v>
      </c>
      <c r="H61" t="s">
        <v>28</v>
      </c>
      <c r="I61" t="s">
        <v>29</v>
      </c>
      <c r="J61" t="s">
        <v>489</v>
      </c>
      <c r="K61" t="s">
        <v>490</v>
      </c>
      <c r="S61" t="s">
        <v>567</v>
      </c>
      <c r="T61" t="s">
        <v>492</v>
      </c>
      <c r="U61" s="26">
        <v>3029.53</v>
      </c>
      <c r="V61" s="27">
        <v>2</v>
      </c>
    </row>
    <row r="62" spans="1:22" x14ac:dyDescent="0.3">
      <c r="A62" s="24">
        <v>44250</v>
      </c>
      <c r="B62" t="s">
        <v>568</v>
      </c>
      <c r="C62" s="27">
        <v>2021</v>
      </c>
      <c r="D62" t="s">
        <v>25</v>
      </c>
      <c r="E62" t="s">
        <v>26</v>
      </c>
      <c r="F62" t="s">
        <v>27</v>
      </c>
      <c r="H62" t="s">
        <v>28</v>
      </c>
      <c r="I62" t="s">
        <v>29</v>
      </c>
      <c r="J62" t="s">
        <v>531</v>
      </c>
      <c r="K62" t="s">
        <v>532</v>
      </c>
      <c r="S62" t="s">
        <v>569</v>
      </c>
      <c r="T62" t="s">
        <v>570</v>
      </c>
      <c r="U62" s="26">
        <v>68.400000000000006</v>
      </c>
      <c r="V62" s="27">
        <v>2</v>
      </c>
    </row>
    <row r="63" spans="1:22" x14ac:dyDescent="0.3">
      <c r="A63" s="24">
        <v>44250</v>
      </c>
      <c r="B63" t="s">
        <v>571</v>
      </c>
      <c r="C63" s="27">
        <v>2021</v>
      </c>
      <c r="D63" t="s">
        <v>25</v>
      </c>
      <c r="E63" t="s">
        <v>26</v>
      </c>
      <c r="F63" t="s">
        <v>27</v>
      </c>
      <c r="H63" t="s">
        <v>28</v>
      </c>
      <c r="I63" t="s">
        <v>29</v>
      </c>
      <c r="J63" t="s">
        <v>468</v>
      </c>
      <c r="K63" t="s">
        <v>469</v>
      </c>
      <c r="S63" t="s">
        <v>572</v>
      </c>
      <c r="T63" t="s">
        <v>573</v>
      </c>
      <c r="U63" s="26">
        <v>587.4</v>
      </c>
      <c r="V63" s="27">
        <v>2</v>
      </c>
    </row>
    <row r="64" spans="1:22" x14ac:dyDescent="0.3">
      <c r="A64" s="24">
        <v>44252</v>
      </c>
      <c r="B64" t="s">
        <v>574</v>
      </c>
      <c r="C64" s="27">
        <v>2021</v>
      </c>
      <c r="D64" t="s">
        <v>25</v>
      </c>
      <c r="E64" t="s">
        <v>26</v>
      </c>
      <c r="F64" t="s">
        <v>27</v>
      </c>
      <c r="H64" t="s">
        <v>28</v>
      </c>
      <c r="I64" t="s">
        <v>29</v>
      </c>
      <c r="J64" t="s">
        <v>480</v>
      </c>
      <c r="K64" t="s">
        <v>481</v>
      </c>
      <c r="S64" t="s">
        <v>575</v>
      </c>
      <c r="T64" t="s">
        <v>483</v>
      </c>
      <c r="U64" s="26">
        <v>120.19</v>
      </c>
      <c r="V64" s="27">
        <v>2</v>
      </c>
    </row>
    <row r="65" spans="1:22" x14ac:dyDescent="0.3">
      <c r="A65" s="24">
        <v>44252</v>
      </c>
      <c r="B65" t="s">
        <v>574</v>
      </c>
      <c r="C65" s="27">
        <v>2021</v>
      </c>
      <c r="D65" t="s">
        <v>25</v>
      </c>
      <c r="E65" t="s">
        <v>26</v>
      </c>
      <c r="F65" t="s">
        <v>27</v>
      </c>
      <c r="H65" t="s">
        <v>28</v>
      </c>
      <c r="I65" t="s">
        <v>29</v>
      </c>
      <c r="J65" t="s">
        <v>484</v>
      </c>
      <c r="K65" t="s">
        <v>485</v>
      </c>
      <c r="S65" t="s">
        <v>575</v>
      </c>
      <c r="T65" t="s">
        <v>486</v>
      </c>
      <c r="U65" s="26">
        <v>20242.7</v>
      </c>
      <c r="V65" s="27">
        <v>2</v>
      </c>
    </row>
    <row r="66" spans="1:22" x14ac:dyDescent="0.3">
      <c r="A66" s="24">
        <v>44252</v>
      </c>
      <c r="B66" t="s">
        <v>117</v>
      </c>
      <c r="C66" s="27">
        <v>2021</v>
      </c>
      <c r="D66" t="s">
        <v>25</v>
      </c>
      <c r="E66" t="s">
        <v>26</v>
      </c>
      <c r="F66" t="s">
        <v>27</v>
      </c>
      <c r="H66" t="s">
        <v>28</v>
      </c>
      <c r="I66" t="s">
        <v>29</v>
      </c>
      <c r="J66" t="s">
        <v>484</v>
      </c>
      <c r="K66" t="s">
        <v>485</v>
      </c>
      <c r="L66" t="s">
        <v>576</v>
      </c>
      <c r="M66" t="s">
        <v>577</v>
      </c>
      <c r="S66" t="s">
        <v>578</v>
      </c>
      <c r="T66" t="s">
        <v>579</v>
      </c>
      <c r="U66" s="26">
        <v>-28565.39</v>
      </c>
      <c r="V66" s="27">
        <v>2</v>
      </c>
    </row>
    <row r="67" spans="1:22" x14ac:dyDescent="0.3">
      <c r="A67" s="24">
        <v>44253</v>
      </c>
      <c r="B67" t="s">
        <v>580</v>
      </c>
      <c r="C67" s="27">
        <v>2021</v>
      </c>
      <c r="D67" t="s">
        <v>25</v>
      </c>
      <c r="E67" t="s">
        <v>26</v>
      </c>
      <c r="F67" t="s">
        <v>27</v>
      </c>
      <c r="H67" t="s">
        <v>28</v>
      </c>
      <c r="I67" t="s">
        <v>29</v>
      </c>
      <c r="J67" t="s">
        <v>473</v>
      </c>
      <c r="K67" t="s">
        <v>474</v>
      </c>
      <c r="S67" t="s">
        <v>581</v>
      </c>
      <c r="T67" t="s">
        <v>476</v>
      </c>
      <c r="U67" s="26">
        <v>16419.169999999998</v>
      </c>
      <c r="V67" s="27">
        <v>2</v>
      </c>
    </row>
    <row r="68" spans="1:22" x14ac:dyDescent="0.3">
      <c r="A68" s="24">
        <v>44253</v>
      </c>
      <c r="B68" t="s">
        <v>580</v>
      </c>
      <c r="C68" s="27">
        <v>2021</v>
      </c>
      <c r="D68" t="s">
        <v>25</v>
      </c>
      <c r="E68" t="s">
        <v>26</v>
      </c>
      <c r="F68" t="s">
        <v>27</v>
      </c>
      <c r="H68" t="s">
        <v>28</v>
      </c>
      <c r="I68" t="s">
        <v>29</v>
      </c>
      <c r="J68" t="s">
        <v>582</v>
      </c>
      <c r="K68" t="s">
        <v>583</v>
      </c>
      <c r="S68" t="s">
        <v>584</v>
      </c>
      <c r="T68" t="s">
        <v>585</v>
      </c>
      <c r="U68" s="26">
        <v>2777.04</v>
      </c>
      <c r="V68" s="27">
        <v>2</v>
      </c>
    </row>
    <row r="69" spans="1:22" x14ac:dyDescent="0.3">
      <c r="A69" s="24">
        <v>44253</v>
      </c>
      <c r="B69" t="s">
        <v>580</v>
      </c>
      <c r="C69" s="27">
        <v>2021</v>
      </c>
      <c r="D69" t="s">
        <v>25</v>
      </c>
      <c r="E69" t="s">
        <v>26</v>
      </c>
      <c r="F69" t="s">
        <v>27</v>
      </c>
      <c r="H69" t="s">
        <v>28</v>
      </c>
      <c r="I69" t="s">
        <v>29</v>
      </c>
      <c r="J69" t="s">
        <v>586</v>
      </c>
      <c r="K69" t="s">
        <v>587</v>
      </c>
      <c r="S69" t="s">
        <v>588</v>
      </c>
      <c r="T69" t="s">
        <v>589</v>
      </c>
      <c r="U69" s="26">
        <v>964.24</v>
      </c>
      <c r="V69" s="27">
        <v>2</v>
      </c>
    </row>
    <row r="70" spans="1:22" x14ac:dyDescent="0.3">
      <c r="A70" s="24">
        <v>44253</v>
      </c>
      <c r="B70" t="s">
        <v>580</v>
      </c>
      <c r="C70" s="27">
        <v>2021</v>
      </c>
      <c r="D70" t="s">
        <v>25</v>
      </c>
      <c r="E70" t="s">
        <v>26</v>
      </c>
      <c r="F70" t="s">
        <v>27</v>
      </c>
      <c r="H70" t="s">
        <v>28</v>
      </c>
      <c r="I70" t="s">
        <v>29</v>
      </c>
      <c r="J70" t="s">
        <v>477</v>
      </c>
      <c r="K70" t="s">
        <v>478</v>
      </c>
      <c r="S70" t="s">
        <v>581</v>
      </c>
      <c r="T70" t="s">
        <v>479</v>
      </c>
      <c r="U70" s="26">
        <v>1226.7</v>
      </c>
      <c r="V70" s="27">
        <v>2</v>
      </c>
    </row>
    <row r="71" spans="1:22" x14ac:dyDescent="0.3">
      <c r="A71" s="24">
        <v>44253</v>
      </c>
      <c r="B71" t="s">
        <v>580</v>
      </c>
      <c r="C71" s="27">
        <v>2021</v>
      </c>
      <c r="D71" t="s">
        <v>25</v>
      </c>
      <c r="E71" t="s">
        <v>26</v>
      </c>
      <c r="F71" t="s">
        <v>27</v>
      </c>
      <c r="H71" t="s">
        <v>28</v>
      </c>
      <c r="I71" t="s">
        <v>29</v>
      </c>
      <c r="J71" t="s">
        <v>590</v>
      </c>
      <c r="K71" t="s">
        <v>591</v>
      </c>
      <c r="S71" t="s">
        <v>584</v>
      </c>
      <c r="T71" t="s">
        <v>592</v>
      </c>
      <c r="U71" s="26">
        <v>1388.52</v>
      </c>
      <c r="V71" s="27">
        <v>2</v>
      </c>
    </row>
    <row r="72" spans="1:22" x14ac:dyDescent="0.3">
      <c r="A72" s="24">
        <v>44253</v>
      </c>
      <c r="B72" t="s">
        <v>580</v>
      </c>
      <c r="C72" s="27">
        <v>2021</v>
      </c>
      <c r="D72" t="s">
        <v>25</v>
      </c>
      <c r="E72" t="s">
        <v>26</v>
      </c>
      <c r="F72" t="s">
        <v>27</v>
      </c>
      <c r="H72" t="s">
        <v>28</v>
      </c>
      <c r="I72" t="s">
        <v>29</v>
      </c>
      <c r="J72" t="s">
        <v>593</v>
      </c>
      <c r="K72" t="s">
        <v>594</v>
      </c>
      <c r="S72" t="s">
        <v>588</v>
      </c>
      <c r="T72" t="s">
        <v>595</v>
      </c>
      <c r="U72" s="26">
        <v>1644.88</v>
      </c>
      <c r="V72" s="27">
        <v>2</v>
      </c>
    </row>
    <row r="73" spans="1:22" x14ac:dyDescent="0.3">
      <c r="A73" s="24">
        <v>44253</v>
      </c>
      <c r="B73" t="s">
        <v>580</v>
      </c>
      <c r="C73" s="27">
        <v>2021</v>
      </c>
      <c r="D73" t="s">
        <v>25</v>
      </c>
      <c r="E73" t="s">
        <v>26</v>
      </c>
      <c r="F73" t="s">
        <v>27</v>
      </c>
      <c r="H73" t="s">
        <v>28</v>
      </c>
      <c r="I73" t="s">
        <v>29</v>
      </c>
      <c r="J73" t="s">
        <v>596</v>
      </c>
      <c r="K73" t="s">
        <v>597</v>
      </c>
      <c r="S73" t="s">
        <v>588</v>
      </c>
      <c r="T73" t="s">
        <v>598</v>
      </c>
      <c r="U73" s="26">
        <v>1588.16</v>
      </c>
      <c r="V73" s="27">
        <v>2</v>
      </c>
    </row>
    <row r="74" spans="1:22" x14ac:dyDescent="0.3">
      <c r="A74" s="24">
        <v>44253</v>
      </c>
      <c r="B74" t="s">
        <v>580</v>
      </c>
      <c r="C74" s="27">
        <v>2021</v>
      </c>
      <c r="D74" t="s">
        <v>25</v>
      </c>
      <c r="E74" t="s">
        <v>26</v>
      </c>
      <c r="F74" t="s">
        <v>27</v>
      </c>
      <c r="H74" t="s">
        <v>28</v>
      </c>
      <c r="I74" t="s">
        <v>29</v>
      </c>
      <c r="J74" t="s">
        <v>599</v>
      </c>
      <c r="K74" t="s">
        <v>600</v>
      </c>
      <c r="S74" t="s">
        <v>588</v>
      </c>
      <c r="T74" t="s">
        <v>601</v>
      </c>
      <c r="U74" s="26">
        <v>1247.8399999999999</v>
      </c>
      <c r="V74" s="27">
        <v>2</v>
      </c>
    </row>
    <row r="75" spans="1:22" x14ac:dyDescent="0.3">
      <c r="A75" s="24">
        <v>44255</v>
      </c>
      <c r="B75" t="s">
        <v>602</v>
      </c>
      <c r="C75" s="27">
        <v>2021</v>
      </c>
      <c r="D75" t="s">
        <v>25</v>
      </c>
      <c r="E75" t="s">
        <v>26</v>
      </c>
      <c r="F75" t="s">
        <v>27</v>
      </c>
      <c r="H75" t="s">
        <v>28</v>
      </c>
      <c r="I75" t="s">
        <v>29</v>
      </c>
      <c r="J75" t="s">
        <v>473</v>
      </c>
      <c r="K75" t="s">
        <v>474</v>
      </c>
      <c r="L75" t="s">
        <v>603</v>
      </c>
      <c r="M75" t="s">
        <v>604</v>
      </c>
      <c r="T75" t="s">
        <v>605</v>
      </c>
      <c r="U75" s="26">
        <v>11116.86</v>
      </c>
      <c r="V75" s="27">
        <v>2</v>
      </c>
    </row>
    <row r="76" spans="1:22" x14ac:dyDescent="0.3">
      <c r="A76" s="24">
        <v>44255</v>
      </c>
      <c r="B76" t="s">
        <v>602</v>
      </c>
      <c r="C76" s="27">
        <v>2021</v>
      </c>
      <c r="D76" t="s">
        <v>25</v>
      </c>
      <c r="E76" t="s">
        <v>26</v>
      </c>
      <c r="F76" t="s">
        <v>27</v>
      </c>
      <c r="H76" t="s">
        <v>28</v>
      </c>
      <c r="I76" t="s">
        <v>29</v>
      </c>
      <c r="J76" t="s">
        <v>473</v>
      </c>
      <c r="K76" t="s">
        <v>474</v>
      </c>
      <c r="L76" t="s">
        <v>603</v>
      </c>
      <c r="M76" t="s">
        <v>604</v>
      </c>
      <c r="T76" t="s">
        <v>606</v>
      </c>
      <c r="U76" s="26">
        <v>15303.72</v>
      </c>
      <c r="V76" s="27">
        <v>2</v>
      </c>
    </row>
    <row r="77" spans="1:22" x14ac:dyDescent="0.3">
      <c r="A77" s="24">
        <v>44255</v>
      </c>
      <c r="B77" t="s">
        <v>602</v>
      </c>
      <c r="C77" s="27">
        <v>2021</v>
      </c>
      <c r="D77" t="s">
        <v>25</v>
      </c>
      <c r="E77" t="s">
        <v>26</v>
      </c>
      <c r="F77" t="s">
        <v>27</v>
      </c>
      <c r="H77" t="s">
        <v>28</v>
      </c>
      <c r="I77" t="s">
        <v>29</v>
      </c>
      <c r="J77" t="s">
        <v>477</v>
      </c>
      <c r="K77" t="s">
        <v>478</v>
      </c>
      <c r="L77" t="s">
        <v>603</v>
      </c>
      <c r="M77" t="s">
        <v>604</v>
      </c>
      <c r="T77" t="s">
        <v>605</v>
      </c>
      <c r="U77" s="26">
        <v>12713.54</v>
      </c>
      <c r="V77" s="27">
        <v>2</v>
      </c>
    </row>
    <row r="78" spans="1:22" x14ac:dyDescent="0.3">
      <c r="A78" s="24">
        <v>44255</v>
      </c>
      <c r="B78" t="s">
        <v>602</v>
      </c>
      <c r="C78" s="27">
        <v>2021</v>
      </c>
      <c r="D78" t="s">
        <v>25</v>
      </c>
      <c r="E78" t="s">
        <v>26</v>
      </c>
      <c r="F78" t="s">
        <v>27</v>
      </c>
      <c r="H78" t="s">
        <v>28</v>
      </c>
      <c r="I78" t="s">
        <v>29</v>
      </c>
      <c r="J78" t="s">
        <v>477</v>
      </c>
      <c r="K78" t="s">
        <v>478</v>
      </c>
      <c r="L78" t="s">
        <v>603</v>
      </c>
      <c r="M78" t="s">
        <v>604</v>
      </c>
      <c r="T78" t="s">
        <v>606</v>
      </c>
      <c r="U78" s="26">
        <v>17501.75</v>
      </c>
      <c r="V78" s="27">
        <v>2</v>
      </c>
    </row>
    <row r="79" spans="1:22" x14ac:dyDescent="0.3">
      <c r="A79" s="24">
        <v>44255</v>
      </c>
      <c r="B79" t="s">
        <v>607</v>
      </c>
      <c r="C79" s="27">
        <v>2021</v>
      </c>
      <c r="D79" t="s">
        <v>25</v>
      </c>
      <c r="E79" t="s">
        <v>26</v>
      </c>
      <c r="F79" t="s">
        <v>27</v>
      </c>
      <c r="H79" t="s">
        <v>28</v>
      </c>
      <c r="I79" t="s">
        <v>29</v>
      </c>
      <c r="J79" t="s">
        <v>480</v>
      </c>
      <c r="K79" t="s">
        <v>481</v>
      </c>
      <c r="L79" t="s">
        <v>603</v>
      </c>
      <c r="M79" t="s">
        <v>604</v>
      </c>
      <c r="T79" t="s">
        <v>608</v>
      </c>
      <c r="U79" s="26">
        <v>6062.52</v>
      </c>
      <c r="V79" s="27">
        <v>2</v>
      </c>
    </row>
    <row r="80" spans="1:22" x14ac:dyDescent="0.3">
      <c r="A80" s="24">
        <v>44255</v>
      </c>
      <c r="B80" t="s">
        <v>607</v>
      </c>
      <c r="C80" s="27">
        <v>2021</v>
      </c>
      <c r="D80" t="s">
        <v>25</v>
      </c>
      <c r="E80" t="s">
        <v>26</v>
      </c>
      <c r="F80" t="s">
        <v>27</v>
      </c>
      <c r="H80" t="s">
        <v>28</v>
      </c>
      <c r="I80" t="s">
        <v>29</v>
      </c>
      <c r="J80" t="s">
        <v>484</v>
      </c>
      <c r="K80" t="s">
        <v>485</v>
      </c>
      <c r="L80" t="s">
        <v>603</v>
      </c>
      <c r="M80" t="s">
        <v>604</v>
      </c>
      <c r="T80" t="s">
        <v>608</v>
      </c>
      <c r="U80" s="26">
        <v>5815.07</v>
      </c>
      <c r="V80" s="27">
        <v>2</v>
      </c>
    </row>
    <row r="81" spans="1:22" x14ac:dyDescent="0.3">
      <c r="A81" s="24">
        <v>44258</v>
      </c>
      <c r="B81" t="s">
        <v>609</v>
      </c>
      <c r="C81" s="27">
        <v>2021</v>
      </c>
      <c r="D81" t="s">
        <v>25</v>
      </c>
      <c r="E81" t="s">
        <v>26</v>
      </c>
      <c r="F81" t="s">
        <v>27</v>
      </c>
      <c r="H81" t="s">
        <v>28</v>
      </c>
      <c r="I81" t="s">
        <v>29</v>
      </c>
      <c r="J81" t="s">
        <v>480</v>
      </c>
      <c r="K81" t="s">
        <v>481</v>
      </c>
      <c r="S81" t="s">
        <v>610</v>
      </c>
      <c r="T81" t="s">
        <v>483</v>
      </c>
      <c r="U81" s="26">
        <v>1457.46</v>
      </c>
      <c r="V81" s="27">
        <v>3</v>
      </c>
    </row>
    <row r="82" spans="1:22" x14ac:dyDescent="0.3">
      <c r="A82" s="24">
        <v>44258</v>
      </c>
      <c r="B82" t="s">
        <v>611</v>
      </c>
      <c r="C82" s="27">
        <v>2021</v>
      </c>
      <c r="D82" t="s">
        <v>25</v>
      </c>
      <c r="E82" t="s">
        <v>26</v>
      </c>
      <c r="F82" t="s">
        <v>27</v>
      </c>
      <c r="H82" t="s">
        <v>28</v>
      </c>
      <c r="I82" t="s">
        <v>29</v>
      </c>
      <c r="J82" t="s">
        <v>484</v>
      </c>
      <c r="K82" t="s">
        <v>485</v>
      </c>
      <c r="S82" t="s">
        <v>612</v>
      </c>
      <c r="T82" t="s">
        <v>486</v>
      </c>
      <c r="U82" s="26">
        <v>1086.83</v>
      </c>
      <c r="V82" s="27">
        <v>3</v>
      </c>
    </row>
    <row r="83" spans="1:22" x14ac:dyDescent="0.3">
      <c r="A83" s="24">
        <v>44258</v>
      </c>
      <c r="B83" t="s">
        <v>609</v>
      </c>
      <c r="C83" s="27">
        <v>2021</v>
      </c>
      <c r="D83" t="s">
        <v>25</v>
      </c>
      <c r="E83" t="s">
        <v>26</v>
      </c>
      <c r="F83" t="s">
        <v>27</v>
      </c>
      <c r="H83" t="s">
        <v>28</v>
      </c>
      <c r="I83" t="s">
        <v>29</v>
      </c>
      <c r="J83" t="s">
        <v>484</v>
      </c>
      <c r="K83" t="s">
        <v>485</v>
      </c>
      <c r="S83" t="s">
        <v>610</v>
      </c>
      <c r="T83" t="s">
        <v>486</v>
      </c>
      <c r="U83" s="26">
        <v>7075.25</v>
      </c>
      <c r="V83" s="27">
        <v>3</v>
      </c>
    </row>
    <row r="84" spans="1:22" x14ac:dyDescent="0.3">
      <c r="A84" s="24">
        <v>44258</v>
      </c>
      <c r="B84" t="s">
        <v>611</v>
      </c>
      <c r="C84" s="27">
        <v>2021</v>
      </c>
      <c r="D84" t="s">
        <v>25</v>
      </c>
      <c r="E84" t="s">
        <v>26</v>
      </c>
      <c r="F84" t="s">
        <v>27</v>
      </c>
      <c r="H84" t="s">
        <v>28</v>
      </c>
      <c r="I84" t="s">
        <v>29</v>
      </c>
      <c r="J84" t="s">
        <v>489</v>
      </c>
      <c r="K84" t="s">
        <v>490</v>
      </c>
      <c r="S84" t="s">
        <v>613</v>
      </c>
      <c r="T84" t="s">
        <v>492</v>
      </c>
      <c r="U84" s="26">
        <v>2908.48</v>
      </c>
      <c r="V84" s="27">
        <v>3</v>
      </c>
    </row>
    <row r="85" spans="1:22" x14ac:dyDescent="0.3">
      <c r="A85" s="24">
        <v>44260</v>
      </c>
      <c r="B85" t="s">
        <v>614</v>
      </c>
      <c r="C85" s="27">
        <v>2021</v>
      </c>
      <c r="D85" t="s">
        <v>25</v>
      </c>
      <c r="E85" t="s">
        <v>26</v>
      </c>
      <c r="F85" t="s">
        <v>27</v>
      </c>
      <c r="H85" t="s">
        <v>28</v>
      </c>
      <c r="I85" t="s">
        <v>29</v>
      </c>
      <c r="J85" t="s">
        <v>480</v>
      </c>
      <c r="K85" t="s">
        <v>481</v>
      </c>
      <c r="S85" t="s">
        <v>615</v>
      </c>
      <c r="T85" t="s">
        <v>483</v>
      </c>
      <c r="U85" s="26">
        <v>324.05</v>
      </c>
      <c r="V85" s="27">
        <v>3</v>
      </c>
    </row>
    <row r="86" spans="1:22" x14ac:dyDescent="0.3">
      <c r="A86" s="24">
        <v>44260</v>
      </c>
      <c r="B86" t="s">
        <v>614</v>
      </c>
      <c r="C86" s="27">
        <v>2021</v>
      </c>
      <c r="D86" t="s">
        <v>25</v>
      </c>
      <c r="E86" t="s">
        <v>26</v>
      </c>
      <c r="F86" t="s">
        <v>27</v>
      </c>
      <c r="H86" t="s">
        <v>28</v>
      </c>
      <c r="I86" t="s">
        <v>29</v>
      </c>
      <c r="J86" t="s">
        <v>484</v>
      </c>
      <c r="K86" t="s">
        <v>485</v>
      </c>
      <c r="S86" t="s">
        <v>615</v>
      </c>
      <c r="T86" t="s">
        <v>486</v>
      </c>
      <c r="U86" s="26">
        <v>1154.83</v>
      </c>
      <c r="V86" s="27">
        <v>3</v>
      </c>
    </row>
    <row r="87" spans="1:22" x14ac:dyDescent="0.3">
      <c r="A87" s="24">
        <v>44263</v>
      </c>
      <c r="B87" t="s">
        <v>616</v>
      </c>
      <c r="C87" s="27">
        <v>2021</v>
      </c>
      <c r="D87" t="s">
        <v>25</v>
      </c>
      <c r="E87" t="s">
        <v>26</v>
      </c>
      <c r="F87" t="s">
        <v>27</v>
      </c>
      <c r="H87" t="s">
        <v>28</v>
      </c>
      <c r="I87" t="s">
        <v>29</v>
      </c>
      <c r="J87" t="s">
        <v>489</v>
      </c>
      <c r="K87" t="s">
        <v>490</v>
      </c>
      <c r="S87" t="s">
        <v>617</v>
      </c>
      <c r="T87" t="s">
        <v>618</v>
      </c>
      <c r="U87" s="26">
        <v>1558.03</v>
      </c>
      <c r="V87" s="27">
        <v>3</v>
      </c>
    </row>
    <row r="88" spans="1:22" x14ac:dyDescent="0.3">
      <c r="A88" s="24">
        <v>44264</v>
      </c>
      <c r="B88" t="s">
        <v>619</v>
      </c>
      <c r="C88" s="27">
        <v>2021</v>
      </c>
      <c r="D88" t="s">
        <v>25</v>
      </c>
      <c r="E88" t="s">
        <v>26</v>
      </c>
      <c r="F88" t="s">
        <v>27</v>
      </c>
      <c r="H88" t="s">
        <v>28</v>
      </c>
      <c r="I88" t="s">
        <v>29</v>
      </c>
      <c r="J88" t="s">
        <v>473</v>
      </c>
      <c r="K88" t="s">
        <v>474</v>
      </c>
      <c r="L88" t="s">
        <v>603</v>
      </c>
      <c r="M88" t="s">
        <v>604</v>
      </c>
      <c r="S88" t="s">
        <v>620</v>
      </c>
      <c r="T88" t="s">
        <v>621</v>
      </c>
      <c r="U88" s="26">
        <v>-11116.86</v>
      </c>
      <c r="V88" s="27">
        <v>3</v>
      </c>
    </row>
    <row r="89" spans="1:22" x14ac:dyDescent="0.3">
      <c r="A89" s="24">
        <v>44264</v>
      </c>
      <c r="B89" t="s">
        <v>619</v>
      </c>
      <c r="C89" s="27">
        <v>2021</v>
      </c>
      <c r="D89" t="s">
        <v>25</v>
      </c>
      <c r="E89" t="s">
        <v>26</v>
      </c>
      <c r="F89" t="s">
        <v>27</v>
      </c>
      <c r="H89" t="s">
        <v>28</v>
      </c>
      <c r="I89" t="s">
        <v>29</v>
      </c>
      <c r="J89" t="s">
        <v>477</v>
      </c>
      <c r="K89" t="s">
        <v>478</v>
      </c>
      <c r="L89" t="s">
        <v>603</v>
      </c>
      <c r="M89" t="s">
        <v>604</v>
      </c>
      <c r="S89" t="s">
        <v>620</v>
      </c>
      <c r="T89" t="s">
        <v>621</v>
      </c>
      <c r="U89" s="26">
        <v>-12713.54</v>
      </c>
      <c r="V89" s="27">
        <v>3</v>
      </c>
    </row>
    <row r="90" spans="1:22" x14ac:dyDescent="0.3">
      <c r="A90" s="24">
        <v>44264</v>
      </c>
      <c r="B90" t="s">
        <v>622</v>
      </c>
      <c r="C90" s="27">
        <v>2021</v>
      </c>
      <c r="D90" t="s">
        <v>25</v>
      </c>
      <c r="E90" t="s">
        <v>26</v>
      </c>
      <c r="F90" t="s">
        <v>27</v>
      </c>
      <c r="H90" t="s">
        <v>28</v>
      </c>
      <c r="I90" t="s">
        <v>29</v>
      </c>
      <c r="J90" t="s">
        <v>494</v>
      </c>
      <c r="K90" t="s">
        <v>495</v>
      </c>
      <c r="S90" t="s">
        <v>623</v>
      </c>
      <c r="T90" t="s">
        <v>497</v>
      </c>
      <c r="U90" s="26">
        <v>4067.7</v>
      </c>
      <c r="V90" s="27">
        <v>3</v>
      </c>
    </row>
    <row r="91" spans="1:22" x14ac:dyDescent="0.3">
      <c r="A91" s="24">
        <v>44264</v>
      </c>
      <c r="B91" t="s">
        <v>622</v>
      </c>
      <c r="C91" s="27">
        <v>2021</v>
      </c>
      <c r="D91" t="s">
        <v>25</v>
      </c>
      <c r="E91" t="s">
        <v>26</v>
      </c>
      <c r="F91" t="s">
        <v>27</v>
      </c>
      <c r="H91" t="s">
        <v>28</v>
      </c>
      <c r="I91" t="s">
        <v>29</v>
      </c>
      <c r="J91" t="s">
        <v>498</v>
      </c>
      <c r="K91" t="s">
        <v>499</v>
      </c>
      <c r="S91" t="s">
        <v>623</v>
      </c>
      <c r="T91" t="s">
        <v>500</v>
      </c>
      <c r="U91" s="26">
        <v>2547.9</v>
      </c>
      <c r="V91" s="27">
        <v>3</v>
      </c>
    </row>
    <row r="92" spans="1:22" x14ac:dyDescent="0.3">
      <c r="A92" s="24">
        <v>44265</v>
      </c>
      <c r="B92" t="s">
        <v>624</v>
      </c>
      <c r="C92" s="27">
        <v>2021</v>
      </c>
      <c r="D92" t="s">
        <v>25</v>
      </c>
      <c r="E92" t="s">
        <v>26</v>
      </c>
      <c r="F92" t="s">
        <v>27</v>
      </c>
      <c r="H92" t="s">
        <v>28</v>
      </c>
      <c r="I92" t="s">
        <v>29</v>
      </c>
      <c r="J92" t="s">
        <v>473</v>
      </c>
      <c r="K92" t="s">
        <v>474</v>
      </c>
      <c r="S92" t="s">
        <v>625</v>
      </c>
      <c r="T92" t="s">
        <v>476</v>
      </c>
      <c r="U92" s="26">
        <v>7150.9</v>
      </c>
      <c r="V92" s="27">
        <v>3</v>
      </c>
    </row>
    <row r="93" spans="1:22" x14ac:dyDescent="0.3">
      <c r="A93" s="24">
        <v>44265</v>
      </c>
      <c r="B93" t="s">
        <v>624</v>
      </c>
      <c r="C93" s="27">
        <v>2021</v>
      </c>
      <c r="D93" t="s">
        <v>25</v>
      </c>
      <c r="E93" t="s">
        <v>26</v>
      </c>
      <c r="F93" t="s">
        <v>27</v>
      </c>
      <c r="H93" t="s">
        <v>28</v>
      </c>
      <c r="I93" t="s">
        <v>29</v>
      </c>
      <c r="J93" t="s">
        <v>473</v>
      </c>
      <c r="K93" t="s">
        <v>474</v>
      </c>
      <c r="S93" t="s">
        <v>626</v>
      </c>
      <c r="T93" t="s">
        <v>476</v>
      </c>
      <c r="U93" s="26">
        <v>9293.91</v>
      </c>
      <c r="V93" s="27">
        <v>3</v>
      </c>
    </row>
    <row r="94" spans="1:22" x14ac:dyDescent="0.3">
      <c r="A94" s="24">
        <v>44265</v>
      </c>
      <c r="B94" t="s">
        <v>627</v>
      </c>
      <c r="C94" s="27">
        <v>2021</v>
      </c>
      <c r="D94" t="s">
        <v>25</v>
      </c>
      <c r="E94" t="s">
        <v>26</v>
      </c>
      <c r="F94" t="s">
        <v>27</v>
      </c>
      <c r="H94" t="s">
        <v>28</v>
      </c>
      <c r="I94" t="s">
        <v>29</v>
      </c>
      <c r="J94" t="s">
        <v>473</v>
      </c>
      <c r="K94" t="s">
        <v>474</v>
      </c>
      <c r="T94" t="s">
        <v>628</v>
      </c>
      <c r="U94" s="26">
        <v>39887</v>
      </c>
      <c r="V94" s="27">
        <v>3</v>
      </c>
    </row>
    <row r="95" spans="1:22" x14ac:dyDescent="0.3">
      <c r="A95" s="24">
        <v>44265</v>
      </c>
      <c r="B95" t="s">
        <v>624</v>
      </c>
      <c r="C95" s="27">
        <v>2021</v>
      </c>
      <c r="D95" t="s">
        <v>25</v>
      </c>
      <c r="E95" t="s">
        <v>26</v>
      </c>
      <c r="F95" t="s">
        <v>27</v>
      </c>
      <c r="H95" t="s">
        <v>28</v>
      </c>
      <c r="I95" t="s">
        <v>29</v>
      </c>
      <c r="J95" t="s">
        <v>477</v>
      </c>
      <c r="K95" t="s">
        <v>478</v>
      </c>
      <c r="S95" t="s">
        <v>625</v>
      </c>
      <c r="T95" t="s">
        <v>479</v>
      </c>
      <c r="U95" s="26">
        <v>27261.51</v>
      </c>
      <c r="V95" s="27">
        <v>3</v>
      </c>
    </row>
    <row r="96" spans="1:22" x14ac:dyDescent="0.3">
      <c r="A96" s="24">
        <v>44265</v>
      </c>
      <c r="B96" t="s">
        <v>624</v>
      </c>
      <c r="C96" s="27">
        <v>2021</v>
      </c>
      <c r="D96" t="s">
        <v>25</v>
      </c>
      <c r="E96" t="s">
        <v>26</v>
      </c>
      <c r="F96" t="s">
        <v>27</v>
      </c>
      <c r="H96" t="s">
        <v>28</v>
      </c>
      <c r="I96" t="s">
        <v>29</v>
      </c>
      <c r="J96" t="s">
        <v>477</v>
      </c>
      <c r="K96" t="s">
        <v>478</v>
      </c>
      <c r="S96" t="s">
        <v>626</v>
      </c>
      <c r="T96" t="s">
        <v>479</v>
      </c>
      <c r="U96" s="26">
        <v>16689.5</v>
      </c>
      <c r="V96" s="27">
        <v>3</v>
      </c>
    </row>
    <row r="97" spans="1:22" x14ac:dyDescent="0.3">
      <c r="A97" s="24">
        <v>44265</v>
      </c>
      <c r="B97" t="s">
        <v>627</v>
      </c>
      <c r="C97" s="27">
        <v>2021</v>
      </c>
      <c r="D97" t="s">
        <v>25</v>
      </c>
      <c r="E97" t="s">
        <v>26</v>
      </c>
      <c r="F97" t="s">
        <v>27</v>
      </c>
      <c r="H97" t="s">
        <v>28</v>
      </c>
      <c r="I97" t="s">
        <v>29</v>
      </c>
      <c r="J97" t="s">
        <v>477</v>
      </c>
      <c r="K97" t="s">
        <v>478</v>
      </c>
      <c r="T97" t="s">
        <v>628</v>
      </c>
      <c r="U97" s="26">
        <v>0</v>
      </c>
      <c r="V97" s="27">
        <v>3</v>
      </c>
    </row>
    <row r="98" spans="1:22" x14ac:dyDescent="0.3">
      <c r="A98" s="24">
        <v>44265</v>
      </c>
      <c r="B98" t="s">
        <v>624</v>
      </c>
      <c r="C98" s="27">
        <v>2021</v>
      </c>
      <c r="D98" t="s">
        <v>25</v>
      </c>
      <c r="E98" t="s">
        <v>26</v>
      </c>
      <c r="F98" t="s">
        <v>27</v>
      </c>
      <c r="H98" t="s">
        <v>28</v>
      </c>
      <c r="I98" t="s">
        <v>29</v>
      </c>
      <c r="J98" t="s">
        <v>480</v>
      </c>
      <c r="K98" t="s">
        <v>481</v>
      </c>
      <c r="S98" t="s">
        <v>629</v>
      </c>
      <c r="T98" t="s">
        <v>483</v>
      </c>
      <c r="U98" s="26">
        <v>60</v>
      </c>
      <c r="V98" s="27">
        <v>3</v>
      </c>
    </row>
    <row r="99" spans="1:22" x14ac:dyDescent="0.3">
      <c r="A99" s="24">
        <v>44265</v>
      </c>
      <c r="B99" t="s">
        <v>627</v>
      </c>
      <c r="C99" s="27">
        <v>2021</v>
      </c>
      <c r="D99" t="s">
        <v>25</v>
      </c>
      <c r="E99" t="s">
        <v>26</v>
      </c>
      <c r="F99" t="s">
        <v>27</v>
      </c>
      <c r="H99" t="s">
        <v>28</v>
      </c>
      <c r="I99" t="s">
        <v>29</v>
      </c>
      <c r="J99" t="s">
        <v>480</v>
      </c>
      <c r="K99" t="s">
        <v>481</v>
      </c>
      <c r="T99" t="s">
        <v>628</v>
      </c>
      <c r="U99" s="26">
        <v>0</v>
      </c>
      <c r="V99" s="27">
        <v>3</v>
      </c>
    </row>
    <row r="100" spans="1:22" x14ac:dyDescent="0.3">
      <c r="A100" s="24">
        <v>44265</v>
      </c>
      <c r="B100" t="s">
        <v>624</v>
      </c>
      <c r="C100" s="27">
        <v>2021</v>
      </c>
      <c r="D100" t="s">
        <v>25</v>
      </c>
      <c r="E100" t="s">
        <v>26</v>
      </c>
      <c r="F100" t="s">
        <v>27</v>
      </c>
      <c r="H100" t="s">
        <v>28</v>
      </c>
      <c r="I100" t="s">
        <v>29</v>
      </c>
      <c r="J100" t="s">
        <v>484</v>
      </c>
      <c r="K100" t="s">
        <v>485</v>
      </c>
      <c r="S100" t="s">
        <v>629</v>
      </c>
      <c r="T100" t="s">
        <v>486</v>
      </c>
      <c r="U100" s="26">
        <v>1992.26</v>
      </c>
      <c r="V100" s="27">
        <v>3</v>
      </c>
    </row>
    <row r="101" spans="1:22" x14ac:dyDescent="0.3">
      <c r="A101" s="24">
        <v>44265</v>
      </c>
      <c r="B101" t="s">
        <v>627</v>
      </c>
      <c r="C101" s="27">
        <v>2021</v>
      </c>
      <c r="D101" t="s">
        <v>25</v>
      </c>
      <c r="E101" t="s">
        <v>26</v>
      </c>
      <c r="F101" t="s">
        <v>27</v>
      </c>
      <c r="H101" t="s">
        <v>28</v>
      </c>
      <c r="I101" t="s">
        <v>29</v>
      </c>
      <c r="J101" t="s">
        <v>484</v>
      </c>
      <c r="K101" t="s">
        <v>485</v>
      </c>
      <c r="T101" t="s">
        <v>628</v>
      </c>
      <c r="U101" s="26">
        <v>0</v>
      </c>
      <c r="V101" s="27">
        <v>3</v>
      </c>
    </row>
    <row r="102" spans="1:22" x14ac:dyDescent="0.3">
      <c r="A102" s="24">
        <v>44270</v>
      </c>
      <c r="B102" t="s">
        <v>630</v>
      </c>
      <c r="C102" s="27">
        <v>2021</v>
      </c>
      <c r="D102" t="s">
        <v>25</v>
      </c>
      <c r="E102" t="s">
        <v>26</v>
      </c>
      <c r="F102" t="s">
        <v>27</v>
      </c>
      <c r="H102" t="s">
        <v>28</v>
      </c>
      <c r="I102" t="s">
        <v>29</v>
      </c>
      <c r="J102" t="s">
        <v>484</v>
      </c>
      <c r="K102" t="s">
        <v>485</v>
      </c>
      <c r="S102" t="s">
        <v>631</v>
      </c>
      <c r="T102" t="s">
        <v>486</v>
      </c>
      <c r="U102" s="26">
        <v>13717.82</v>
      </c>
      <c r="V102" s="27">
        <v>3</v>
      </c>
    </row>
    <row r="103" spans="1:22" x14ac:dyDescent="0.3">
      <c r="A103" s="24">
        <v>44270</v>
      </c>
      <c r="B103" t="s">
        <v>632</v>
      </c>
      <c r="C103" s="27">
        <v>2021</v>
      </c>
      <c r="D103" t="s">
        <v>25</v>
      </c>
      <c r="E103" t="s">
        <v>26</v>
      </c>
      <c r="F103" t="s">
        <v>27</v>
      </c>
      <c r="H103" t="s">
        <v>28</v>
      </c>
      <c r="I103" t="s">
        <v>29</v>
      </c>
      <c r="J103" t="s">
        <v>489</v>
      </c>
      <c r="K103" t="s">
        <v>490</v>
      </c>
      <c r="S103" t="s">
        <v>633</v>
      </c>
      <c r="T103" t="s">
        <v>492</v>
      </c>
      <c r="U103" s="26">
        <v>2664.8</v>
      </c>
      <c r="V103" s="27">
        <v>3</v>
      </c>
    </row>
    <row r="104" spans="1:22" x14ac:dyDescent="0.3">
      <c r="A104" s="24">
        <v>44272</v>
      </c>
      <c r="B104" t="s">
        <v>634</v>
      </c>
      <c r="C104" s="27">
        <v>2021</v>
      </c>
      <c r="D104" t="s">
        <v>25</v>
      </c>
      <c r="E104" t="s">
        <v>26</v>
      </c>
      <c r="F104" t="s">
        <v>27</v>
      </c>
      <c r="H104" t="s">
        <v>28</v>
      </c>
      <c r="I104" t="s">
        <v>29</v>
      </c>
      <c r="J104" t="s">
        <v>480</v>
      </c>
      <c r="K104" t="s">
        <v>481</v>
      </c>
      <c r="S104" t="s">
        <v>635</v>
      </c>
      <c r="T104" t="s">
        <v>483</v>
      </c>
      <c r="U104" s="26">
        <v>2052.77</v>
      </c>
      <c r="V104" s="27">
        <v>3</v>
      </c>
    </row>
    <row r="105" spans="1:22" x14ac:dyDescent="0.3">
      <c r="A105" s="24">
        <v>44272</v>
      </c>
      <c r="B105" t="s">
        <v>634</v>
      </c>
      <c r="C105" s="27">
        <v>2021</v>
      </c>
      <c r="D105" t="s">
        <v>25</v>
      </c>
      <c r="E105" t="s">
        <v>26</v>
      </c>
      <c r="F105" t="s">
        <v>27</v>
      </c>
      <c r="H105" t="s">
        <v>28</v>
      </c>
      <c r="I105" t="s">
        <v>29</v>
      </c>
      <c r="J105" t="s">
        <v>484</v>
      </c>
      <c r="K105" t="s">
        <v>485</v>
      </c>
      <c r="S105" t="s">
        <v>635</v>
      </c>
      <c r="T105" t="s">
        <v>486</v>
      </c>
      <c r="U105" s="26">
        <v>20093.46</v>
      </c>
      <c r="V105" s="27">
        <v>3</v>
      </c>
    </row>
    <row r="106" spans="1:22" x14ac:dyDescent="0.3">
      <c r="A106" s="24">
        <v>44273</v>
      </c>
      <c r="B106" t="s">
        <v>636</v>
      </c>
      <c r="C106" s="27">
        <v>2021</v>
      </c>
      <c r="D106" t="s">
        <v>25</v>
      </c>
      <c r="E106" t="s">
        <v>26</v>
      </c>
      <c r="F106" t="s">
        <v>27</v>
      </c>
      <c r="H106" t="s">
        <v>28</v>
      </c>
      <c r="I106" t="s">
        <v>29</v>
      </c>
      <c r="J106" t="s">
        <v>473</v>
      </c>
      <c r="K106" t="s">
        <v>474</v>
      </c>
      <c r="S106" t="s">
        <v>637</v>
      </c>
      <c r="T106" t="s">
        <v>476</v>
      </c>
      <c r="U106" s="26">
        <v>1652.82</v>
      </c>
      <c r="V106" s="27">
        <v>3</v>
      </c>
    </row>
    <row r="107" spans="1:22" x14ac:dyDescent="0.3">
      <c r="A107" s="24">
        <v>44273</v>
      </c>
      <c r="B107" t="s">
        <v>636</v>
      </c>
      <c r="C107" s="27">
        <v>2021</v>
      </c>
      <c r="D107" t="s">
        <v>25</v>
      </c>
      <c r="E107" t="s">
        <v>26</v>
      </c>
      <c r="F107" t="s">
        <v>27</v>
      </c>
      <c r="H107" t="s">
        <v>28</v>
      </c>
      <c r="I107" t="s">
        <v>29</v>
      </c>
      <c r="J107" t="s">
        <v>477</v>
      </c>
      <c r="K107" t="s">
        <v>478</v>
      </c>
      <c r="S107" t="s">
        <v>637</v>
      </c>
      <c r="T107" t="s">
        <v>479</v>
      </c>
      <c r="U107" s="26">
        <v>1794.78</v>
      </c>
      <c r="V107" s="27">
        <v>3</v>
      </c>
    </row>
    <row r="108" spans="1:22" x14ac:dyDescent="0.3">
      <c r="A108" s="24">
        <v>44277</v>
      </c>
      <c r="B108" t="s">
        <v>638</v>
      </c>
      <c r="C108" s="27">
        <v>2021</v>
      </c>
      <c r="D108" t="s">
        <v>25</v>
      </c>
      <c r="E108" t="s">
        <v>26</v>
      </c>
      <c r="F108" t="s">
        <v>27</v>
      </c>
      <c r="H108" t="s">
        <v>28</v>
      </c>
      <c r="I108" t="s">
        <v>29</v>
      </c>
      <c r="J108" t="s">
        <v>484</v>
      </c>
      <c r="K108" t="s">
        <v>485</v>
      </c>
      <c r="S108" t="s">
        <v>639</v>
      </c>
      <c r="T108" t="s">
        <v>486</v>
      </c>
      <c r="U108" s="26">
        <v>3208.54</v>
      </c>
      <c r="V108" s="27">
        <v>3</v>
      </c>
    </row>
    <row r="109" spans="1:22" x14ac:dyDescent="0.3">
      <c r="A109" s="24">
        <v>44277</v>
      </c>
      <c r="B109" t="s">
        <v>638</v>
      </c>
      <c r="C109" s="27">
        <v>2021</v>
      </c>
      <c r="D109" t="s">
        <v>25</v>
      </c>
      <c r="E109" t="s">
        <v>26</v>
      </c>
      <c r="F109" t="s">
        <v>27</v>
      </c>
      <c r="H109" t="s">
        <v>28</v>
      </c>
      <c r="I109" t="s">
        <v>29</v>
      </c>
      <c r="J109" t="s">
        <v>489</v>
      </c>
      <c r="K109" t="s">
        <v>490</v>
      </c>
      <c r="S109" t="s">
        <v>640</v>
      </c>
      <c r="T109" t="s">
        <v>492</v>
      </c>
      <c r="U109" s="26">
        <v>3458.63</v>
      </c>
      <c r="V109" s="27">
        <v>3</v>
      </c>
    </row>
    <row r="110" spans="1:22" x14ac:dyDescent="0.3">
      <c r="A110" s="24">
        <v>44278</v>
      </c>
      <c r="B110" t="s">
        <v>641</v>
      </c>
      <c r="C110" s="27">
        <v>2021</v>
      </c>
      <c r="D110" t="s">
        <v>25</v>
      </c>
      <c r="E110" t="s">
        <v>26</v>
      </c>
      <c r="F110" t="s">
        <v>27</v>
      </c>
      <c r="H110" t="s">
        <v>28</v>
      </c>
      <c r="I110" t="s">
        <v>29</v>
      </c>
      <c r="J110" t="s">
        <v>512</v>
      </c>
      <c r="K110" t="s">
        <v>513</v>
      </c>
      <c r="S110" t="s">
        <v>642</v>
      </c>
      <c r="T110" t="s">
        <v>643</v>
      </c>
      <c r="U110" s="26">
        <v>181714.19</v>
      </c>
      <c r="V110" s="27">
        <v>3</v>
      </c>
    </row>
    <row r="111" spans="1:22" x14ac:dyDescent="0.3">
      <c r="A111" s="24">
        <v>44278</v>
      </c>
      <c r="B111" t="s">
        <v>644</v>
      </c>
      <c r="C111" s="27">
        <v>2021</v>
      </c>
      <c r="D111" t="s">
        <v>25</v>
      </c>
      <c r="E111" t="s">
        <v>26</v>
      </c>
      <c r="F111" t="s">
        <v>27</v>
      </c>
      <c r="H111" t="s">
        <v>28</v>
      </c>
      <c r="I111" t="s">
        <v>29</v>
      </c>
      <c r="J111" t="s">
        <v>468</v>
      </c>
      <c r="K111" t="s">
        <v>469</v>
      </c>
      <c r="S111" t="s">
        <v>645</v>
      </c>
      <c r="T111" t="s">
        <v>573</v>
      </c>
      <c r="U111" s="26">
        <v>576.4</v>
      </c>
      <c r="V111" s="27">
        <v>3</v>
      </c>
    </row>
    <row r="112" spans="1:22" x14ac:dyDescent="0.3">
      <c r="A112" s="24">
        <v>44279</v>
      </c>
      <c r="B112" t="s">
        <v>646</v>
      </c>
      <c r="C112" s="27">
        <v>2021</v>
      </c>
      <c r="D112" t="s">
        <v>25</v>
      </c>
      <c r="E112" t="s">
        <v>26</v>
      </c>
      <c r="F112" t="s">
        <v>27</v>
      </c>
      <c r="H112" t="s">
        <v>28</v>
      </c>
      <c r="I112" t="s">
        <v>29</v>
      </c>
      <c r="J112" t="s">
        <v>480</v>
      </c>
      <c r="K112" t="s">
        <v>481</v>
      </c>
      <c r="S112" t="s">
        <v>647</v>
      </c>
      <c r="T112" t="s">
        <v>483</v>
      </c>
      <c r="U112" s="26">
        <v>789.07</v>
      </c>
      <c r="V112" s="27">
        <v>3</v>
      </c>
    </row>
    <row r="113" spans="1:22" x14ac:dyDescent="0.3">
      <c r="A113" s="24">
        <v>44279</v>
      </c>
      <c r="B113" t="s">
        <v>646</v>
      </c>
      <c r="C113" s="27">
        <v>2021</v>
      </c>
      <c r="D113" t="s">
        <v>25</v>
      </c>
      <c r="E113" t="s">
        <v>26</v>
      </c>
      <c r="F113" t="s">
        <v>27</v>
      </c>
      <c r="H113" t="s">
        <v>28</v>
      </c>
      <c r="I113" t="s">
        <v>29</v>
      </c>
      <c r="J113" t="s">
        <v>484</v>
      </c>
      <c r="K113" t="s">
        <v>485</v>
      </c>
      <c r="S113" t="s">
        <v>647</v>
      </c>
      <c r="T113" t="s">
        <v>486</v>
      </c>
      <c r="U113" s="26">
        <v>69.010000000000005</v>
      </c>
      <c r="V113" s="27">
        <v>3</v>
      </c>
    </row>
    <row r="114" spans="1:22" x14ac:dyDescent="0.3">
      <c r="A114" s="24">
        <v>44280</v>
      </c>
      <c r="B114" t="s">
        <v>648</v>
      </c>
      <c r="C114" s="27">
        <v>2021</v>
      </c>
      <c r="D114" t="s">
        <v>25</v>
      </c>
      <c r="E114" t="s">
        <v>26</v>
      </c>
      <c r="F114" t="s">
        <v>27</v>
      </c>
      <c r="H114" t="s">
        <v>28</v>
      </c>
      <c r="I114" t="s">
        <v>29</v>
      </c>
      <c r="J114" t="s">
        <v>473</v>
      </c>
      <c r="K114" t="s">
        <v>474</v>
      </c>
      <c r="S114" t="s">
        <v>649</v>
      </c>
      <c r="T114" t="s">
        <v>476</v>
      </c>
      <c r="U114" s="26">
        <v>735.37</v>
      </c>
      <c r="V114" s="27">
        <v>3</v>
      </c>
    </row>
    <row r="115" spans="1:22" x14ac:dyDescent="0.3">
      <c r="A115" s="24">
        <v>44280</v>
      </c>
      <c r="B115" t="s">
        <v>648</v>
      </c>
      <c r="C115" s="27">
        <v>2021</v>
      </c>
      <c r="D115" t="s">
        <v>25</v>
      </c>
      <c r="E115" t="s">
        <v>26</v>
      </c>
      <c r="F115" t="s">
        <v>27</v>
      </c>
      <c r="H115" t="s">
        <v>28</v>
      </c>
      <c r="I115" t="s">
        <v>29</v>
      </c>
      <c r="J115" t="s">
        <v>477</v>
      </c>
      <c r="K115" t="s">
        <v>478</v>
      </c>
      <c r="S115" t="s">
        <v>649</v>
      </c>
      <c r="T115" t="s">
        <v>479</v>
      </c>
      <c r="U115" s="26">
        <v>2611.61</v>
      </c>
      <c r="V115" s="27">
        <v>3</v>
      </c>
    </row>
    <row r="116" spans="1:22" x14ac:dyDescent="0.3">
      <c r="A116" s="24">
        <v>44284</v>
      </c>
      <c r="B116" t="s">
        <v>650</v>
      </c>
      <c r="C116" s="27">
        <v>2021</v>
      </c>
      <c r="D116" t="s">
        <v>25</v>
      </c>
      <c r="E116" t="s">
        <v>26</v>
      </c>
      <c r="F116" t="s">
        <v>27</v>
      </c>
      <c r="H116" t="s">
        <v>28</v>
      </c>
      <c r="I116" t="s">
        <v>29</v>
      </c>
      <c r="J116" t="s">
        <v>480</v>
      </c>
      <c r="K116" t="s">
        <v>481</v>
      </c>
      <c r="S116" t="s">
        <v>651</v>
      </c>
      <c r="T116" t="s">
        <v>483</v>
      </c>
      <c r="U116" s="26">
        <v>193.14</v>
      </c>
      <c r="V116" s="27">
        <v>3</v>
      </c>
    </row>
    <row r="117" spans="1:22" x14ac:dyDescent="0.3">
      <c r="A117" s="24">
        <v>44284</v>
      </c>
      <c r="B117" t="s">
        <v>650</v>
      </c>
      <c r="C117" s="27">
        <v>2021</v>
      </c>
      <c r="D117" t="s">
        <v>25</v>
      </c>
      <c r="E117" t="s">
        <v>26</v>
      </c>
      <c r="F117" t="s">
        <v>27</v>
      </c>
      <c r="H117" t="s">
        <v>28</v>
      </c>
      <c r="I117" t="s">
        <v>29</v>
      </c>
      <c r="J117" t="s">
        <v>484</v>
      </c>
      <c r="K117" t="s">
        <v>485</v>
      </c>
      <c r="S117" t="s">
        <v>651</v>
      </c>
      <c r="T117" t="s">
        <v>486</v>
      </c>
      <c r="U117" s="26">
        <v>2082.08</v>
      </c>
      <c r="V117" s="27">
        <v>3</v>
      </c>
    </row>
    <row r="118" spans="1:22" x14ac:dyDescent="0.3">
      <c r="A118" s="24">
        <v>44284</v>
      </c>
      <c r="B118" t="s">
        <v>650</v>
      </c>
      <c r="C118" s="27">
        <v>2021</v>
      </c>
      <c r="D118" t="s">
        <v>25</v>
      </c>
      <c r="E118" t="s">
        <v>26</v>
      </c>
      <c r="F118" t="s">
        <v>27</v>
      </c>
      <c r="H118" t="s">
        <v>28</v>
      </c>
      <c r="I118" t="s">
        <v>29</v>
      </c>
      <c r="J118" t="s">
        <v>489</v>
      </c>
      <c r="K118" t="s">
        <v>490</v>
      </c>
      <c r="S118" t="s">
        <v>652</v>
      </c>
      <c r="T118" t="s">
        <v>492</v>
      </c>
      <c r="U118" s="26">
        <v>1726.03</v>
      </c>
      <c r="V118" s="27">
        <v>3</v>
      </c>
    </row>
    <row r="119" spans="1:22" x14ac:dyDescent="0.3">
      <c r="A119" s="24">
        <v>44286</v>
      </c>
      <c r="B119" t="s">
        <v>653</v>
      </c>
      <c r="C119" s="27">
        <v>2021</v>
      </c>
      <c r="D119" t="s">
        <v>25</v>
      </c>
      <c r="E119" t="s">
        <v>26</v>
      </c>
      <c r="F119" t="s">
        <v>27</v>
      </c>
      <c r="H119" t="s">
        <v>28</v>
      </c>
      <c r="I119" t="s">
        <v>29</v>
      </c>
      <c r="J119" t="s">
        <v>531</v>
      </c>
      <c r="K119" t="s">
        <v>532</v>
      </c>
      <c r="S119" t="s">
        <v>654</v>
      </c>
      <c r="T119" t="s">
        <v>655</v>
      </c>
      <c r="U119" s="26">
        <v>41.72</v>
      </c>
      <c r="V119" s="27">
        <v>3</v>
      </c>
    </row>
    <row r="120" spans="1:22" x14ac:dyDescent="0.3">
      <c r="A120" s="24">
        <v>44286</v>
      </c>
      <c r="B120" t="s">
        <v>656</v>
      </c>
      <c r="C120" s="27">
        <v>2021</v>
      </c>
      <c r="D120" t="s">
        <v>25</v>
      </c>
      <c r="E120" t="s">
        <v>26</v>
      </c>
      <c r="F120" t="s">
        <v>27</v>
      </c>
      <c r="H120" t="s">
        <v>28</v>
      </c>
      <c r="I120" t="s">
        <v>29</v>
      </c>
      <c r="J120" t="s">
        <v>473</v>
      </c>
      <c r="K120" t="s">
        <v>474</v>
      </c>
      <c r="S120" t="s">
        <v>657</v>
      </c>
      <c r="T120" t="s">
        <v>476</v>
      </c>
      <c r="U120" s="26">
        <v>8902.91</v>
      </c>
      <c r="V120" s="27">
        <v>3</v>
      </c>
    </row>
    <row r="121" spans="1:22" x14ac:dyDescent="0.3">
      <c r="A121" s="24">
        <v>44286</v>
      </c>
      <c r="B121" t="s">
        <v>656</v>
      </c>
      <c r="C121" s="27">
        <v>2021</v>
      </c>
      <c r="D121" t="s">
        <v>25</v>
      </c>
      <c r="E121" t="s">
        <v>26</v>
      </c>
      <c r="F121" t="s">
        <v>27</v>
      </c>
      <c r="H121" t="s">
        <v>28</v>
      </c>
      <c r="I121" t="s">
        <v>29</v>
      </c>
      <c r="J121" t="s">
        <v>582</v>
      </c>
      <c r="K121" t="s">
        <v>583</v>
      </c>
      <c r="S121" t="s">
        <v>658</v>
      </c>
      <c r="T121" t="s">
        <v>585</v>
      </c>
      <c r="U121" s="26">
        <v>2699.9</v>
      </c>
      <c r="V121" s="27">
        <v>3</v>
      </c>
    </row>
    <row r="122" spans="1:22" x14ac:dyDescent="0.3">
      <c r="A122" s="24">
        <v>44286</v>
      </c>
      <c r="B122" t="s">
        <v>656</v>
      </c>
      <c r="C122" s="27">
        <v>2021</v>
      </c>
      <c r="D122" t="s">
        <v>25</v>
      </c>
      <c r="E122" t="s">
        <v>26</v>
      </c>
      <c r="F122" t="s">
        <v>27</v>
      </c>
      <c r="H122" t="s">
        <v>28</v>
      </c>
      <c r="I122" t="s">
        <v>29</v>
      </c>
      <c r="J122" t="s">
        <v>586</v>
      </c>
      <c r="K122" t="s">
        <v>587</v>
      </c>
      <c r="S122" t="s">
        <v>659</v>
      </c>
      <c r="T122" t="s">
        <v>589</v>
      </c>
      <c r="U122" s="26">
        <v>964.24</v>
      </c>
      <c r="V122" s="27">
        <v>3</v>
      </c>
    </row>
    <row r="123" spans="1:22" x14ac:dyDescent="0.3">
      <c r="A123" s="24">
        <v>44286</v>
      </c>
      <c r="B123" t="s">
        <v>656</v>
      </c>
      <c r="C123" s="27">
        <v>2021</v>
      </c>
      <c r="D123" t="s">
        <v>25</v>
      </c>
      <c r="E123" t="s">
        <v>26</v>
      </c>
      <c r="F123" t="s">
        <v>27</v>
      </c>
      <c r="H123" t="s">
        <v>28</v>
      </c>
      <c r="I123" t="s">
        <v>29</v>
      </c>
      <c r="J123" t="s">
        <v>477</v>
      </c>
      <c r="K123" t="s">
        <v>478</v>
      </c>
      <c r="S123" t="s">
        <v>657</v>
      </c>
      <c r="T123" t="s">
        <v>479</v>
      </c>
      <c r="U123" s="26">
        <v>1564.73</v>
      </c>
      <c r="V123" s="27">
        <v>3</v>
      </c>
    </row>
    <row r="124" spans="1:22" x14ac:dyDescent="0.3">
      <c r="A124" s="24">
        <v>44286</v>
      </c>
      <c r="B124" t="s">
        <v>656</v>
      </c>
      <c r="C124" s="27">
        <v>2021</v>
      </c>
      <c r="D124" t="s">
        <v>25</v>
      </c>
      <c r="E124" t="s">
        <v>26</v>
      </c>
      <c r="F124" t="s">
        <v>27</v>
      </c>
      <c r="H124" t="s">
        <v>28</v>
      </c>
      <c r="I124" t="s">
        <v>29</v>
      </c>
      <c r="J124" t="s">
        <v>590</v>
      </c>
      <c r="K124" t="s">
        <v>591</v>
      </c>
      <c r="S124" t="s">
        <v>658</v>
      </c>
      <c r="T124" t="s">
        <v>592</v>
      </c>
      <c r="U124" s="26">
        <v>1427.09</v>
      </c>
      <c r="V124" s="27">
        <v>3</v>
      </c>
    </row>
    <row r="125" spans="1:22" x14ac:dyDescent="0.3">
      <c r="A125" s="24">
        <v>44286</v>
      </c>
      <c r="B125" t="s">
        <v>656</v>
      </c>
      <c r="C125" s="27">
        <v>2021</v>
      </c>
      <c r="D125" t="s">
        <v>25</v>
      </c>
      <c r="E125" t="s">
        <v>26</v>
      </c>
      <c r="F125" t="s">
        <v>27</v>
      </c>
      <c r="H125" t="s">
        <v>28</v>
      </c>
      <c r="I125" t="s">
        <v>29</v>
      </c>
      <c r="J125" t="s">
        <v>593</v>
      </c>
      <c r="K125" t="s">
        <v>594</v>
      </c>
      <c r="S125" t="s">
        <v>659</v>
      </c>
      <c r="T125" t="s">
        <v>595</v>
      </c>
      <c r="U125" s="26">
        <v>1644.88</v>
      </c>
      <c r="V125" s="27">
        <v>3</v>
      </c>
    </row>
    <row r="126" spans="1:22" x14ac:dyDescent="0.3">
      <c r="A126" s="24">
        <v>44286</v>
      </c>
      <c r="B126" t="s">
        <v>656</v>
      </c>
      <c r="C126" s="27">
        <v>2021</v>
      </c>
      <c r="D126" t="s">
        <v>25</v>
      </c>
      <c r="E126" t="s">
        <v>26</v>
      </c>
      <c r="F126" t="s">
        <v>27</v>
      </c>
      <c r="H126" t="s">
        <v>28</v>
      </c>
      <c r="I126" t="s">
        <v>29</v>
      </c>
      <c r="J126" t="s">
        <v>480</v>
      </c>
      <c r="K126" t="s">
        <v>481</v>
      </c>
      <c r="S126" t="s">
        <v>660</v>
      </c>
      <c r="T126" t="s">
        <v>483</v>
      </c>
      <c r="U126" s="26">
        <v>532.16</v>
      </c>
      <c r="V126" s="27">
        <v>3</v>
      </c>
    </row>
    <row r="127" spans="1:22" x14ac:dyDescent="0.3">
      <c r="A127" s="24">
        <v>44286</v>
      </c>
      <c r="B127" t="s">
        <v>656</v>
      </c>
      <c r="C127" s="27">
        <v>2021</v>
      </c>
      <c r="D127" t="s">
        <v>25</v>
      </c>
      <c r="E127" t="s">
        <v>26</v>
      </c>
      <c r="F127" t="s">
        <v>27</v>
      </c>
      <c r="H127" t="s">
        <v>28</v>
      </c>
      <c r="I127" t="s">
        <v>29</v>
      </c>
      <c r="J127" t="s">
        <v>596</v>
      </c>
      <c r="K127" t="s">
        <v>597</v>
      </c>
      <c r="S127" t="s">
        <v>659</v>
      </c>
      <c r="T127" t="s">
        <v>598</v>
      </c>
      <c r="U127" s="26">
        <v>1644.88</v>
      </c>
      <c r="V127" s="27">
        <v>3</v>
      </c>
    </row>
    <row r="128" spans="1:22" x14ac:dyDescent="0.3">
      <c r="A128" s="24">
        <v>44286</v>
      </c>
      <c r="B128" t="s">
        <v>656</v>
      </c>
      <c r="C128" s="27">
        <v>2021</v>
      </c>
      <c r="D128" t="s">
        <v>25</v>
      </c>
      <c r="E128" t="s">
        <v>26</v>
      </c>
      <c r="F128" t="s">
        <v>27</v>
      </c>
      <c r="H128" t="s">
        <v>28</v>
      </c>
      <c r="I128" t="s">
        <v>29</v>
      </c>
      <c r="J128" t="s">
        <v>484</v>
      </c>
      <c r="K128" t="s">
        <v>485</v>
      </c>
      <c r="S128" t="s">
        <v>660</v>
      </c>
      <c r="T128" t="s">
        <v>486</v>
      </c>
      <c r="U128" s="26">
        <v>2885.17</v>
      </c>
      <c r="V128" s="27">
        <v>3</v>
      </c>
    </row>
    <row r="129" spans="1:22" x14ac:dyDescent="0.3">
      <c r="A129" s="24">
        <v>44286</v>
      </c>
      <c r="B129" t="s">
        <v>656</v>
      </c>
      <c r="C129" s="27">
        <v>2021</v>
      </c>
      <c r="D129" t="s">
        <v>25</v>
      </c>
      <c r="E129" t="s">
        <v>26</v>
      </c>
      <c r="F129" t="s">
        <v>27</v>
      </c>
      <c r="H129" t="s">
        <v>28</v>
      </c>
      <c r="I129" t="s">
        <v>29</v>
      </c>
      <c r="J129" t="s">
        <v>599</v>
      </c>
      <c r="K129" t="s">
        <v>600</v>
      </c>
      <c r="S129" t="s">
        <v>659</v>
      </c>
      <c r="T129" t="s">
        <v>601</v>
      </c>
      <c r="U129" s="26">
        <v>1247.8399999999999</v>
      </c>
      <c r="V129" s="27">
        <v>3</v>
      </c>
    </row>
    <row r="130" spans="1:22" x14ac:dyDescent="0.3">
      <c r="A130" s="24">
        <v>44291</v>
      </c>
      <c r="B130" t="s">
        <v>661</v>
      </c>
      <c r="C130" s="27">
        <v>2021</v>
      </c>
      <c r="D130" t="s">
        <v>25</v>
      </c>
      <c r="E130" t="s">
        <v>26</v>
      </c>
      <c r="F130" t="s">
        <v>27</v>
      </c>
      <c r="H130" t="s">
        <v>28</v>
      </c>
      <c r="I130" t="s">
        <v>29</v>
      </c>
      <c r="J130" t="s">
        <v>662</v>
      </c>
      <c r="K130" t="s">
        <v>663</v>
      </c>
      <c r="S130" t="s">
        <v>664</v>
      </c>
      <c r="T130" t="s">
        <v>665</v>
      </c>
      <c r="U130" s="26">
        <v>7333.32</v>
      </c>
      <c r="V130" s="27">
        <v>4</v>
      </c>
    </row>
    <row r="131" spans="1:22" x14ac:dyDescent="0.3">
      <c r="A131" s="24">
        <v>44291</v>
      </c>
      <c r="B131" t="s">
        <v>666</v>
      </c>
      <c r="C131" s="27">
        <v>2021</v>
      </c>
      <c r="D131" t="s">
        <v>25</v>
      </c>
      <c r="E131" t="s">
        <v>26</v>
      </c>
      <c r="F131" t="s">
        <v>27</v>
      </c>
      <c r="H131" t="s">
        <v>28</v>
      </c>
      <c r="I131" t="s">
        <v>29</v>
      </c>
      <c r="J131" t="s">
        <v>480</v>
      </c>
      <c r="K131" t="s">
        <v>481</v>
      </c>
      <c r="S131" t="s">
        <v>667</v>
      </c>
      <c r="T131" t="s">
        <v>483</v>
      </c>
      <c r="U131" s="26">
        <v>224.98</v>
      </c>
      <c r="V131" s="27">
        <v>4</v>
      </c>
    </row>
    <row r="132" spans="1:22" x14ac:dyDescent="0.3">
      <c r="A132" s="24">
        <v>44291</v>
      </c>
      <c r="B132" t="s">
        <v>666</v>
      </c>
      <c r="C132" s="27">
        <v>2021</v>
      </c>
      <c r="D132" t="s">
        <v>25</v>
      </c>
      <c r="E132" t="s">
        <v>26</v>
      </c>
      <c r="F132" t="s">
        <v>27</v>
      </c>
      <c r="H132" t="s">
        <v>28</v>
      </c>
      <c r="I132" t="s">
        <v>29</v>
      </c>
      <c r="J132" t="s">
        <v>484</v>
      </c>
      <c r="K132" t="s">
        <v>485</v>
      </c>
      <c r="S132" t="s">
        <v>667</v>
      </c>
      <c r="T132" t="s">
        <v>486</v>
      </c>
      <c r="U132" s="26">
        <v>14576.39</v>
      </c>
      <c r="V132" s="27">
        <v>4</v>
      </c>
    </row>
    <row r="133" spans="1:22" x14ac:dyDescent="0.3">
      <c r="A133" s="24">
        <v>44291</v>
      </c>
      <c r="B133" t="s">
        <v>666</v>
      </c>
      <c r="C133" s="27">
        <v>2021</v>
      </c>
      <c r="D133" t="s">
        <v>25</v>
      </c>
      <c r="E133" t="s">
        <v>26</v>
      </c>
      <c r="F133" t="s">
        <v>27</v>
      </c>
      <c r="H133" t="s">
        <v>28</v>
      </c>
      <c r="I133" t="s">
        <v>29</v>
      </c>
      <c r="J133" t="s">
        <v>489</v>
      </c>
      <c r="K133" t="s">
        <v>490</v>
      </c>
      <c r="S133" t="s">
        <v>668</v>
      </c>
      <c r="T133" t="s">
        <v>492</v>
      </c>
      <c r="U133" s="26">
        <v>1405.01</v>
      </c>
      <c r="V133" s="27">
        <v>4</v>
      </c>
    </row>
    <row r="134" spans="1:22" x14ac:dyDescent="0.3">
      <c r="A134" s="24">
        <v>44292</v>
      </c>
      <c r="B134" t="s">
        <v>669</v>
      </c>
      <c r="C134" s="27">
        <v>2021</v>
      </c>
      <c r="D134" t="s">
        <v>25</v>
      </c>
      <c r="E134" t="s">
        <v>26</v>
      </c>
      <c r="F134" t="s">
        <v>27</v>
      </c>
      <c r="H134" t="s">
        <v>28</v>
      </c>
      <c r="I134" t="s">
        <v>29</v>
      </c>
      <c r="J134" t="s">
        <v>531</v>
      </c>
      <c r="K134" t="s">
        <v>532</v>
      </c>
      <c r="S134" t="s">
        <v>670</v>
      </c>
      <c r="T134" t="s">
        <v>671</v>
      </c>
      <c r="U134" s="26">
        <v>143</v>
      </c>
      <c r="V134" s="27">
        <v>4</v>
      </c>
    </row>
    <row r="135" spans="1:22" x14ac:dyDescent="0.3">
      <c r="A135" s="24">
        <v>44293</v>
      </c>
      <c r="B135" t="s">
        <v>672</v>
      </c>
      <c r="C135" s="27">
        <v>2021</v>
      </c>
      <c r="D135" t="s">
        <v>25</v>
      </c>
      <c r="E135" t="s">
        <v>26</v>
      </c>
      <c r="F135" t="s">
        <v>27</v>
      </c>
      <c r="H135" t="s">
        <v>28</v>
      </c>
      <c r="I135" t="s">
        <v>29</v>
      </c>
      <c r="J135" t="s">
        <v>480</v>
      </c>
      <c r="K135" t="s">
        <v>481</v>
      </c>
      <c r="S135" t="s">
        <v>673</v>
      </c>
      <c r="T135" t="s">
        <v>483</v>
      </c>
      <c r="U135" s="26">
        <v>44549.7</v>
      </c>
      <c r="V135" s="27">
        <v>4</v>
      </c>
    </row>
    <row r="136" spans="1:22" x14ac:dyDescent="0.3">
      <c r="A136" s="24">
        <v>44293</v>
      </c>
      <c r="B136" t="s">
        <v>672</v>
      </c>
      <c r="C136" s="27">
        <v>2021</v>
      </c>
      <c r="D136" t="s">
        <v>25</v>
      </c>
      <c r="E136" t="s">
        <v>26</v>
      </c>
      <c r="F136" t="s">
        <v>27</v>
      </c>
      <c r="H136" t="s">
        <v>28</v>
      </c>
      <c r="I136" t="s">
        <v>29</v>
      </c>
      <c r="J136" t="s">
        <v>484</v>
      </c>
      <c r="K136" t="s">
        <v>485</v>
      </c>
      <c r="S136" t="s">
        <v>673</v>
      </c>
      <c r="T136" t="s">
        <v>486</v>
      </c>
      <c r="U136" s="26">
        <v>12596.93</v>
      </c>
      <c r="V136" s="27">
        <v>4</v>
      </c>
    </row>
    <row r="137" spans="1:22" x14ac:dyDescent="0.3">
      <c r="A137" s="24">
        <v>44294</v>
      </c>
      <c r="B137" t="s">
        <v>674</v>
      </c>
      <c r="C137" s="27">
        <v>2021</v>
      </c>
      <c r="D137" t="s">
        <v>25</v>
      </c>
      <c r="E137" t="s">
        <v>26</v>
      </c>
      <c r="F137" t="s">
        <v>27</v>
      </c>
      <c r="H137" t="s">
        <v>28</v>
      </c>
      <c r="I137" t="s">
        <v>29</v>
      </c>
      <c r="J137" t="s">
        <v>473</v>
      </c>
      <c r="K137" t="s">
        <v>474</v>
      </c>
      <c r="S137" t="s">
        <v>675</v>
      </c>
      <c r="T137" t="s">
        <v>476</v>
      </c>
      <c r="U137" s="26">
        <v>15315.91</v>
      </c>
      <c r="V137" s="27">
        <v>4</v>
      </c>
    </row>
    <row r="138" spans="1:22" x14ac:dyDescent="0.3">
      <c r="A138" s="24">
        <v>44294</v>
      </c>
      <c r="B138" t="s">
        <v>674</v>
      </c>
      <c r="C138" s="27">
        <v>2021</v>
      </c>
      <c r="D138" t="s">
        <v>25</v>
      </c>
      <c r="E138" t="s">
        <v>26</v>
      </c>
      <c r="F138" t="s">
        <v>27</v>
      </c>
      <c r="H138" t="s">
        <v>28</v>
      </c>
      <c r="I138" t="s">
        <v>29</v>
      </c>
      <c r="J138" t="s">
        <v>477</v>
      </c>
      <c r="K138" t="s">
        <v>478</v>
      </c>
      <c r="S138" t="s">
        <v>675</v>
      </c>
      <c r="T138" t="s">
        <v>479</v>
      </c>
      <c r="U138" s="26">
        <v>769.17</v>
      </c>
      <c r="V138" s="27">
        <v>4</v>
      </c>
    </row>
    <row r="139" spans="1:22" x14ac:dyDescent="0.3">
      <c r="A139" s="24">
        <v>44294</v>
      </c>
      <c r="B139" t="s">
        <v>674</v>
      </c>
      <c r="C139" s="27">
        <v>2021</v>
      </c>
      <c r="D139" t="s">
        <v>25</v>
      </c>
      <c r="E139" t="s">
        <v>26</v>
      </c>
      <c r="F139" t="s">
        <v>27</v>
      </c>
      <c r="H139" t="s">
        <v>28</v>
      </c>
      <c r="I139" t="s">
        <v>29</v>
      </c>
      <c r="J139" t="s">
        <v>494</v>
      </c>
      <c r="K139" t="s">
        <v>495</v>
      </c>
      <c r="S139" t="s">
        <v>676</v>
      </c>
      <c r="T139" t="s">
        <v>497</v>
      </c>
      <c r="U139" s="26">
        <v>3352.5</v>
      </c>
      <c r="V139" s="27">
        <v>4</v>
      </c>
    </row>
    <row r="140" spans="1:22" x14ac:dyDescent="0.3">
      <c r="A140" s="24">
        <v>44294</v>
      </c>
      <c r="B140" t="s">
        <v>674</v>
      </c>
      <c r="C140" s="27">
        <v>2021</v>
      </c>
      <c r="D140" t="s">
        <v>25</v>
      </c>
      <c r="E140" t="s">
        <v>26</v>
      </c>
      <c r="F140" t="s">
        <v>27</v>
      </c>
      <c r="H140" t="s">
        <v>28</v>
      </c>
      <c r="I140" t="s">
        <v>29</v>
      </c>
      <c r="J140" t="s">
        <v>498</v>
      </c>
      <c r="K140" t="s">
        <v>499</v>
      </c>
      <c r="S140" t="s">
        <v>676</v>
      </c>
      <c r="T140" t="s">
        <v>500</v>
      </c>
      <c r="U140" s="26">
        <v>2145.6</v>
      </c>
      <c r="V140" s="27">
        <v>4</v>
      </c>
    </row>
    <row r="141" spans="1:22" x14ac:dyDescent="0.3">
      <c r="A141" s="24">
        <v>44298</v>
      </c>
      <c r="B141" t="s">
        <v>677</v>
      </c>
      <c r="C141" s="27">
        <v>2021</v>
      </c>
      <c r="D141" t="s">
        <v>25</v>
      </c>
      <c r="E141" t="s">
        <v>26</v>
      </c>
      <c r="F141" t="s">
        <v>27</v>
      </c>
      <c r="H141" t="s">
        <v>28</v>
      </c>
      <c r="I141" t="s">
        <v>29</v>
      </c>
      <c r="J141" t="s">
        <v>480</v>
      </c>
      <c r="K141" t="s">
        <v>481</v>
      </c>
      <c r="S141" t="s">
        <v>678</v>
      </c>
      <c r="T141" t="s">
        <v>483</v>
      </c>
      <c r="U141" s="26">
        <v>213.62</v>
      </c>
      <c r="V141" s="27">
        <v>4</v>
      </c>
    </row>
    <row r="142" spans="1:22" x14ac:dyDescent="0.3">
      <c r="A142" s="24">
        <v>44298</v>
      </c>
      <c r="B142" t="s">
        <v>677</v>
      </c>
      <c r="C142" s="27">
        <v>2021</v>
      </c>
      <c r="D142" t="s">
        <v>25</v>
      </c>
      <c r="E142" t="s">
        <v>26</v>
      </c>
      <c r="F142" t="s">
        <v>27</v>
      </c>
      <c r="H142" t="s">
        <v>28</v>
      </c>
      <c r="I142" t="s">
        <v>29</v>
      </c>
      <c r="J142" t="s">
        <v>484</v>
      </c>
      <c r="K142" t="s">
        <v>485</v>
      </c>
      <c r="S142" t="s">
        <v>678</v>
      </c>
      <c r="T142" t="s">
        <v>486</v>
      </c>
      <c r="U142" s="26">
        <v>1618.59</v>
      </c>
      <c r="V142" s="27">
        <v>4</v>
      </c>
    </row>
    <row r="143" spans="1:22" x14ac:dyDescent="0.3">
      <c r="A143" s="24">
        <v>44298</v>
      </c>
      <c r="B143" t="s">
        <v>679</v>
      </c>
      <c r="C143" s="27">
        <v>2021</v>
      </c>
      <c r="D143" t="s">
        <v>25</v>
      </c>
      <c r="E143" t="s">
        <v>26</v>
      </c>
      <c r="F143" t="s">
        <v>27</v>
      </c>
      <c r="H143" t="s">
        <v>28</v>
      </c>
      <c r="I143" t="s">
        <v>29</v>
      </c>
      <c r="J143" t="s">
        <v>489</v>
      </c>
      <c r="K143" t="s">
        <v>490</v>
      </c>
      <c r="S143" t="s">
        <v>680</v>
      </c>
      <c r="T143" t="s">
        <v>492</v>
      </c>
      <c r="U143" s="26">
        <v>1642.05</v>
      </c>
      <c r="V143" s="27">
        <v>4</v>
      </c>
    </row>
    <row r="144" spans="1:22" x14ac:dyDescent="0.3">
      <c r="A144" s="24">
        <v>44300</v>
      </c>
      <c r="B144" t="s">
        <v>681</v>
      </c>
      <c r="C144" s="27">
        <v>2021</v>
      </c>
      <c r="D144" t="s">
        <v>25</v>
      </c>
      <c r="E144" t="s">
        <v>26</v>
      </c>
      <c r="F144" t="s">
        <v>27</v>
      </c>
      <c r="H144" t="s">
        <v>28</v>
      </c>
      <c r="I144" t="s">
        <v>29</v>
      </c>
      <c r="J144" t="s">
        <v>473</v>
      </c>
      <c r="K144" t="s">
        <v>474</v>
      </c>
      <c r="S144" t="s">
        <v>682</v>
      </c>
      <c r="T144" t="s">
        <v>476</v>
      </c>
      <c r="U144" s="26">
        <v>4319.76</v>
      </c>
      <c r="V144" s="27">
        <v>4</v>
      </c>
    </row>
    <row r="145" spans="1:22" x14ac:dyDescent="0.3">
      <c r="A145" s="24">
        <v>44300</v>
      </c>
      <c r="B145" t="s">
        <v>681</v>
      </c>
      <c r="C145" s="27">
        <v>2021</v>
      </c>
      <c r="D145" t="s">
        <v>25</v>
      </c>
      <c r="E145" t="s">
        <v>26</v>
      </c>
      <c r="F145" t="s">
        <v>27</v>
      </c>
      <c r="H145" t="s">
        <v>28</v>
      </c>
      <c r="I145" t="s">
        <v>29</v>
      </c>
      <c r="J145" t="s">
        <v>477</v>
      </c>
      <c r="K145" t="s">
        <v>478</v>
      </c>
      <c r="S145" t="s">
        <v>682</v>
      </c>
      <c r="T145" t="s">
        <v>479</v>
      </c>
      <c r="U145" s="26">
        <v>5732.91</v>
      </c>
      <c r="V145" s="27">
        <v>4</v>
      </c>
    </row>
    <row r="146" spans="1:22" x14ac:dyDescent="0.3">
      <c r="A146" s="24">
        <v>44300</v>
      </c>
      <c r="B146" t="s">
        <v>681</v>
      </c>
      <c r="C146" s="27">
        <v>2021</v>
      </c>
      <c r="D146" t="s">
        <v>25</v>
      </c>
      <c r="E146" t="s">
        <v>26</v>
      </c>
      <c r="F146" t="s">
        <v>27</v>
      </c>
      <c r="H146" t="s">
        <v>28</v>
      </c>
      <c r="I146" t="s">
        <v>29</v>
      </c>
      <c r="J146" t="s">
        <v>480</v>
      </c>
      <c r="K146" t="s">
        <v>481</v>
      </c>
      <c r="S146" t="s">
        <v>683</v>
      </c>
      <c r="T146" t="s">
        <v>483</v>
      </c>
      <c r="U146" s="26">
        <v>923.41</v>
      </c>
      <c r="V146" s="27">
        <v>4</v>
      </c>
    </row>
    <row r="147" spans="1:22" x14ac:dyDescent="0.3">
      <c r="A147" s="24">
        <v>44300</v>
      </c>
      <c r="B147" t="s">
        <v>681</v>
      </c>
      <c r="C147" s="27">
        <v>2021</v>
      </c>
      <c r="D147" t="s">
        <v>25</v>
      </c>
      <c r="E147" t="s">
        <v>26</v>
      </c>
      <c r="F147" t="s">
        <v>27</v>
      </c>
      <c r="H147" t="s">
        <v>28</v>
      </c>
      <c r="I147" t="s">
        <v>29</v>
      </c>
      <c r="J147" t="s">
        <v>484</v>
      </c>
      <c r="K147" t="s">
        <v>485</v>
      </c>
      <c r="S147" t="s">
        <v>683</v>
      </c>
      <c r="T147" t="s">
        <v>486</v>
      </c>
      <c r="U147" s="26">
        <v>4671.46</v>
      </c>
      <c r="V147" s="27">
        <v>4</v>
      </c>
    </row>
    <row r="148" spans="1:22" x14ac:dyDescent="0.3">
      <c r="A148" s="24">
        <v>44302</v>
      </c>
      <c r="B148" t="s">
        <v>684</v>
      </c>
      <c r="C148" s="27">
        <v>2021</v>
      </c>
      <c r="D148" t="s">
        <v>25</v>
      </c>
      <c r="E148" t="s">
        <v>26</v>
      </c>
      <c r="F148" t="s">
        <v>27</v>
      </c>
      <c r="H148" t="s">
        <v>28</v>
      </c>
      <c r="I148" t="s">
        <v>29</v>
      </c>
      <c r="J148" t="s">
        <v>480</v>
      </c>
      <c r="K148" t="s">
        <v>481</v>
      </c>
      <c r="S148" t="s">
        <v>685</v>
      </c>
      <c r="T148" t="s">
        <v>483</v>
      </c>
      <c r="U148" s="26">
        <v>435</v>
      </c>
      <c r="V148" s="27">
        <v>4</v>
      </c>
    </row>
    <row r="149" spans="1:22" x14ac:dyDescent="0.3">
      <c r="A149" s="24">
        <v>44302</v>
      </c>
      <c r="B149" t="s">
        <v>684</v>
      </c>
      <c r="C149" s="27">
        <v>2021</v>
      </c>
      <c r="D149" t="s">
        <v>25</v>
      </c>
      <c r="E149" t="s">
        <v>26</v>
      </c>
      <c r="F149" t="s">
        <v>27</v>
      </c>
      <c r="H149" t="s">
        <v>28</v>
      </c>
      <c r="I149" t="s">
        <v>29</v>
      </c>
      <c r="J149" t="s">
        <v>484</v>
      </c>
      <c r="K149" t="s">
        <v>485</v>
      </c>
      <c r="S149" t="s">
        <v>685</v>
      </c>
      <c r="T149" t="s">
        <v>486</v>
      </c>
      <c r="U149" s="26">
        <v>604.08000000000004</v>
      </c>
      <c r="V149" s="27">
        <v>4</v>
      </c>
    </row>
    <row r="150" spans="1:22" x14ac:dyDescent="0.3">
      <c r="A150" s="24">
        <v>44305</v>
      </c>
      <c r="B150" t="s">
        <v>686</v>
      </c>
      <c r="C150" s="27">
        <v>2021</v>
      </c>
      <c r="D150" t="s">
        <v>25</v>
      </c>
      <c r="E150" t="s">
        <v>26</v>
      </c>
      <c r="F150" t="s">
        <v>27</v>
      </c>
      <c r="H150" t="s">
        <v>28</v>
      </c>
      <c r="I150" t="s">
        <v>29</v>
      </c>
      <c r="J150" t="s">
        <v>489</v>
      </c>
      <c r="K150" t="s">
        <v>490</v>
      </c>
      <c r="S150" t="s">
        <v>687</v>
      </c>
      <c r="T150" t="s">
        <v>492</v>
      </c>
      <c r="U150" s="26">
        <v>3536.44</v>
      </c>
      <c r="V150" s="27">
        <v>4</v>
      </c>
    </row>
    <row r="151" spans="1:22" x14ac:dyDescent="0.3">
      <c r="A151" s="24">
        <v>44306</v>
      </c>
      <c r="B151" t="s">
        <v>688</v>
      </c>
      <c r="C151" s="27">
        <v>2021</v>
      </c>
      <c r="D151" t="s">
        <v>25</v>
      </c>
      <c r="E151" t="s">
        <v>26</v>
      </c>
      <c r="F151" t="s">
        <v>27</v>
      </c>
      <c r="H151" t="s">
        <v>28</v>
      </c>
      <c r="I151" t="s">
        <v>29</v>
      </c>
      <c r="J151" t="s">
        <v>480</v>
      </c>
      <c r="K151" t="s">
        <v>481</v>
      </c>
      <c r="L151" t="s">
        <v>603</v>
      </c>
      <c r="M151" t="s">
        <v>604</v>
      </c>
      <c r="S151" t="s">
        <v>689</v>
      </c>
      <c r="T151" t="s">
        <v>690</v>
      </c>
      <c r="U151" s="26">
        <v>-7489.27</v>
      </c>
      <c r="V151" s="27">
        <v>4</v>
      </c>
    </row>
    <row r="152" spans="1:22" x14ac:dyDescent="0.3">
      <c r="A152" s="24">
        <v>44306</v>
      </c>
      <c r="B152" t="s">
        <v>688</v>
      </c>
      <c r="C152" s="27">
        <v>2021</v>
      </c>
      <c r="D152" t="s">
        <v>25</v>
      </c>
      <c r="E152" t="s">
        <v>26</v>
      </c>
      <c r="F152" t="s">
        <v>27</v>
      </c>
      <c r="H152" t="s">
        <v>28</v>
      </c>
      <c r="I152" t="s">
        <v>29</v>
      </c>
      <c r="J152" t="s">
        <v>484</v>
      </c>
      <c r="K152" t="s">
        <v>485</v>
      </c>
      <c r="L152" t="s">
        <v>603</v>
      </c>
      <c r="M152" t="s">
        <v>604</v>
      </c>
      <c r="S152" t="s">
        <v>689</v>
      </c>
      <c r="T152" t="s">
        <v>690</v>
      </c>
      <c r="U152" s="26">
        <v>-7183.59</v>
      </c>
      <c r="V152" s="27">
        <v>4</v>
      </c>
    </row>
    <row r="153" spans="1:22" x14ac:dyDescent="0.3">
      <c r="A153" s="24">
        <v>44307</v>
      </c>
      <c r="B153" t="s">
        <v>691</v>
      </c>
      <c r="C153" s="27">
        <v>2021</v>
      </c>
      <c r="D153" t="s">
        <v>25</v>
      </c>
      <c r="E153" t="s">
        <v>26</v>
      </c>
      <c r="F153" t="s">
        <v>27</v>
      </c>
      <c r="H153" t="s">
        <v>28</v>
      </c>
      <c r="I153" t="s">
        <v>29</v>
      </c>
      <c r="J153" t="s">
        <v>692</v>
      </c>
      <c r="K153" t="s">
        <v>693</v>
      </c>
      <c r="S153" t="s">
        <v>694</v>
      </c>
      <c r="T153" t="s">
        <v>695</v>
      </c>
      <c r="U153" s="26">
        <v>3200</v>
      </c>
      <c r="V153" s="27">
        <v>4</v>
      </c>
    </row>
    <row r="154" spans="1:22" x14ac:dyDescent="0.3">
      <c r="A154" s="24">
        <v>44308</v>
      </c>
      <c r="B154" t="s">
        <v>696</v>
      </c>
      <c r="C154" s="27">
        <v>2021</v>
      </c>
      <c r="D154" t="s">
        <v>25</v>
      </c>
      <c r="E154" t="s">
        <v>26</v>
      </c>
      <c r="F154" t="s">
        <v>27</v>
      </c>
      <c r="H154" t="s">
        <v>28</v>
      </c>
      <c r="I154" t="s">
        <v>29</v>
      </c>
      <c r="J154" t="s">
        <v>473</v>
      </c>
      <c r="K154" t="s">
        <v>474</v>
      </c>
      <c r="S154" t="s">
        <v>697</v>
      </c>
      <c r="T154" t="s">
        <v>698</v>
      </c>
      <c r="U154" s="26">
        <v>9651.51</v>
      </c>
      <c r="V154" s="27">
        <v>4</v>
      </c>
    </row>
    <row r="155" spans="1:22" x14ac:dyDescent="0.3">
      <c r="A155" s="24">
        <v>44308</v>
      </c>
      <c r="B155" t="s">
        <v>696</v>
      </c>
      <c r="C155" s="27">
        <v>2021</v>
      </c>
      <c r="D155" t="s">
        <v>25</v>
      </c>
      <c r="E155" t="s">
        <v>26</v>
      </c>
      <c r="F155" t="s">
        <v>27</v>
      </c>
      <c r="H155" t="s">
        <v>28</v>
      </c>
      <c r="I155" t="s">
        <v>29</v>
      </c>
      <c r="J155" t="s">
        <v>477</v>
      </c>
      <c r="K155" t="s">
        <v>478</v>
      </c>
      <c r="S155" t="s">
        <v>697</v>
      </c>
      <c r="T155" t="s">
        <v>699</v>
      </c>
      <c r="U155" s="26">
        <v>1072.1400000000001</v>
      </c>
      <c r="V155" s="27">
        <v>4</v>
      </c>
    </row>
    <row r="156" spans="1:22" x14ac:dyDescent="0.3">
      <c r="A156" s="24">
        <v>44308</v>
      </c>
      <c r="B156" t="s">
        <v>696</v>
      </c>
      <c r="C156" s="27">
        <v>2021</v>
      </c>
      <c r="D156" t="s">
        <v>25</v>
      </c>
      <c r="E156" t="s">
        <v>26</v>
      </c>
      <c r="F156" t="s">
        <v>27</v>
      </c>
      <c r="H156" t="s">
        <v>28</v>
      </c>
      <c r="I156" t="s">
        <v>29</v>
      </c>
      <c r="J156" t="s">
        <v>480</v>
      </c>
      <c r="K156" t="s">
        <v>481</v>
      </c>
      <c r="S156" t="s">
        <v>700</v>
      </c>
      <c r="T156" t="s">
        <v>701</v>
      </c>
      <c r="U156" s="26">
        <v>2012.61</v>
      </c>
      <c r="V156" s="27">
        <v>4</v>
      </c>
    </row>
    <row r="157" spans="1:22" x14ac:dyDescent="0.3">
      <c r="A157" s="24">
        <v>44308</v>
      </c>
      <c r="B157" t="s">
        <v>696</v>
      </c>
      <c r="C157" s="27">
        <v>2021</v>
      </c>
      <c r="D157" t="s">
        <v>25</v>
      </c>
      <c r="E157" t="s">
        <v>26</v>
      </c>
      <c r="F157" t="s">
        <v>27</v>
      </c>
      <c r="H157" t="s">
        <v>28</v>
      </c>
      <c r="I157" t="s">
        <v>29</v>
      </c>
      <c r="J157" t="s">
        <v>484</v>
      </c>
      <c r="K157" t="s">
        <v>485</v>
      </c>
      <c r="S157" t="s">
        <v>700</v>
      </c>
      <c r="T157" t="s">
        <v>702</v>
      </c>
      <c r="U157" s="26">
        <v>4637.43</v>
      </c>
      <c r="V157" s="27">
        <v>4</v>
      </c>
    </row>
    <row r="158" spans="1:22" x14ac:dyDescent="0.3">
      <c r="A158" s="24">
        <v>44312</v>
      </c>
      <c r="B158" t="s">
        <v>703</v>
      </c>
      <c r="C158" s="27">
        <v>2021</v>
      </c>
      <c r="D158" t="s">
        <v>25</v>
      </c>
      <c r="E158" t="s">
        <v>26</v>
      </c>
      <c r="F158" t="s">
        <v>27</v>
      </c>
      <c r="H158" t="s">
        <v>28</v>
      </c>
      <c r="I158" t="s">
        <v>29</v>
      </c>
      <c r="J158" t="s">
        <v>480</v>
      </c>
      <c r="K158" t="s">
        <v>481</v>
      </c>
      <c r="S158" t="s">
        <v>704</v>
      </c>
      <c r="T158" t="s">
        <v>701</v>
      </c>
      <c r="U158" s="26">
        <v>23.1</v>
      </c>
      <c r="V158" s="27">
        <v>4</v>
      </c>
    </row>
    <row r="159" spans="1:22" x14ac:dyDescent="0.3">
      <c r="A159" s="24">
        <v>44312</v>
      </c>
      <c r="B159" t="s">
        <v>703</v>
      </c>
      <c r="C159" s="27">
        <v>2021</v>
      </c>
      <c r="D159" t="s">
        <v>25</v>
      </c>
      <c r="E159" t="s">
        <v>26</v>
      </c>
      <c r="F159" t="s">
        <v>27</v>
      </c>
      <c r="H159" t="s">
        <v>28</v>
      </c>
      <c r="I159" t="s">
        <v>29</v>
      </c>
      <c r="J159" t="s">
        <v>484</v>
      </c>
      <c r="K159" t="s">
        <v>485</v>
      </c>
      <c r="S159" t="s">
        <v>704</v>
      </c>
      <c r="T159" t="s">
        <v>705</v>
      </c>
      <c r="U159" s="26">
        <v>1135.44</v>
      </c>
      <c r="V159" s="27">
        <v>4</v>
      </c>
    </row>
    <row r="160" spans="1:22" x14ac:dyDescent="0.3">
      <c r="A160" s="24">
        <v>44313</v>
      </c>
      <c r="B160" t="s">
        <v>706</v>
      </c>
      <c r="C160" s="27">
        <v>2021</v>
      </c>
      <c r="D160" t="s">
        <v>25</v>
      </c>
      <c r="E160" t="s">
        <v>26</v>
      </c>
      <c r="F160" t="s">
        <v>27</v>
      </c>
      <c r="H160" t="s">
        <v>28</v>
      </c>
      <c r="I160" t="s">
        <v>29</v>
      </c>
      <c r="J160" t="s">
        <v>489</v>
      </c>
      <c r="K160" t="s">
        <v>490</v>
      </c>
      <c r="S160" t="s">
        <v>707</v>
      </c>
      <c r="T160" t="s">
        <v>618</v>
      </c>
      <c r="U160" s="26">
        <v>1883.8</v>
      </c>
      <c r="V160" s="27">
        <v>4</v>
      </c>
    </row>
    <row r="161" spans="1:22" x14ac:dyDescent="0.3">
      <c r="A161" s="24">
        <v>44314</v>
      </c>
      <c r="B161" t="s">
        <v>708</v>
      </c>
      <c r="C161" s="27">
        <v>2021</v>
      </c>
      <c r="D161" t="s">
        <v>25</v>
      </c>
      <c r="E161" t="s">
        <v>26</v>
      </c>
      <c r="F161" t="s">
        <v>27</v>
      </c>
      <c r="H161" t="s">
        <v>28</v>
      </c>
      <c r="I161" t="s">
        <v>29</v>
      </c>
      <c r="J161" t="s">
        <v>512</v>
      </c>
      <c r="K161" t="s">
        <v>513</v>
      </c>
      <c r="S161" t="s">
        <v>709</v>
      </c>
      <c r="T161" t="s">
        <v>710</v>
      </c>
      <c r="U161" s="26">
        <v>182225.98</v>
      </c>
      <c r="V161" s="27">
        <v>4</v>
      </c>
    </row>
    <row r="162" spans="1:22" x14ac:dyDescent="0.3">
      <c r="A162" s="24">
        <v>44314</v>
      </c>
      <c r="B162" t="s">
        <v>711</v>
      </c>
      <c r="C162" s="27">
        <v>2021</v>
      </c>
      <c r="D162" t="s">
        <v>25</v>
      </c>
      <c r="E162" t="s">
        <v>26</v>
      </c>
      <c r="F162" t="s">
        <v>27</v>
      </c>
      <c r="H162" t="s">
        <v>28</v>
      </c>
      <c r="I162" t="s">
        <v>29</v>
      </c>
      <c r="J162" t="s">
        <v>480</v>
      </c>
      <c r="K162" t="s">
        <v>481</v>
      </c>
      <c r="S162" t="s">
        <v>712</v>
      </c>
      <c r="T162" t="s">
        <v>483</v>
      </c>
      <c r="U162" s="26">
        <v>356.94</v>
      </c>
      <c r="V162" s="27">
        <v>4</v>
      </c>
    </row>
    <row r="163" spans="1:22" x14ac:dyDescent="0.3">
      <c r="A163" s="24">
        <v>44314</v>
      </c>
      <c r="B163" t="s">
        <v>711</v>
      </c>
      <c r="C163" s="27">
        <v>2021</v>
      </c>
      <c r="D163" t="s">
        <v>25</v>
      </c>
      <c r="E163" t="s">
        <v>26</v>
      </c>
      <c r="F163" t="s">
        <v>27</v>
      </c>
      <c r="H163" t="s">
        <v>28</v>
      </c>
      <c r="I163" t="s">
        <v>29</v>
      </c>
      <c r="J163" t="s">
        <v>484</v>
      </c>
      <c r="K163" t="s">
        <v>485</v>
      </c>
      <c r="S163" t="s">
        <v>712</v>
      </c>
      <c r="T163" t="s">
        <v>486</v>
      </c>
      <c r="U163" s="26">
        <v>1288.1199999999999</v>
      </c>
      <c r="V163" s="27">
        <v>4</v>
      </c>
    </row>
    <row r="164" spans="1:22" x14ac:dyDescent="0.3">
      <c r="A164" s="24">
        <v>44314</v>
      </c>
      <c r="B164" t="s">
        <v>708</v>
      </c>
      <c r="C164" s="27">
        <v>2021</v>
      </c>
      <c r="D164" t="s">
        <v>25</v>
      </c>
      <c r="E164" t="s">
        <v>26</v>
      </c>
      <c r="F164" t="s">
        <v>27</v>
      </c>
      <c r="H164" t="s">
        <v>28</v>
      </c>
      <c r="I164" t="s">
        <v>29</v>
      </c>
      <c r="J164" t="s">
        <v>468</v>
      </c>
      <c r="K164" t="s">
        <v>469</v>
      </c>
      <c r="S164" t="s">
        <v>713</v>
      </c>
      <c r="T164" t="s">
        <v>573</v>
      </c>
      <c r="U164" s="26">
        <v>585.20000000000005</v>
      </c>
      <c r="V164" s="27">
        <v>4</v>
      </c>
    </row>
    <row r="165" spans="1:22" x14ac:dyDescent="0.3">
      <c r="A165" s="24">
        <v>44315</v>
      </c>
      <c r="B165" t="s">
        <v>714</v>
      </c>
      <c r="C165" s="27">
        <v>2021</v>
      </c>
      <c r="D165" t="s">
        <v>25</v>
      </c>
      <c r="E165" t="s">
        <v>26</v>
      </c>
      <c r="F165" t="s">
        <v>27</v>
      </c>
      <c r="H165" t="s">
        <v>28</v>
      </c>
      <c r="I165" t="s">
        <v>29</v>
      </c>
      <c r="J165" t="s">
        <v>473</v>
      </c>
      <c r="K165" t="s">
        <v>474</v>
      </c>
      <c r="S165" t="s">
        <v>715</v>
      </c>
      <c r="T165" t="s">
        <v>476</v>
      </c>
      <c r="U165" s="26">
        <v>5349.96</v>
      </c>
      <c r="V165" s="27">
        <v>4</v>
      </c>
    </row>
    <row r="166" spans="1:22" x14ac:dyDescent="0.3">
      <c r="A166" s="24">
        <v>44315</v>
      </c>
      <c r="B166" t="s">
        <v>714</v>
      </c>
      <c r="C166" s="27">
        <v>2021</v>
      </c>
      <c r="D166" t="s">
        <v>25</v>
      </c>
      <c r="E166" t="s">
        <v>26</v>
      </c>
      <c r="F166" t="s">
        <v>27</v>
      </c>
      <c r="H166" t="s">
        <v>28</v>
      </c>
      <c r="I166" t="s">
        <v>29</v>
      </c>
      <c r="J166" t="s">
        <v>582</v>
      </c>
      <c r="K166" t="s">
        <v>583</v>
      </c>
      <c r="S166" t="s">
        <v>716</v>
      </c>
      <c r="T166" t="s">
        <v>585</v>
      </c>
      <c r="U166" s="26">
        <v>2777.04</v>
      </c>
      <c r="V166" s="27">
        <v>4</v>
      </c>
    </row>
    <row r="167" spans="1:22" x14ac:dyDescent="0.3">
      <c r="A167" s="24">
        <v>44315</v>
      </c>
      <c r="B167" t="s">
        <v>714</v>
      </c>
      <c r="C167" s="27">
        <v>2021</v>
      </c>
      <c r="D167" t="s">
        <v>25</v>
      </c>
      <c r="E167" t="s">
        <v>26</v>
      </c>
      <c r="F167" t="s">
        <v>27</v>
      </c>
      <c r="H167" t="s">
        <v>28</v>
      </c>
      <c r="I167" t="s">
        <v>29</v>
      </c>
      <c r="J167" t="s">
        <v>586</v>
      </c>
      <c r="K167" t="s">
        <v>587</v>
      </c>
      <c r="S167" t="s">
        <v>717</v>
      </c>
      <c r="T167" t="s">
        <v>589</v>
      </c>
      <c r="U167" s="26">
        <v>964.24</v>
      </c>
      <c r="V167" s="27">
        <v>4</v>
      </c>
    </row>
    <row r="168" spans="1:22" x14ac:dyDescent="0.3">
      <c r="A168" s="24">
        <v>44315</v>
      </c>
      <c r="B168" t="s">
        <v>714</v>
      </c>
      <c r="C168" s="27">
        <v>2021</v>
      </c>
      <c r="D168" t="s">
        <v>25</v>
      </c>
      <c r="E168" t="s">
        <v>26</v>
      </c>
      <c r="F168" t="s">
        <v>27</v>
      </c>
      <c r="H168" t="s">
        <v>28</v>
      </c>
      <c r="I168" t="s">
        <v>29</v>
      </c>
      <c r="J168" t="s">
        <v>477</v>
      </c>
      <c r="K168" t="s">
        <v>478</v>
      </c>
      <c r="S168" t="s">
        <v>715</v>
      </c>
      <c r="T168" t="s">
        <v>479</v>
      </c>
      <c r="U168" s="26">
        <v>4725.3</v>
      </c>
      <c r="V168" s="27">
        <v>4</v>
      </c>
    </row>
    <row r="169" spans="1:22" x14ac:dyDescent="0.3">
      <c r="A169" s="24">
        <v>44315</v>
      </c>
      <c r="B169" t="s">
        <v>714</v>
      </c>
      <c r="C169" s="27">
        <v>2021</v>
      </c>
      <c r="D169" t="s">
        <v>25</v>
      </c>
      <c r="E169" t="s">
        <v>26</v>
      </c>
      <c r="F169" t="s">
        <v>27</v>
      </c>
      <c r="H169" t="s">
        <v>28</v>
      </c>
      <c r="I169" t="s">
        <v>29</v>
      </c>
      <c r="J169" t="s">
        <v>590</v>
      </c>
      <c r="K169" t="s">
        <v>591</v>
      </c>
      <c r="S169" t="s">
        <v>716</v>
      </c>
      <c r="T169" t="s">
        <v>592</v>
      </c>
      <c r="U169" s="26">
        <v>1349.95</v>
      </c>
      <c r="V169" s="27">
        <v>4</v>
      </c>
    </row>
    <row r="170" spans="1:22" x14ac:dyDescent="0.3">
      <c r="A170" s="24">
        <v>44315</v>
      </c>
      <c r="B170" t="s">
        <v>714</v>
      </c>
      <c r="C170" s="27">
        <v>2021</v>
      </c>
      <c r="D170" t="s">
        <v>25</v>
      </c>
      <c r="E170" t="s">
        <v>26</v>
      </c>
      <c r="F170" t="s">
        <v>27</v>
      </c>
      <c r="H170" t="s">
        <v>28</v>
      </c>
      <c r="I170" t="s">
        <v>29</v>
      </c>
      <c r="J170" t="s">
        <v>593</v>
      </c>
      <c r="K170" t="s">
        <v>594</v>
      </c>
      <c r="S170" t="s">
        <v>717</v>
      </c>
      <c r="T170" t="s">
        <v>595</v>
      </c>
      <c r="U170" s="26">
        <v>1644.88</v>
      </c>
      <c r="V170" s="27">
        <v>4</v>
      </c>
    </row>
    <row r="171" spans="1:22" x14ac:dyDescent="0.3">
      <c r="A171" s="24">
        <v>44315</v>
      </c>
      <c r="B171" t="s">
        <v>714</v>
      </c>
      <c r="C171" s="27">
        <v>2021</v>
      </c>
      <c r="D171" t="s">
        <v>25</v>
      </c>
      <c r="E171" t="s">
        <v>26</v>
      </c>
      <c r="F171" t="s">
        <v>27</v>
      </c>
      <c r="H171" t="s">
        <v>28</v>
      </c>
      <c r="I171" t="s">
        <v>29</v>
      </c>
      <c r="J171" t="s">
        <v>596</v>
      </c>
      <c r="K171" t="s">
        <v>597</v>
      </c>
      <c r="S171" t="s">
        <v>717</v>
      </c>
      <c r="T171" t="s">
        <v>598</v>
      </c>
      <c r="U171" s="26">
        <v>1588.16</v>
      </c>
      <c r="V171" s="27">
        <v>4</v>
      </c>
    </row>
    <row r="172" spans="1:22" x14ac:dyDescent="0.3">
      <c r="A172" s="24">
        <v>44315</v>
      </c>
      <c r="B172" t="s">
        <v>714</v>
      </c>
      <c r="C172" s="27">
        <v>2021</v>
      </c>
      <c r="D172" t="s">
        <v>25</v>
      </c>
      <c r="E172" t="s">
        <v>26</v>
      </c>
      <c r="F172" t="s">
        <v>27</v>
      </c>
      <c r="H172" t="s">
        <v>28</v>
      </c>
      <c r="I172" t="s">
        <v>29</v>
      </c>
      <c r="J172" t="s">
        <v>599</v>
      </c>
      <c r="K172" t="s">
        <v>600</v>
      </c>
      <c r="S172" t="s">
        <v>717</v>
      </c>
      <c r="T172" t="s">
        <v>601</v>
      </c>
      <c r="U172" s="26">
        <v>1247.8399999999999</v>
      </c>
      <c r="V172" s="27">
        <v>4</v>
      </c>
    </row>
    <row r="173" spans="1:22" x14ac:dyDescent="0.3">
      <c r="A173" s="24">
        <v>44316</v>
      </c>
      <c r="B173" t="s">
        <v>718</v>
      </c>
      <c r="C173" s="27">
        <v>2021</v>
      </c>
      <c r="D173" t="s">
        <v>25</v>
      </c>
      <c r="E173" t="s">
        <v>26</v>
      </c>
      <c r="F173" t="s">
        <v>27</v>
      </c>
      <c r="H173" t="s">
        <v>28</v>
      </c>
      <c r="I173" t="s">
        <v>29</v>
      </c>
      <c r="J173" t="s">
        <v>480</v>
      </c>
      <c r="K173" t="s">
        <v>481</v>
      </c>
      <c r="S173" t="s">
        <v>719</v>
      </c>
      <c r="T173" t="s">
        <v>483</v>
      </c>
      <c r="U173" s="26">
        <v>716.48</v>
      </c>
      <c r="V173" s="27">
        <v>4</v>
      </c>
    </row>
    <row r="174" spans="1:22" x14ac:dyDescent="0.3">
      <c r="A174" s="24">
        <v>44316</v>
      </c>
      <c r="B174" t="s">
        <v>718</v>
      </c>
      <c r="C174" s="27">
        <v>2021</v>
      </c>
      <c r="D174" t="s">
        <v>25</v>
      </c>
      <c r="E174" t="s">
        <v>26</v>
      </c>
      <c r="F174" t="s">
        <v>27</v>
      </c>
      <c r="H174" t="s">
        <v>28</v>
      </c>
      <c r="I174" t="s">
        <v>29</v>
      </c>
      <c r="J174" t="s">
        <v>484</v>
      </c>
      <c r="K174" t="s">
        <v>485</v>
      </c>
      <c r="S174" t="s">
        <v>719</v>
      </c>
      <c r="T174" t="s">
        <v>486</v>
      </c>
      <c r="U174" s="26">
        <v>495.02</v>
      </c>
      <c r="V174" s="27">
        <v>4</v>
      </c>
    </row>
    <row r="175" spans="1:22" x14ac:dyDescent="0.3">
      <c r="A175" s="24">
        <v>44319</v>
      </c>
      <c r="B175" t="s">
        <v>720</v>
      </c>
      <c r="C175" s="27">
        <v>2021</v>
      </c>
      <c r="D175" t="s">
        <v>25</v>
      </c>
      <c r="E175" t="s">
        <v>26</v>
      </c>
      <c r="F175" t="s">
        <v>27</v>
      </c>
      <c r="H175" t="s">
        <v>28</v>
      </c>
      <c r="I175" t="s">
        <v>29</v>
      </c>
      <c r="J175" t="s">
        <v>489</v>
      </c>
      <c r="K175" t="s">
        <v>490</v>
      </c>
      <c r="S175" t="s">
        <v>721</v>
      </c>
      <c r="T175" t="s">
        <v>492</v>
      </c>
      <c r="U175" s="26">
        <v>3128.26</v>
      </c>
      <c r="V175" s="27">
        <v>5</v>
      </c>
    </row>
    <row r="176" spans="1:22" x14ac:dyDescent="0.3">
      <c r="A176" s="24">
        <v>44321</v>
      </c>
      <c r="B176" t="s">
        <v>722</v>
      </c>
      <c r="C176" s="27">
        <v>2021</v>
      </c>
      <c r="D176" t="s">
        <v>25</v>
      </c>
      <c r="E176" t="s">
        <v>26</v>
      </c>
      <c r="F176" t="s">
        <v>27</v>
      </c>
      <c r="H176" t="s">
        <v>28</v>
      </c>
      <c r="I176" t="s">
        <v>29</v>
      </c>
      <c r="J176" t="s">
        <v>473</v>
      </c>
      <c r="K176" t="s">
        <v>474</v>
      </c>
      <c r="S176" t="s">
        <v>723</v>
      </c>
      <c r="T176" t="s">
        <v>476</v>
      </c>
      <c r="U176" s="26">
        <v>3400.14</v>
      </c>
      <c r="V176" s="27">
        <v>5</v>
      </c>
    </row>
    <row r="177" spans="1:22" x14ac:dyDescent="0.3">
      <c r="A177" s="24">
        <v>44321</v>
      </c>
      <c r="B177" t="s">
        <v>722</v>
      </c>
      <c r="C177" s="27">
        <v>2021</v>
      </c>
      <c r="D177" t="s">
        <v>25</v>
      </c>
      <c r="E177" t="s">
        <v>26</v>
      </c>
      <c r="F177" t="s">
        <v>27</v>
      </c>
      <c r="H177" t="s">
        <v>28</v>
      </c>
      <c r="I177" t="s">
        <v>29</v>
      </c>
      <c r="J177" t="s">
        <v>477</v>
      </c>
      <c r="K177" t="s">
        <v>478</v>
      </c>
      <c r="S177" t="s">
        <v>723</v>
      </c>
      <c r="T177" t="s">
        <v>479</v>
      </c>
      <c r="U177" s="26">
        <v>13972.42</v>
      </c>
      <c r="V177" s="27">
        <v>5</v>
      </c>
    </row>
    <row r="178" spans="1:22" x14ac:dyDescent="0.3">
      <c r="A178" s="24">
        <v>44321</v>
      </c>
      <c r="B178" t="s">
        <v>722</v>
      </c>
      <c r="C178" s="27">
        <v>2021</v>
      </c>
      <c r="D178" t="s">
        <v>25</v>
      </c>
      <c r="E178" t="s">
        <v>26</v>
      </c>
      <c r="F178" t="s">
        <v>27</v>
      </c>
      <c r="H178" t="s">
        <v>28</v>
      </c>
      <c r="I178" t="s">
        <v>29</v>
      </c>
      <c r="J178" t="s">
        <v>480</v>
      </c>
      <c r="K178" t="s">
        <v>481</v>
      </c>
      <c r="S178" t="s">
        <v>724</v>
      </c>
      <c r="T178" t="s">
        <v>483</v>
      </c>
      <c r="U178" s="26">
        <v>726.54</v>
      </c>
      <c r="V178" s="27">
        <v>5</v>
      </c>
    </row>
    <row r="179" spans="1:22" x14ac:dyDescent="0.3">
      <c r="A179" s="24">
        <v>44321</v>
      </c>
      <c r="B179" t="s">
        <v>722</v>
      </c>
      <c r="C179" s="27">
        <v>2021</v>
      </c>
      <c r="D179" t="s">
        <v>25</v>
      </c>
      <c r="E179" t="s">
        <v>26</v>
      </c>
      <c r="F179" t="s">
        <v>27</v>
      </c>
      <c r="H179" t="s">
        <v>28</v>
      </c>
      <c r="I179" t="s">
        <v>29</v>
      </c>
      <c r="J179" t="s">
        <v>484</v>
      </c>
      <c r="K179" t="s">
        <v>485</v>
      </c>
      <c r="S179" t="s">
        <v>724</v>
      </c>
      <c r="T179" t="s">
        <v>486</v>
      </c>
      <c r="U179" s="26">
        <v>16753.259999999998</v>
      </c>
      <c r="V179" s="27">
        <v>5</v>
      </c>
    </row>
    <row r="180" spans="1:22" x14ac:dyDescent="0.3">
      <c r="A180" s="24">
        <v>44323</v>
      </c>
      <c r="B180" t="s">
        <v>725</v>
      </c>
      <c r="C180" s="27">
        <v>2021</v>
      </c>
      <c r="D180" t="s">
        <v>25</v>
      </c>
      <c r="E180" t="s">
        <v>26</v>
      </c>
      <c r="F180" t="s">
        <v>27</v>
      </c>
      <c r="H180" t="s">
        <v>28</v>
      </c>
      <c r="I180" t="s">
        <v>29</v>
      </c>
      <c r="J180" t="s">
        <v>480</v>
      </c>
      <c r="K180" t="s">
        <v>481</v>
      </c>
      <c r="S180" t="s">
        <v>726</v>
      </c>
      <c r="T180" t="s">
        <v>483</v>
      </c>
      <c r="U180" s="26">
        <v>392.89</v>
      </c>
      <c r="V180" s="27">
        <v>5</v>
      </c>
    </row>
    <row r="181" spans="1:22" x14ac:dyDescent="0.3">
      <c r="A181" s="24">
        <v>44323</v>
      </c>
      <c r="B181" t="s">
        <v>725</v>
      </c>
      <c r="C181" s="27">
        <v>2021</v>
      </c>
      <c r="D181" t="s">
        <v>25</v>
      </c>
      <c r="E181" t="s">
        <v>26</v>
      </c>
      <c r="F181" t="s">
        <v>27</v>
      </c>
      <c r="H181" t="s">
        <v>28</v>
      </c>
      <c r="I181" t="s">
        <v>29</v>
      </c>
      <c r="J181" t="s">
        <v>484</v>
      </c>
      <c r="K181" t="s">
        <v>485</v>
      </c>
      <c r="S181" t="s">
        <v>726</v>
      </c>
      <c r="T181" t="s">
        <v>486</v>
      </c>
      <c r="U181" s="26">
        <v>1062.01</v>
      </c>
      <c r="V181" s="27">
        <v>5</v>
      </c>
    </row>
    <row r="182" spans="1:22" x14ac:dyDescent="0.3">
      <c r="A182" s="24">
        <v>44326</v>
      </c>
      <c r="B182" t="s">
        <v>727</v>
      </c>
      <c r="C182" s="27">
        <v>2021</v>
      </c>
      <c r="D182" t="s">
        <v>25</v>
      </c>
      <c r="E182" t="s">
        <v>26</v>
      </c>
      <c r="F182" t="s">
        <v>27</v>
      </c>
      <c r="H182" t="s">
        <v>28</v>
      </c>
      <c r="I182" t="s">
        <v>29</v>
      </c>
      <c r="J182" t="s">
        <v>494</v>
      </c>
      <c r="K182" t="s">
        <v>495</v>
      </c>
      <c r="S182" t="s">
        <v>728</v>
      </c>
      <c r="T182" t="s">
        <v>497</v>
      </c>
      <c r="U182" s="26">
        <v>5721.6</v>
      </c>
      <c r="V182" s="27">
        <v>5</v>
      </c>
    </row>
    <row r="183" spans="1:22" x14ac:dyDescent="0.3">
      <c r="A183" s="24">
        <v>44326</v>
      </c>
      <c r="B183" t="s">
        <v>727</v>
      </c>
      <c r="C183" s="27">
        <v>2021</v>
      </c>
      <c r="D183" t="s">
        <v>25</v>
      </c>
      <c r="E183" t="s">
        <v>26</v>
      </c>
      <c r="F183" t="s">
        <v>27</v>
      </c>
      <c r="H183" t="s">
        <v>28</v>
      </c>
      <c r="I183" t="s">
        <v>29</v>
      </c>
      <c r="J183" t="s">
        <v>498</v>
      </c>
      <c r="K183" t="s">
        <v>499</v>
      </c>
      <c r="S183" t="s">
        <v>728</v>
      </c>
      <c r="T183" t="s">
        <v>500</v>
      </c>
      <c r="U183" s="26">
        <v>3173.7</v>
      </c>
      <c r="V183" s="27">
        <v>5</v>
      </c>
    </row>
    <row r="184" spans="1:22" x14ac:dyDescent="0.3">
      <c r="A184" s="24">
        <v>44326</v>
      </c>
      <c r="B184" t="s">
        <v>729</v>
      </c>
      <c r="C184" s="27">
        <v>2021</v>
      </c>
      <c r="D184" t="s">
        <v>25</v>
      </c>
      <c r="E184" t="s">
        <v>26</v>
      </c>
      <c r="F184" t="s">
        <v>27</v>
      </c>
      <c r="H184" t="s">
        <v>28</v>
      </c>
      <c r="I184" t="s">
        <v>29</v>
      </c>
      <c r="J184" t="s">
        <v>489</v>
      </c>
      <c r="K184" t="s">
        <v>490</v>
      </c>
      <c r="S184" t="s">
        <v>730</v>
      </c>
      <c r="T184" t="s">
        <v>492</v>
      </c>
      <c r="U184" s="26">
        <v>2448.04</v>
      </c>
      <c r="V184" s="27">
        <v>5</v>
      </c>
    </row>
    <row r="185" spans="1:22" x14ac:dyDescent="0.3">
      <c r="A185" s="24">
        <v>44327</v>
      </c>
      <c r="B185" t="s">
        <v>731</v>
      </c>
      <c r="C185" s="27">
        <v>2021</v>
      </c>
      <c r="D185" t="s">
        <v>25</v>
      </c>
      <c r="E185" t="s">
        <v>26</v>
      </c>
      <c r="F185" t="s">
        <v>27</v>
      </c>
      <c r="H185" t="s">
        <v>28</v>
      </c>
      <c r="I185" t="s">
        <v>29</v>
      </c>
      <c r="J185" t="s">
        <v>531</v>
      </c>
      <c r="K185" t="s">
        <v>532</v>
      </c>
      <c r="S185" t="s">
        <v>732</v>
      </c>
      <c r="T185" t="s">
        <v>733</v>
      </c>
      <c r="U185" s="26">
        <v>777.82</v>
      </c>
      <c r="V185" s="27">
        <v>5</v>
      </c>
    </row>
    <row r="186" spans="1:22" x14ac:dyDescent="0.3">
      <c r="A186" s="24">
        <v>44327</v>
      </c>
      <c r="B186" t="s">
        <v>190</v>
      </c>
      <c r="C186" s="27">
        <v>2021</v>
      </c>
      <c r="D186" t="s">
        <v>25</v>
      </c>
      <c r="E186" t="s">
        <v>26</v>
      </c>
      <c r="F186" t="s">
        <v>27</v>
      </c>
      <c r="H186" t="s">
        <v>28</v>
      </c>
      <c r="I186" t="s">
        <v>29</v>
      </c>
      <c r="J186" t="s">
        <v>473</v>
      </c>
      <c r="K186" t="s">
        <v>474</v>
      </c>
      <c r="L186" t="s">
        <v>576</v>
      </c>
      <c r="M186" t="s">
        <v>577</v>
      </c>
      <c r="S186" t="s">
        <v>734</v>
      </c>
      <c r="T186" t="s">
        <v>735</v>
      </c>
      <c r="U186" s="26">
        <v>-84.25</v>
      </c>
      <c r="V186" s="27">
        <v>5</v>
      </c>
    </row>
    <row r="187" spans="1:22" x14ac:dyDescent="0.3">
      <c r="A187" s="24">
        <v>44328</v>
      </c>
      <c r="B187" t="s">
        <v>736</v>
      </c>
      <c r="C187" s="27">
        <v>2021</v>
      </c>
      <c r="D187" t="s">
        <v>25</v>
      </c>
      <c r="E187" t="s">
        <v>26</v>
      </c>
      <c r="F187" t="s">
        <v>27</v>
      </c>
      <c r="H187" t="s">
        <v>28</v>
      </c>
      <c r="I187" t="s">
        <v>29</v>
      </c>
      <c r="J187" t="s">
        <v>480</v>
      </c>
      <c r="K187" t="s">
        <v>481</v>
      </c>
      <c r="S187" t="s">
        <v>737</v>
      </c>
      <c r="T187" t="s">
        <v>483</v>
      </c>
      <c r="U187" s="26">
        <v>138.49</v>
      </c>
      <c r="V187" s="27">
        <v>5</v>
      </c>
    </row>
    <row r="188" spans="1:22" x14ac:dyDescent="0.3">
      <c r="A188" s="24">
        <v>44328</v>
      </c>
      <c r="B188" t="s">
        <v>736</v>
      </c>
      <c r="C188" s="27">
        <v>2021</v>
      </c>
      <c r="D188" t="s">
        <v>25</v>
      </c>
      <c r="E188" t="s">
        <v>26</v>
      </c>
      <c r="F188" t="s">
        <v>27</v>
      </c>
      <c r="H188" t="s">
        <v>28</v>
      </c>
      <c r="I188" t="s">
        <v>29</v>
      </c>
      <c r="J188" t="s">
        <v>484</v>
      </c>
      <c r="K188" t="s">
        <v>485</v>
      </c>
      <c r="S188" t="s">
        <v>737</v>
      </c>
      <c r="T188" t="s">
        <v>486</v>
      </c>
      <c r="U188" s="26">
        <v>1043.67</v>
      </c>
      <c r="V188" s="27">
        <v>5</v>
      </c>
    </row>
    <row r="189" spans="1:22" x14ac:dyDescent="0.3">
      <c r="A189" s="24">
        <v>44329</v>
      </c>
      <c r="B189" t="s">
        <v>738</v>
      </c>
      <c r="C189" s="27">
        <v>2021</v>
      </c>
      <c r="D189" t="s">
        <v>25</v>
      </c>
      <c r="E189" t="s">
        <v>26</v>
      </c>
      <c r="F189" t="s">
        <v>27</v>
      </c>
      <c r="H189" t="s">
        <v>28</v>
      </c>
      <c r="I189" t="s">
        <v>29</v>
      </c>
      <c r="J189" t="s">
        <v>473</v>
      </c>
      <c r="K189" t="s">
        <v>474</v>
      </c>
      <c r="S189" t="s">
        <v>739</v>
      </c>
      <c r="T189" t="s">
        <v>476</v>
      </c>
      <c r="U189" s="26">
        <v>2233.04</v>
      </c>
      <c r="V189" s="27">
        <v>5</v>
      </c>
    </row>
    <row r="190" spans="1:22" x14ac:dyDescent="0.3">
      <c r="A190" s="24">
        <v>44329</v>
      </c>
      <c r="B190" t="s">
        <v>738</v>
      </c>
      <c r="C190" s="27">
        <v>2021</v>
      </c>
      <c r="D190" t="s">
        <v>25</v>
      </c>
      <c r="E190" t="s">
        <v>26</v>
      </c>
      <c r="F190" t="s">
        <v>27</v>
      </c>
      <c r="H190" t="s">
        <v>28</v>
      </c>
      <c r="I190" t="s">
        <v>29</v>
      </c>
      <c r="J190" t="s">
        <v>477</v>
      </c>
      <c r="K190" t="s">
        <v>478</v>
      </c>
      <c r="S190" t="s">
        <v>739</v>
      </c>
      <c r="T190" t="s">
        <v>479</v>
      </c>
      <c r="U190" s="26">
        <v>575.12</v>
      </c>
      <c r="V190" s="27">
        <v>5</v>
      </c>
    </row>
    <row r="191" spans="1:22" x14ac:dyDescent="0.3">
      <c r="A191" s="24">
        <v>44333</v>
      </c>
      <c r="B191" t="s">
        <v>740</v>
      </c>
      <c r="C191" s="27">
        <v>2021</v>
      </c>
      <c r="D191" t="s">
        <v>25</v>
      </c>
      <c r="E191" t="s">
        <v>26</v>
      </c>
      <c r="F191" t="s">
        <v>27</v>
      </c>
      <c r="H191" t="s">
        <v>28</v>
      </c>
      <c r="I191" t="s">
        <v>29</v>
      </c>
      <c r="J191" t="s">
        <v>480</v>
      </c>
      <c r="K191" t="s">
        <v>481</v>
      </c>
      <c r="S191" t="s">
        <v>741</v>
      </c>
      <c r="T191" t="s">
        <v>483</v>
      </c>
      <c r="U191" s="26">
        <v>32831.51</v>
      </c>
      <c r="V191" s="27">
        <v>5</v>
      </c>
    </row>
    <row r="192" spans="1:22" x14ac:dyDescent="0.3">
      <c r="A192" s="24">
        <v>44333</v>
      </c>
      <c r="B192" t="s">
        <v>740</v>
      </c>
      <c r="C192" s="27">
        <v>2021</v>
      </c>
      <c r="D192" t="s">
        <v>25</v>
      </c>
      <c r="E192" t="s">
        <v>26</v>
      </c>
      <c r="F192" t="s">
        <v>27</v>
      </c>
      <c r="H192" t="s">
        <v>28</v>
      </c>
      <c r="I192" t="s">
        <v>29</v>
      </c>
      <c r="J192" t="s">
        <v>484</v>
      </c>
      <c r="K192" t="s">
        <v>485</v>
      </c>
      <c r="S192" t="s">
        <v>741</v>
      </c>
      <c r="T192" t="s">
        <v>486</v>
      </c>
      <c r="U192" s="26">
        <v>12759.35</v>
      </c>
      <c r="V192" s="27">
        <v>5</v>
      </c>
    </row>
    <row r="193" spans="1:22" x14ac:dyDescent="0.3">
      <c r="A193" s="24">
        <v>44333</v>
      </c>
      <c r="B193" t="s">
        <v>742</v>
      </c>
      <c r="C193" s="27">
        <v>2021</v>
      </c>
      <c r="D193" t="s">
        <v>25</v>
      </c>
      <c r="E193" t="s">
        <v>26</v>
      </c>
      <c r="F193" t="s">
        <v>27</v>
      </c>
      <c r="H193" t="s">
        <v>28</v>
      </c>
      <c r="I193" t="s">
        <v>29</v>
      </c>
      <c r="J193" t="s">
        <v>489</v>
      </c>
      <c r="K193" t="s">
        <v>490</v>
      </c>
      <c r="S193" t="s">
        <v>743</v>
      </c>
      <c r="T193" t="s">
        <v>492</v>
      </c>
      <c r="U193" s="26">
        <v>2755.31</v>
      </c>
      <c r="V193" s="27">
        <v>5</v>
      </c>
    </row>
    <row r="194" spans="1:22" x14ac:dyDescent="0.3">
      <c r="A194" s="24">
        <v>44335</v>
      </c>
      <c r="B194" t="s">
        <v>744</v>
      </c>
      <c r="C194" s="27">
        <v>2021</v>
      </c>
      <c r="D194" t="s">
        <v>25</v>
      </c>
      <c r="E194" t="s">
        <v>26</v>
      </c>
      <c r="F194" t="s">
        <v>27</v>
      </c>
      <c r="H194" t="s">
        <v>28</v>
      </c>
      <c r="I194" t="s">
        <v>29</v>
      </c>
      <c r="J194" t="s">
        <v>473</v>
      </c>
      <c r="K194" t="s">
        <v>474</v>
      </c>
      <c r="S194" t="s">
        <v>745</v>
      </c>
      <c r="T194" t="s">
        <v>476</v>
      </c>
      <c r="U194" s="26">
        <v>1851.54</v>
      </c>
      <c r="V194" s="27">
        <v>5</v>
      </c>
    </row>
    <row r="195" spans="1:22" x14ac:dyDescent="0.3">
      <c r="A195" s="24">
        <v>44335</v>
      </c>
      <c r="B195" t="s">
        <v>744</v>
      </c>
      <c r="C195" s="27">
        <v>2021</v>
      </c>
      <c r="D195" t="s">
        <v>25</v>
      </c>
      <c r="E195" t="s">
        <v>26</v>
      </c>
      <c r="F195" t="s">
        <v>27</v>
      </c>
      <c r="H195" t="s">
        <v>28</v>
      </c>
      <c r="I195" t="s">
        <v>29</v>
      </c>
      <c r="J195" t="s">
        <v>477</v>
      </c>
      <c r="K195" t="s">
        <v>478</v>
      </c>
      <c r="S195" t="s">
        <v>745</v>
      </c>
      <c r="T195" t="s">
        <v>479</v>
      </c>
      <c r="U195" s="26">
        <v>7806.23</v>
      </c>
      <c r="V195" s="27">
        <v>5</v>
      </c>
    </row>
    <row r="196" spans="1:22" x14ac:dyDescent="0.3">
      <c r="A196" s="24">
        <v>44335</v>
      </c>
      <c r="B196" t="s">
        <v>744</v>
      </c>
      <c r="C196" s="27">
        <v>2021</v>
      </c>
      <c r="D196" t="s">
        <v>25</v>
      </c>
      <c r="E196" t="s">
        <v>26</v>
      </c>
      <c r="F196" t="s">
        <v>27</v>
      </c>
      <c r="H196" t="s">
        <v>28</v>
      </c>
      <c r="I196" t="s">
        <v>29</v>
      </c>
      <c r="J196" t="s">
        <v>480</v>
      </c>
      <c r="K196" t="s">
        <v>481</v>
      </c>
      <c r="S196" t="s">
        <v>746</v>
      </c>
      <c r="T196" t="s">
        <v>483</v>
      </c>
      <c r="U196" s="26">
        <v>1230.18</v>
      </c>
      <c r="V196" s="27">
        <v>5</v>
      </c>
    </row>
    <row r="197" spans="1:22" x14ac:dyDescent="0.3">
      <c r="A197" s="24">
        <v>44335</v>
      </c>
      <c r="B197" t="s">
        <v>744</v>
      </c>
      <c r="C197" s="27">
        <v>2021</v>
      </c>
      <c r="D197" t="s">
        <v>25</v>
      </c>
      <c r="E197" t="s">
        <v>26</v>
      </c>
      <c r="F197" t="s">
        <v>27</v>
      </c>
      <c r="H197" t="s">
        <v>28</v>
      </c>
      <c r="I197" t="s">
        <v>29</v>
      </c>
      <c r="J197" t="s">
        <v>484</v>
      </c>
      <c r="K197" t="s">
        <v>485</v>
      </c>
      <c r="S197" t="s">
        <v>746</v>
      </c>
      <c r="T197" t="s">
        <v>486</v>
      </c>
      <c r="U197" s="26">
        <v>6444.67</v>
      </c>
      <c r="V197" s="27">
        <v>5</v>
      </c>
    </row>
    <row r="198" spans="1:22" x14ac:dyDescent="0.3">
      <c r="A198" s="24">
        <v>44336</v>
      </c>
      <c r="B198" t="s">
        <v>747</v>
      </c>
      <c r="C198" s="27">
        <v>2021</v>
      </c>
      <c r="D198" t="s">
        <v>25</v>
      </c>
      <c r="E198" t="s">
        <v>26</v>
      </c>
      <c r="F198" t="s">
        <v>27</v>
      </c>
      <c r="H198" t="s">
        <v>28</v>
      </c>
      <c r="I198" t="s">
        <v>29</v>
      </c>
      <c r="J198" t="s">
        <v>512</v>
      </c>
      <c r="K198" t="s">
        <v>513</v>
      </c>
      <c r="S198" t="s">
        <v>748</v>
      </c>
      <c r="T198" t="s">
        <v>749</v>
      </c>
      <c r="U198" s="26">
        <v>182587.49</v>
      </c>
      <c r="V198" s="27">
        <v>5</v>
      </c>
    </row>
    <row r="199" spans="1:22" x14ac:dyDescent="0.3">
      <c r="A199" s="24">
        <v>44340</v>
      </c>
      <c r="B199" t="s">
        <v>750</v>
      </c>
      <c r="C199" s="27">
        <v>2021</v>
      </c>
      <c r="D199" t="s">
        <v>25</v>
      </c>
      <c r="E199" t="s">
        <v>26</v>
      </c>
      <c r="F199" t="s">
        <v>27</v>
      </c>
      <c r="H199" t="s">
        <v>28</v>
      </c>
      <c r="I199" t="s">
        <v>29</v>
      </c>
      <c r="J199" t="s">
        <v>480</v>
      </c>
      <c r="K199" t="s">
        <v>481</v>
      </c>
      <c r="S199" t="s">
        <v>751</v>
      </c>
      <c r="T199" t="s">
        <v>483</v>
      </c>
      <c r="U199" s="26">
        <v>201.1</v>
      </c>
      <c r="V199" s="27">
        <v>5</v>
      </c>
    </row>
    <row r="200" spans="1:22" x14ac:dyDescent="0.3">
      <c r="A200" s="24">
        <v>44340</v>
      </c>
      <c r="B200" t="s">
        <v>750</v>
      </c>
      <c r="C200" s="27">
        <v>2021</v>
      </c>
      <c r="D200" t="s">
        <v>25</v>
      </c>
      <c r="E200" t="s">
        <v>26</v>
      </c>
      <c r="F200" t="s">
        <v>27</v>
      </c>
      <c r="H200" t="s">
        <v>28</v>
      </c>
      <c r="I200" t="s">
        <v>29</v>
      </c>
      <c r="J200" t="s">
        <v>484</v>
      </c>
      <c r="K200" t="s">
        <v>485</v>
      </c>
      <c r="S200" t="s">
        <v>751</v>
      </c>
      <c r="T200" t="s">
        <v>486</v>
      </c>
      <c r="U200" s="26">
        <v>1029.94</v>
      </c>
      <c r="V200" s="27">
        <v>5</v>
      </c>
    </row>
    <row r="201" spans="1:22" x14ac:dyDescent="0.3">
      <c r="A201" s="24">
        <v>44340</v>
      </c>
      <c r="B201" t="s">
        <v>750</v>
      </c>
      <c r="C201" s="27">
        <v>2021</v>
      </c>
      <c r="D201" t="s">
        <v>25</v>
      </c>
      <c r="E201" t="s">
        <v>26</v>
      </c>
      <c r="F201" t="s">
        <v>27</v>
      </c>
      <c r="H201" t="s">
        <v>28</v>
      </c>
      <c r="I201" t="s">
        <v>29</v>
      </c>
      <c r="J201" t="s">
        <v>468</v>
      </c>
      <c r="K201" t="s">
        <v>469</v>
      </c>
      <c r="S201" t="s">
        <v>752</v>
      </c>
      <c r="T201" t="s">
        <v>573</v>
      </c>
      <c r="U201" s="26">
        <v>596.20000000000005</v>
      </c>
      <c r="V201" s="27">
        <v>5</v>
      </c>
    </row>
    <row r="202" spans="1:22" x14ac:dyDescent="0.3">
      <c r="A202" s="24">
        <v>44341</v>
      </c>
      <c r="B202" t="s">
        <v>753</v>
      </c>
      <c r="C202" s="27">
        <v>2021</v>
      </c>
      <c r="D202" t="s">
        <v>25</v>
      </c>
      <c r="E202" t="s">
        <v>26</v>
      </c>
      <c r="F202" t="s">
        <v>27</v>
      </c>
      <c r="H202" t="s">
        <v>28</v>
      </c>
      <c r="I202" t="s">
        <v>29</v>
      </c>
      <c r="J202" t="s">
        <v>489</v>
      </c>
      <c r="K202" t="s">
        <v>490</v>
      </c>
      <c r="S202" t="s">
        <v>754</v>
      </c>
      <c r="T202" t="s">
        <v>492</v>
      </c>
      <c r="U202" s="26">
        <v>4246.8500000000004</v>
      </c>
      <c r="V202" s="27">
        <v>5</v>
      </c>
    </row>
    <row r="203" spans="1:22" x14ac:dyDescent="0.3">
      <c r="A203" s="24">
        <v>44342</v>
      </c>
      <c r="B203" t="s">
        <v>755</v>
      </c>
      <c r="C203" s="27">
        <v>2021</v>
      </c>
      <c r="D203" t="s">
        <v>25</v>
      </c>
      <c r="E203" t="s">
        <v>26</v>
      </c>
      <c r="F203" t="s">
        <v>27</v>
      </c>
      <c r="H203" t="s">
        <v>28</v>
      </c>
      <c r="I203" t="s">
        <v>29</v>
      </c>
      <c r="J203" t="s">
        <v>480</v>
      </c>
      <c r="K203" t="s">
        <v>481</v>
      </c>
      <c r="S203" t="s">
        <v>756</v>
      </c>
      <c r="T203" t="s">
        <v>483</v>
      </c>
      <c r="U203" s="26">
        <v>430.17</v>
      </c>
      <c r="V203" s="27">
        <v>5</v>
      </c>
    </row>
    <row r="204" spans="1:22" x14ac:dyDescent="0.3">
      <c r="A204" s="24">
        <v>44342</v>
      </c>
      <c r="B204" t="s">
        <v>755</v>
      </c>
      <c r="C204" s="27">
        <v>2021</v>
      </c>
      <c r="D204" t="s">
        <v>25</v>
      </c>
      <c r="E204" t="s">
        <v>26</v>
      </c>
      <c r="F204" t="s">
        <v>27</v>
      </c>
      <c r="H204" t="s">
        <v>28</v>
      </c>
      <c r="I204" t="s">
        <v>29</v>
      </c>
      <c r="J204" t="s">
        <v>484</v>
      </c>
      <c r="K204" t="s">
        <v>485</v>
      </c>
      <c r="S204" t="s">
        <v>756</v>
      </c>
      <c r="T204" t="s">
        <v>486</v>
      </c>
      <c r="U204" s="26">
        <v>1777.65</v>
      </c>
      <c r="V204" s="27">
        <v>5</v>
      </c>
    </row>
    <row r="205" spans="1:22" x14ac:dyDescent="0.3">
      <c r="A205" s="24">
        <v>44344</v>
      </c>
      <c r="B205" t="s">
        <v>757</v>
      </c>
      <c r="C205" s="27">
        <v>2021</v>
      </c>
      <c r="D205" t="s">
        <v>25</v>
      </c>
      <c r="E205" t="s">
        <v>26</v>
      </c>
      <c r="F205" t="s">
        <v>27</v>
      </c>
      <c r="H205" t="s">
        <v>28</v>
      </c>
      <c r="I205" t="s">
        <v>29</v>
      </c>
      <c r="J205" t="s">
        <v>473</v>
      </c>
      <c r="K205" t="s">
        <v>474</v>
      </c>
      <c r="S205" t="s">
        <v>758</v>
      </c>
      <c r="T205" t="s">
        <v>759</v>
      </c>
      <c r="U205" s="26">
        <v>1311.38</v>
      </c>
      <c r="V205" s="27">
        <v>5</v>
      </c>
    </row>
    <row r="206" spans="1:22" x14ac:dyDescent="0.3">
      <c r="A206" s="24">
        <v>44344</v>
      </c>
      <c r="B206" t="s">
        <v>757</v>
      </c>
      <c r="C206" s="27">
        <v>2021</v>
      </c>
      <c r="D206" t="s">
        <v>25</v>
      </c>
      <c r="E206" t="s">
        <v>26</v>
      </c>
      <c r="F206" t="s">
        <v>27</v>
      </c>
      <c r="H206" t="s">
        <v>28</v>
      </c>
      <c r="I206" t="s">
        <v>29</v>
      </c>
      <c r="J206" t="s">
        <v>473</v>
      </c>
      <c r="K206" t="s">
        <v>474</v>
      </c>
      <c r="S206" t="s">
        <v>760</v>
      </c>
      <c r="T206" t="s">
        <v>761</v>
      </c>
      <c r="U206" s="26">
        <v>5758.74</v>
      </c>
      <c r="V206" s="27">
        <v>5</v>
      </c>
    </row>
    <row r="207" spans="1:22" x14ac:dyDescent="0.3">
      <c r="A207" s="24">
        <v>44344</v>
      </c>
      <c r="B207" t="s">
        <v>757</v>
      </c>
      <c r="C207" s="27">
        <v>2021</v>
      </c>
      <c r="D207" t="s">
        <v>25</v>
      </c>
      <c r="E207" t="s">
        <v>26</v>
      </c>
      <c r="F207" t="s">
        <v>27</v>
      </c>
      <c r="H207" t="s">
        <v>28</v>
      </c>
      <c r="I207" t="s">
        <v>29</v>
      </c>
      <c r="J207" t="s">
        <v>586</v>
      </c>
      <c r="K207" t="s">
        <v>587</v>
      </c>
      <c r="S207" t="s">
        <v>762</v>
      </c>
      <c r="T207" t="s">
        <v>763</v>
      </c>
      <c r="U207" s="26">
        <v>964.24</v>
      </c>
      <c r="V207" s="27">
        <v>5</v>
      </c>
    </row>
    <row r="208" spans="1:22" x14ac:dyDescent="0.3">
      <c r="A208" s="24">
        <v>44344</v>
      </c>
      <c r="B208" t="s">
        <v>757</v>
      </c>
      <c r="C208" s="27">
        <v>2021</v>
      </c>
      <c r="D208" t="s">
        <v>25</v>
      </c>
      <c r="E208" t="s">
        <v>26</v>
      </c>
      <c r="F208" t="s">
        <v>27</v>
      </c>
      <c r="H208" t="s">
        <v>28</v>
      </c>
      <c r="I208" t="s">
        <v>29</v>
      </c>
      <c r="J208" t="s">
        <v>477</v>
      </c>
      <c r="K208" t="s">
        <v>478</v>
      </c>
      <c r="S208" t="s">
        <v>758</v>
      </c>
      <c r="T208" t="s">
        <v>764</v>
      </c>
      <c r="U208" s="26">
        <v>2815.61</v>
      </c>
      <c r="V208" s="27">
        <v>5</v>
      </c>
    </row>
    <row r="209" spans="1:22" x14ac:dyDescent="0.3">
      <c r="A209" s="24">
        <v>44344</v>
      </c>
      <c r="B209" t="s">
        <v>757</v>
      </c>
      <c r="C209" s="27">
        <v>2021</v>
      </c>
      <c r="D209" t="s">
        <v>25</v>
      </c>
      <c r="E209" t="s">
        <v>26</v>
      </c>
      <c r="F209" t="s">
        <v>27</v>
      </c>
      <c r="H209" t="s">
        <v>28</v>
      </c>
      <c r="I209" t="s">
        <v>29</v>
      </c>
      <c r="J209" t="s">
        <v>477</v>
      </c>
      <c r="K209" t="s">
        <v>478</v>
      </c>
      <c r="S209" t="s">
        <v>760</v>
      </c>
      <c r="T209" t="s">
        <v>765</v>
      </c>
      <c r="U209" s="26">
        <v>2909.06</v>
      </c>
      <c r="V209" s="27">
        <v>5</v>
      </c>
    </row>
    <row r="210" spans="1:22" x14ac:dyDescent="0.3">
      <c r="A210" s="24">
        <v>44344</v>
      </c>
      <c r="B210" t="s">
        <v>757</v>
      </c>
      <c r="C210" s="27">
        <v>2021</v>
      </c>
      <c r="D210" t="s">
        <v>25</v>
      </c>
      <c r="E210" t="s">
        <v>26</v>
      </c>
      <c r="F210" t="s">
        <v>27</v>
      </c>
      <c r="H210" t="s">
        <v>28</v>
      </c>
      <c r="I210" t="s">
        <v>29</v>
      </c>
      <c r="J210" t="s">
        <v>593</v>
      </c>
      <c r="K210" t="s">
        <v>594</v>
      </c>
      <c r="S210" t="s">
        <v>762</v>
      </c>
      <c r="T210" t="s">
        <v>766</v>
      </c>
      <c r="U210" s="26">
        <v>1673.24</v>
      </c>
      <c r="V210" s="27">
        <v>5</v>
      </c>
    </row>
    <row r="211" spans="1:22" x14ac:dyDescent="0.3">
      <c r="A211" s="24">
        <v>44344</v>
      </c>
      <c r="B211" t="s">
        <v>767</v>
      </c>
      <c r="C211" s="27">
        <v>2021</v>
      </c>
      <c r="D211" t="s">
        <v>25</v>
      </c>
      <c r="E211" t="s">
        <v>26</v>
      </c>
      <c r="F211" t="s">
        <v>27</v>
      </c>
      <c r="H211" t="s">
        <v>28</v>
      </c>
      <c r="I211" t="s">
        <v>29</v>
      </c>
      <c r="J211" t="s">
        <v>480</v>
      </c>
      <c r="K211" t="s">
        <v>481</v>
      </c>
      <c r="S211" t="s">
        <v>768</v>
      </c>
      <c r="T211" t="s">
        <v>483</v>
      </c>
      <c r="U211" s="26">
        <v>7622.42</v>
      </c>
      <c r="V211" s="27">
        <v>5</v>
      </c>
    </row>
    <row r="212" spans="1:22" x14ac:dyDescent="0.3">
      <c r="A212" s="24">
        <v>44344</v>
      </c>
      <c r="B212" t="s">
        <v>757</v>
      </c>
      <c r="C212" s="27">
        <v>2021</v>
      </c>
      <c r="D212" t="s">
        <v>25</v>
      </c>
      <c r="E212" t="s">
        <v>26</v>
      </c>
      <c r="F212" t="s">
        <v>27</v>
      </c>
      <c r="H212" t="s">
        <v>28</v>
      </c>
      <c r="I212" t="s">
        <v>29</v>
      </c>
      <c r="J212" t="s">
        <v>596</v>
      </c>
      <c r="K212" t="s">
        <v>597</v>
      </c>
      <c r="S212" t="s">
        <v>762</v>
      </c>
      <c r="T212" t="s">
        <v>769</v>
      </c>
      <c r="U212" s="26">
        <v>1701.6</v>
      </c>
      <c r="V212" s="27">
        <v>5</v>
      </c>
    </row>
    <row r="213" spans="1:22" x14ac:dyDescent="0.3">
      <c r="A213" s="24">
        <v>44344</v>
      </c>
      <c r="B213" t="s">
        <v>767</v>
      </c>
      <c r="C213" s="27">
        <v>2021</v>
      </c>
      <c r="D213" t="s">
        <v>25</v>
      </c>
      <c r="E213" t="s">
        <v>26</v>
      </c>
      <c r="F213" t="s">
        <v>27</v>
      </c>
      <c r="H213" t="s">
        <v>28</v>
      </c>
      <c r="I213" t="s">
        <v>29</v>
      </c>
      <c r="J213" t="s">
        <v>484</v>
      </c>
      <c r="K213" t="s">
        <v>485</v>
      </c>
      <c r="S213" t="s">
        <v>768</v>
      </c>
      <c r="T213" t="s">
        <v>486</v>
      </c>
      <c r="U213" s="26">
        <v>952.99</v>
      </c>
      <c r="V213" s="27">
        <v>5</v>
      </c>
    </row>
    <row r="214" spans="1:22" x14ac:dyDescent="0.3">
      <c r="A214" s="24">
        <v>44344</v>
      </c>
      <c r="B214" t="s">
        <v>757</v>
      </c>
      <c r="C214" s="27">
        <v>2021</v>
      </c>
      <c r="D214" t="s">
        <v>25</v>
      </c>
      <c r="E214" t="s">
        <v>26</v>
      </c>
      <c r="F214" t="s">
        <v>27</v>
      </c>
      <c r="H214" t="s">
        <v>28</v>
      </c>
      <c r="I214" t="s">
        <v>29</v>
      </c>
      <c r="J214" t="s">
        <v>599</v>
      </c>
      <c r="K214" t="s">
        <v>600</v>
      </c>
      <c r="S214" t="s">
        <v>762</v>
      </c>
      <c r="T214" t="s">
        <v>770</v>
      </c>
      <c r="U214" s="26">
        <v>1276.2</v>
      </c>
      <c r="V214" s="27">
        <v>5</v>
      </c>
    </row>
    <row r="215" spans="1:22" x14ac:dyDescent="0.3">
      <c r="A215" s="24">
        <v>44349</v>
      </c>
      <c r="B215" t="s">
        <v>771</v>
      </c>
      <c r="C215" s="27">
        <v>2021</v>
      </c>
      <c r="D215" t="s">
        <v>25</v>
      </c>
      <c r="E215" t="s">
        <v>26</v>
      </c>
      <c r="F215" t="s">
        <v>27</v>
      </c>
      <c r="H215" t="s">
        <v>28</v>
      </c>
      <c r="I215" t="s">
        <v>29</v>
      </c>
      <c r="J215" t="s">
        <v>489</v>
      </c>
      <c r="K215" t="s">
        <v>490</v>
      </c>
      <c r="S215" t="s">
        <v>772</v>
      </c>
      <c r="T215" t="s">
        <v>492</v>
      </c>
      <c r="U215" s="26">
        <v>4737.28</v>
      </c>
      <c r="V215" s="27">
        <v>6</v>
      </c>
    </row>
    <row r="216" spans="1:22" x14ac:dyDescent="0.3">
      <c r="A216" s="24">
        <v>44350</v>
      </c>
      <c r="B216" t="s">
        <v>773</v>
      </c>
      <c r="C216" s="27">
        <v>2021</v>
      </c>
      <c r="D216" t="s">
        <v>25</v>
      </c>
      <c r="E216" t="s">
        <v>26</v>
      </c>
      <c r="F216" t="s">
        <v>27</v>
      </c>
      <c r="H216" t="s">
        <v>28</v>
      </c>
      <c r="I216" t="s">
        <v>29</v>
      </c>
      <c r="J216" t="s">
        <v>473</v>
      </c>
      <c r="K216" t="s">
        <v>474</v>
      </c>
      <c r="S216" t="s">
        <v>774</v>
      </c>
      <c r="T216" t="s">
        <v>476</v>
      </c>
      <c r="U216" s="26">
        <v>5128.84</v>
      </c>
      <c r="V216" s="27">
        <v>6</v>
      </c>
    </row>
    <row r="217" spans="1:22" x14ac:dyDescent="0.3">
      <c r="A217" s="24">
        <v>44350</v>
      </c>
      <c r="B217" t="s">
        <v>773</v>
      </c>
      <c r="C217" s="27">
        <v>2021</v>
      </c>
      <c r="D217" t="s">
        <v>25</v>
      </c>
      <c r="E217" t="s">
        <v>26</v>
      </c>
      <c r="F217" t="s">
        <v>27</v>
      </c>
      <c r="H217" t="s">
        <v>28</v>
      </c>
      <c r="I217" t="s">
        <v>29</v>
      </c>
      <c r="J217" t="s">
        <v>477</v>
      </c>
      <c r="K217" t="s">
        <v>478</v>
      </c>
      <c r="S217" t="s">
        <v>774</v>
      </c>
      <c r="T217" t="s">
        <v>479</v>
      </c>
      <c r="U217" s="26">
        <v>6779.98</v>
      </c>
      <c r="V217" s="27">
        <v>6</v>
      </c>
    </row>
    <row r="218" spans="1:22" x14ac:dyDescent="0.3">
      <c r="A218" s="24">
        <v>44350</v>
      </c>
      <c r="B218" t="s">
        <v>773</v>
      </c>
      <c r="C218" s="27">
        <v>2021</v>
      </c>
      <c r="D218" t="s">
        <v>25</v>
      </c>
      <c r="E218" t="s">
        <v>26</v>
      </c>
      <c r="F218" t="s">
        <v>27</v>
      </c>
      <c r="H218" t="s">
        <v>28</v>
      </c>
      <c r="I218" t="s">
        <v>29</v>
      </c>
      <c r="J218" t="s">
        <v>480</v>
      </c>
      <c r="K218" t="s">
        <v>481</v>
      </c>
      <c r="S218" t="s">
        <v>775</v>
      </c>
      <c r="T218" t="s">
        <v>483</v>
      </c>
      <c r="U218" s="26">
        <v>732.34</v>
      </c>
      <c r="V218" s="27">
        <v>6</v>
      </c>
    </row>
    <row r="219" spans="1:22" x14ac:dyDescent="0.3">
      <c r="A219" s="24">
        <v>44350</v>
      </c>
      <c r="B219" t="s">
        <v>773</v>
      </c>
      <c r="C219" s="27">
        <v>2021</v>
      </c>
      <c r="D219" t="s">
        <v>25</v>
      </c>
      <c r="E219" t="s">
        <v>26</v>
      </c>
      <c r="F219" t="s">
        <v>27</v>
      </c>
      <c r="H219" t="s">
        <v>28</v>
      </c>
      <c r="I219" t="s">
        <v>29</v>
      </c>
      <c r="J219" t="s">
        <v>484</v>
      </c>
      <c r="K219" t="s">
        <v>485</v>
      </c>
      <c r="S219" t="s">
        <v>775</v>
      </c>
      <c r="T219" t="s">
        <v>486</v>
      </c>
      <c r="U219" s="26">
        <v>2777.95</v>
      </c>
      <c r="V219" s="27">
        <v>6</v>
      </c>
    </row>
    <row r="220" spans="1:22" x14ac:dyDescent="0.3">
      <c r="A220" s="24">
        <v>44351</v>
      </c>
      <c r="B220" t="s">
        <v>776</v>
      </c>
      <c r="C220" s="27">
        <v>2021</v>
      </c>
      <c r="D220" t="s">
        <v>25</v>
      </c>
      <c r="E220" t="s">
        <v>26</v>
      </c>
      <c r="F220" t="s">
        <v>27</v>
      </c>
      <c r="H220" t="s">
        <v>28</v>
      </c>
      <c r="I220" t="s">
        <v>29</v>
      </c>
      <c r="J220" t="s">
        <v>480</v>
      </c>
      <c r="K220" t="s">
        <v>481</v>
      </c>
      <c r="S220" t="s">
        <v>777</v>
      </c>
      <c r="T220" t="s">
        <v>483</v>
      </c>
      <c r="U220" s="26">
        <v>3418.22</v>
      </c>
      <c r="V220" s="27">
        <v>6</v>
      </c>
    </row>
    <row r="221" spans="1:22" x14ac:dyDescent="0.3">
      <c r="A221" s="24">
        <v>44351</v>
      </c>
      <c r="B221" t="s">
        <v>776</v>
      </c>
      <c r="C221" s="27">
        <v>2021</v>
      </c>
      <c r="D221" t="s">
        <v>25</v>
      </c>
      <c r="E221" t="s">
        <v>26</v>
      </c>
      <c r="F221" t="s">
        <v>27</v>
      </c>
      <c r="H221" t="s">
        <v>28</v>
      </c>
      <c r="I221" t="s">
        <v>29</v>
      </c>
      <c r="J221" t="s">
        <v>484</v>
      </c>
      <c r="K221" t="s">
        <v>485</v>
      </c>
      <c r="S221" t="s">
        <v>777</v>
      </c>
      <c r="T221" t="s">
        <v>486</v>
      </c>
      <c r="U221" s="26">
        <v>28590.17</v>
      </c>
      <c r="V221" s="27">
        <v>6</v>
      </c>
    </row>
    <row r="222" spans="1:22" x14ac:dyDescent="0.3">
      <c r="A222" s="24">
        <v>44354</v>
      </c>
      <c r="B222" t="s">
        <v>778</v>
      </c>
      <c r="C222" s="27">
        <v>2021</v>
      </c>
      <c r="D222" t="s">
        <v>25</v>
      </c>
      <c r="E222" t="s">
        <v>26</v>
      </c>
      <c r="F222" t="s">
        <v>27</v>
      </c>
      <c r="H222" t="s">
        <v>28</v>
      </c>
      <c r="I222" t="s">
        <v>29</v>
      </c>
      <c r="J222" t="s">
        <v>489</v>
      </c>
      <c r="K222" t="s">
        <v>490</v>
      </c>
      <c r="S222" t="s">
        <v>779</v>
      </c>
      <c r="T222" t="s">
        <v>492</v>
      </c>
      <c r="U222" s="26">
        <v>2676.5</v>
      </c>
      <c r="V222" s="27">
        <v>6</v>
      </c>
    </row>
    <row r="223" spans="1:22" x14ac:dyDescent="0.3">
      <c r="A223" s="24">
        <v>44356</v>
      </c>
      <c r="B223" t="s">
        <v>780</v>
      </c>
      <c r="C223" s="27">
        <v>2021</v>
      </c>
      <c r="D223" t="s">
        <v>25</v>
      </c>
      <c r="E223" t="s">
        <v>26</v>
      </c>
      <c r="F223" t="s">
        <v>27</v>
      </c>
      <c r="H223" t="s">
        <v>28</v>
      </c>
      <c r="I223" t="s">
        <v>29</v>
      </c>
      <c r="J223" t="s">
        <v>480</v>
      </c>
      <c r="K223" t="s">
        <v>481</v>
      </c>
      <c r="S223" t="s">
        <v>781</v>
      </c>
      <c r="T223" t="s">
        <v>483</v>
      </c>
      <c r="U223" s="26">
        <v>635.09</v>
      </c>
      <c r="V223" s="27">
        <v>6</v>
      </c>
    </row>
    <row r="224" spans="1:22" x14ac:dyDescent="0.3">
      <c r="A224" s="24">
        <v>44356</v>
      </c>
      <c r="B224" t="s">
        <v>782</v>
      </c>
      <c r="C224" s="27">
        <v>2021</v>
      </c>
      <c r="D224" t="s">
        <v>25</v>
      </c>
      <c r="E224" t="s">
        <v>26</v>
      </c>
      <c r="F224" t="s">
        <v>27</v>
      </c>
      <c r="H224" t="s">
        <v>28</v>
      </c>
      <c r="I224" t="s">
        <v>29</v>
      </c>
      <c r="J224" t="s">
        <v>494</v>
      </c>
      <c r="K224" t="s">
        <v>495</v>
      </c>
      <c r="S224" t="s">
        <v>783</v>
      </c>
      <c r="T224" t="s">
        <v>497</v>
      </c>
      <c r="U224" s="26">
        <v>4201.8</v>
      </c>
      <c r="V224" s="27">
        <v>6</v>
      </c>
    </row>
    <row r="225" spans="1:22" x14ac:dyDescent="0.3">
      <c r="A225" s="24">
        <v>44356</v>
      </c>
      <c r="B225" t="s">
        <v>780</v>
      </c>
      <c r="C225" s="27">
        <v>2021</v>
      </c>
      <c r="D225" t="s">
        <v>25</v>
      </c>
      <c r="E225" t="s">
        <v>26</v>
      </c>
      <c r="F225" t="s">
        <v>27</v>
      </c>
      <c r="H225" t="s">
        <v>28</v>
      </c>
      <c r="I225" t="s">
        <v>29</v>
      </c>
      <c r="J225" t="s">
        <v>484</v>
      </c>
      <c r="K225" t="s">
        <v>485</v>
      </c>
      <c r="S225" t="s">
        <v>781</v>
      </c>
      <c r="T225" t="s">
        <v>486</v>
      </c>
      <c r="U225" s="26">
        <v>841.23</v>
      </c>
      <c r="V225" s="27">
        <v>6</v>
      </c>
    </row>
    <row r="226" spans="1:22" x14ac:dyDescent="0.3">
      <c r="A226" s="24">
        <v>44356</v>
      </c>
      <c r="B226" t="s">
        <v>782</v>
      </c>
      <c r="C226" s="27">
        <v>2021</v>
      </c>
      <c r="D226" t="s">
        <v>25</v>
      </c>
      <c r="E226" t="s">
        <v>26</v>
      </c>
      <c r="F226" t="s">
        <v>27</v>
      </c>
      <c r="H226" t="s">
        <v>28</v>
      </c>
      <c r="I226" t="s">
        <v>29</v>
      </c>
      <c r="J226" t="s">
        <v>498</v>
      </c>
      <c r="K226" t="s">
        <v>499</v>
      </c>
      <c r="S226" t="s">
        <v>783</v>
      </c>
      <c r="T226" t="s">
        <v>500</v>
      </c>
      <c r="U226" s="26">
        <v>2592.6</v>
      </c>
      <c r="V226" s="27">
        <v>6</v>
      </c>
    </row>
    <row r="227" spans="1:22" x14ac:dyDescent="0.3">
      <c r="A227" s="24">
        <v>44357</v>
      </c>
      <c r="B227" t="s">
        <v>784</v>
      </c>
      <c r="C227" s="27">
        <v>2021</v>
      </c>
      <c r="D227" t="s">
        <v>25</v>
      </c>
      <c r="E227" t="s">
        <v>26</v>
      </c>
      <c r="F227" t="s">
        <v>27</v>
      </c>
      <c r="H227" t="s">
        <v>28</v>
      </c>
      <c r="I227" t="s">
        <v>29</v>
      </c>
      <c r="J227" t="s">
        <v>473</v>
      </c>
      <c r="K227" t="s">
        <v>474</v>
      </c>
      <c r="S227" t="s">
        <v>785</v>
      </c>
      <c r="T227" t="s">
        <v>476</v>
      </c>
      <c r="U227" s="26">
        <v>6936.51</v>
      </c>
      <c r="V227" s="27">
        <v>6</v>
      </c>
    </row>
    <row r="228" spans="1:22" x14ac:dyDescent="0.3">
      <c r="A228" s="24">
        <v>44357</v>
      </c>
      <c r="B228" t="s">
        <v>784</v>
      </c>
      <c r="C228" s="27">
        <v>2021</v>
      </c>
      <c r="D228" t="s">
        <v>25</v>
      </c>
      <c r="E228" t="s">
        <v>26</v>
      </c>
      <c r="F228" t="s">
        <v>27</v>
      </c>
      <c r="H228" t="s">
        <v>28</v>
      </c>
      <c r="I228" t="s">
        <v>29</v>
      </c>
      <c r="J228" t="s">
        <v>477</v>
      </c>
      <c r="K228" t="s">
        <v>478</v>
      </c>
      <c r="S228" t="s">
        <v>785</v>
      </c>
      <c r="T228" t="s">
        <v>479</v>
      </c>
      <c r="U228" s="26">
        <v>15958.12</v>
      </c>
      <c r="V228" s="27">
        <v>6</v>
      </c>
    </row>
    <row r="229" spans="1:22" x14ac:dyDescent="0.3">
      <c r="A229" s="24">
        <v>44361</v>
      </c>
      <c r="B229" t="s">
        <v>786</v>
      </c>
      <c r="C229" s="27">
        <v>2021</v>
      </c>
      <c r="D229" t="s">
        <v>25</v>
      </c>
      <c r="E229" t="s">
        <v>26</v>
      </c>
      <c r="F229" t="s">
        <v>27</v>
      </c>
      <c r="H229" t="s">
        <v>28</v>
      </c>
      <c r="I229" t="s">
        <v>29</v>
      </c>
      <c r="J229" t="s">
        <v>480</v>
      </c>
      <c r="K229" t="s">
        <v>481</v>
      </c>
      <c r="S229" t="s">
        <v>787</v>
      </c>
      <c r="T229" t="s">
        <v>483</v>
      </c>
      <c r="U229" s="26">
        <v>1318.88</v>
      </c>
      <c r="V229" s="27">
        <v>6</v>
      </c>
    </row>
    <row r="230" spans="1:22" x14ac:dyDescent="0.3">
      <c r="A230" s="24">
        <v>44361</v>
      </c>
      <c r="B230" t="s">
        <v>786</v>
      </c>
      <c r="C230" s="27">
        <v>2021</v>
      </c>
      <c r="D230" t="s">
        <v>25</v>
      </c>
      <c r="E230" t="s">
        <v>26</v>
      </c>
      <c r="F230" t="s">
        <v>27</v>
      </c>
      <c r="H230" t="s">
        <v>28</v>
      </c>
      <c r="I230" t="s">
        <v>29</v>
      </c>
      <c r="J230" t="s">
        <v>484</v>
      </c>
      <c r="K230" t="s">
        <v>485</v>
      </c>
      <c r="S230" t="s">
        <v>787</v>
      </c>
      <c r="T230" t="s">
        <v>486</v>
      </c>
      <c r="U230" s="26">
        <v>8446.09</v>
      </c>
      <c r="V230" s="27">
        <v>6</v>
      </c>
    </row>
    <row r="231" spans="1:22" x14ac:dyDescent="0.3">
      <c r="A231" s="24">
        <v>44361</v>
      </c>
      <c r="B231" t="s">
        <v>788</v>
      </c>
      <c r="C231" s="27">
        <v>2021</v>
      </c>
      <c r="D231" t="s">
        <v>25</v>
      </c>
      <c r="E231" t="s">
        <v>26</v>
      </c>
      <c r="F231" t="s">
        <v>27</v>
      </c>
      <c r="H231" t="s">
        <v>28</v>
      </c>
      <c r="I231" t="s">
        <v>29</v>
      </c>
      <c r="J231" t="s">
        <v>489</v>
      </c>
      <c r="K231" t="s">
        <v>490</v>
      </c>
      <c r="S231" t="s">
        <v>789</v>
      </c>
      <c r="T231" t="s">
        <v>492</v>
      </c>
      <c r="U231" s="26">
        <v>3905.99</v>
      </c>
      <c r="V231" s="27">
        <v>6</v>
      </c>
    </row>
    <row r="232" spans="1:22" x14ac:dyDescent="0.3">
      <c r="A232" s="24">
        <v>44363</v>
      </c>
      <c r="B232" t="s">
        <v>790</v>
      </c>
      <c r="C232" s="27">
        <v>2021</v>
      </c>
      <c r="D232" t="s">
        <v>25</v>
      </c>
      <c r="E232" t="s">
        <v>26</v>
      </c>
      <c r="F232" t="s">
        <v>27</v>
      </c>
      <c r="H232" t="s">
        <v>28</v>
      </c>
      <c r="I232" t="s">
        <v>29</v>
      </c>
      <c r="J232" t="s">
        <v>473</v>
      </c>
      <c r="K232" t="s">
        <v>474</v>
      </c>
      <c r="S232" t="s">
        <v>791</v>
      </c>
      <c r="T232" t="s">
        <v>476</v>
      </c>
      <c r="U232" s="26">
        <v>5832.39</v>
      </c>
      <c r="V232" s="27">
        <v>6</v>
      </c>
    </row>
    <row r="233" spans="1:22" x14ac:dyDescent="0.3">
      <c r="A233" s="24">
        <v>44363</v>
      </c>
      <c r="B233" t="s">
        <v>790</v>
      </c>
      <c r="C233" s="27">
        <v>2021</v>
      </c>
      <c r="D233" t="s">
        <v>25</v>
      </c>
      <c r="E233" t="s">
        <v>26</v>
      </c>
      <c r="F233" t="s">
        <v>27</v>
      </c>
      <c r="H233" t="s">
        <v>28</v>
      </c>
      <c r="I233" t="s">
        <v>29</v>
      </c>
      <c r="J233" t="s">
        <v>477</v>
      </c>
      <c r="K233" t="s">
        <v>478</v>
      </c>
      <c r="S233" t="s">
        <v>791</v>
      </c>
      <c r="T233" t="s">
        <v>479</v>
      </c>
      <c r="U233" s="26">
        <v>2773.66</v>
      </c>
      <c r="V233" s="27">
        <v>6</v>
      </c>
    </row>
    <row r="234" spans="1:22" x14ac:dyDescent="0.3">
      <c r="A234" s="24">
        <v>44363</v>
      </c>
      <c r="B234" t="s">
        <v>790</v>
      </c>
      <c r="C234" s="27">
        <v>2021</v>
      </c>
      <c r="D234" t="s">
        <v>25</v>
      </c>
      <c r="E234" t="s">
        <v>26</v>
      </c>
      <c r="F234" t="s">
        <v>27</v>
      </c>
      <c r="H234" t="s">
        <v>28</v>
      </c>
      <c r="I234" t="s">
        <v>29</v>
      </c>
      <c r="J234" t="s">
        <v>480</v>
      </c>
      <c r="K234" t="s">
        <v>481</v>
      </c>
      <c r="S234" t="s">
        <v>792</v>
      </c>
      <c r="T234" t="s">
        <v>483</v>
      </c>
      <c r="U234" s="26">
        <v>12031.26</v>
      </c>
      <c r="V234" s="27">
        <v>6</v>
      </c>
    </row>
    <row r="235" spans="1:22" x14ac:dyDescent="0.3">
      <c r="A235" s="24">
        <v>44363</v>
      </c>
      <c r="B235" t="s">
        <v>790</v>
      </c>
      <c r="C235" s="27">
        <v>2021</v>
      </c>
      <c r="D235" t="s">
        <v>25</v>
      </c>
      <c r="E235" t="s">
        <v>26</v>
      </c>
      <c r="F235" t="s">
        <v>27</v>
      </c>
      <c r="H235" t="s">
        <v>28</v>
      </c>
      <c r="I235" t="s">
        <v>29</v>
      </c>
      <c r="J235" t="s">
        <v>484</v>
      </c>
      <c r="K235" t="s">
        <v>485</v>
      </c>
      <c r="S235" t="s">
        <v>792</v>
      </c>
      <c r="T235" t="s">
        <v>486</v>
      </c>
      <c r="U235" s="26">
        <v>544.79</v>
      </c>
      <c r="V235" s="27">
        <v>6</v>
      </c>
    </row>
    <row r="236" spans="1:22" x14ac:dyDescent="0.3">
      <c r="A236" s="24">
        <v>44368</v>
      </c>
      <c r="B236" t="s">
        <v>793</v>
      </c>
      <c r="C236" s="27">
        <v>2021</v>
      </c>
      <c r="D236" t="s">
        <v>25</v>
      </c>
      <c r="E236" t="s">
        <v>26</v>
      </c>
      <c r="F236" t="s">
        <v>27</v>
      </c>
      <c r="H236" t="s">
        <v>28</v>
      </c>
      <c r="I236" t="s">
        <v>29</v>
      </c>
      <c r="J236" t="s">
        <v>512</v>
      </c>
      <c r="K236" t="s">
        <v>513</v>
      </c>
      <c r="S236" t="s">
        <v>794</v>
      </c>
      <c r="T236" t="s">
        <v>795</v>
      </c>
      <c r="U236" s="26">
        <v>182937.06</v>
      </c>
      <c r="V236" s="27">
        <v>6</v>
      </c>
    </row>
    <row r="237" spans="1:22" x14ac:dyDescent="0.3">
      <c r="A237" s="24">
        <v>44368</v>
      </c>
      <c r="B237" t="s">
        <v>793</v>
      </c>
      <c r="C237" s="27">
        <v>2021</v>
      </c>
      <c r="D237" t="s">
        <v>25</v>
      </c>
      <c r="E237" t="s">
        <v>26</v>
      </c>
      <c r="F237" t="s">
        <v>27</v>
      </c>
      <c r="H237" t="s">
        <v>28</v>
      </c>
      <c r="I237" t="s">
        <v>29</v>
      </c>
      <c r="J237" t="s">
        <v>480</v>
      </c>
      <c r="K237" t="s">
        <v>481</v>
      </c>
      <c r="S237" t="s">
        <v>796</v>
      </c>
      <c r="T237" t="s">
        <v>483</v>
      </c>
      <c r="U237" s="26">
        <v>4834.68</v>
      </c>
      <c r="V237" s="27">
        <v>6</v>
      </c>
    </row>
    <row r="238" spans="1:22" x14ac:dyDescent="0.3">
      <c r="A238" s="24">
        <v>44368</v>
      </c>
      <c r="B238" t="s">
        <v>793</v>
      </c>
      <c r="C238" s="27">
        <v>2021</v>
      </c>
      <c r="D238" t="s">
        <v>25</v>
      </c>
      <c r="E238" t="s">
        <v>26</v>
      </c>
      <c r="F238" t="s">
        <v>27</v>
      </c>
      <c r="H238" t="s">
        <v>28</v>
      </c>
      <c r="I238" t="s">
        <v>29</v>
      </c>
      <c r="J238" t="s">
        <v>484</v>
      </c>
      <c r="K238" t="s">
        <v>485</v>
      </c>
      <c r="S238" t="s">
        <v>796</v>
      </c>
      <c r="T238" t="s">
        <v>486</v>
      </c>
      <c r="U238" s="26">
        <v>1019.08</v>
      </c>
      <c r="V238" s="27">
        <v>6</v>
      </c>
    </row>
    <row r="239" spans="1:22" x14ac:dyDescent="0.3">
      <c r="A239" s="24">
        <v>44368</v>
      </c>
      <c r="B239" t="s">
        <v>793</v>
      </c>
      <c r="C239" s="27">
        <v>2021</v>
      </c>
      <c r="D239" t="s">
        <v>25</v>
      </c>
      <c r="E239" t="s">
        <v>26</v>
      </c>
      <c r="F239" t="s">
        <v>27</v>
      </c>
      <c r="H239" t="s">
        <v>28</v>
      </c>
      <c r="I239" t="s">
        <v>29</v>
      </c>
      <c r="J239" t="s">
        <v>489</v>
      </c>
      <c r="K239" t="s">
        <v>490</v>
      </c>
      <c r="S239" t="s">
        <v>797</v>
      </c>
      <c r="T239" t="s">
        <v>492</v>
      </c>
      <c r="U239" s="26">
        <v>3042.93</v>
      </c>
      <c r="V239" s="27">
        <v>6</v>
      </c>
    </row>
    <row r="240" spans="1:22" x14ac:dyDescent="0.3">
      <c r="A240" s="24">
        <v>44368</v>
      </c>
      <c r="B240" t="s">
        <v>793</v>
      </c>
      <c r="C240" s="27">
        <v>2021</v>
      </c>
      <c r="D240" t="s">
        <v>25</v>
      </c>
      <c r="E240" t="s">
        <v>26</v>
      </c>
      <c r="F240" t="s">
        <v>27</v>
      </c>
      <c r="H240" t="s">
        <v>28</v>
      </c>
      <c r="I240" t="s">
        <v>29</v>
      </c>
      <c r="J240" t="s">
        <v>468</v>
      </c>
      <c r="K240" t="s">
        <v>469</v>
      </c>
      <c r="S240" t="s">
        <v>798</v>
      </c>
      <c r="T240" t="s">
        <v>799</v>
      </c>
      <c r="U240" s="26">
        <v>563.20000000000005</v>
      </c>
      <c r="V240" s="27">
        <v>6</v>
      </c>
    </row>
    <row r="241" spans="1:22" x14ac:dyDescent="0.3">
      <c r="A241" s="24">
        <v>44370</v>
      </c>
      <c r="B241" t="s">
        <v>800</v>
      </c>
      <c r="C241" s="27">
        <v>2021</v>
      </c>
      <c r="D241" t="s">
        <v>25</v>
      </c>
      <c r="E241" t="s">
        <v>26</v>
      </c>
      <c r="F241" t="s">
        <v>27</v>
      </c>
      <c r="H241" t="s">
        <v>28</v>
      </c>
      <c r="I241" t="s">
        <v>29</v>
      </c>
      <c r="J241" t="s">
        <v>480</v>
      </c>
      <c r="K241" t="s">
        <v>481</v>
      </c>
      <c r="S241" t="s">
        <v>801</v>
      </c>
      <c r="T241" t="s">
        <v>483</v>
      </c>
      <c r="U241" s="26">
        <v>3767.64</v>
      </c>
      <c r="V241" s="27">
        <v>6</v>
      </c>
    </row>
    <row r="242" spans="1:22" x14ac:dyDescent="0.3">
      <c r="A242" s="24">
        <v>44370</v>
      </c>
      <c r="B242" t="s">
        <v>800</v>
      </c>
      <c r="C242" s="27">
        <v>2021</v>
      </c>
      <c r="D242" t="s">
        <v>25</v>
      </c>
      <c r="E242" t="s">
        <v>26</v>
      </c>
      <c r="F242" t="s">
        <v>27</v>
      </c>
      <c r="H242" t="s">
        <v>28</v>
      </c>
      <c r="I242" t="s">
        <v>29</v>
      </c>
      <c r="J242" t="s">
        <v>484</v>
      </c>
      <c r="K242" t="s">
        <v>485</v>
      </c>
      <c r="S242" t="s">
        <v>801</v>
      </c>
      <c r="T242" t="s">
        <v>486</v>
      </c>
      <c r="U242" s="26">
        <v>3951.72</v>
      </c>
      <c r="V242" s="27">
        <v>6</v>
      </c>
    </row>
    <row r="243" spans="1:22" x14ac:dyDescent="0.3">
      <c r="A243" s="24">
        <v>44372</v>
      </c>
      <c r="B243" t="s">
        <v>802</v>
      </c>
      <c r="C243" s="27">
        <v>2021</v>
      </c>
      <c r="D243" t="s">
        <v>25</v>
      </c>
      <c r="E243" t="s">
        <v>26</v>
      </c>
      <c r="F243" t="s">
        <v>27</v>
      </c>
      <c r="H243" t="s">
        <v>28</v>
      </c>
      <c r="I243" t="s">
        <v>29</v>
      </c>
      <c r="J243" t="s">
        <v>473</v>
      </c>
      <c r="K243" t="s">
        <v>474</v>
      </c>
      <c r="S243" t="s">
        <v>803</v>
      </c>
      <c r="T243" t="s">
        <v>476</v>
      </c>
      <c r="U243" s="26">
        <v>3879.8</v>
      </c>
      <c r="V243" s="27">
        <v>6</v>
      </c>
    </row>
    <row r="244" spans="1:22" x14ac:dyDescent="0.3">
      <c r="A244" s="24">
        <v>44372</v>
      </c>
      <c r="B244" t="s">
        <v>802</v>
      </c>
      <c r="C244" s="27">
        <v>2021</v>
      </c>
      <c r="D244" t="s">
        <v>25</v>
      </c>
      <c r="E244" t="s">
        <v>26</v>
      </c>
      <c r="F244" t="s">
        <v>27</v>
      </c>
      <c r="H244" t="s">
        <v>28</v>
      </c>
      <c r="I244" t="s">
        <v>29</v>
      </c>
      <c r="J244" t="s">
        <v>477</v>
      </c>
      <c r="K244" t="s">
        <v>478</v>
      </c>
      <c r="S244" t="s">
        <v>803</v>
      </c>
      <c r="T244" t="s">
        <v>479</v>
      </c>
      <c r="U244" s="26">
        <v>5994.98</v>
      </c>
      <c r="V244" s="27">
        <v>6</v>
      </c>
    </row>
    <row r="245" spans="1:22" x14ac:dyDescent="0.3">
      <c r="A245" s="24">
        <v>44375</v>
      </c>
      <c r="B245" t="s">
        <v>804</v>
      </c>
      <c r="C245" s="27">
        <v>2021</v>
      </c>
      <c r="D245" t="s">
        <v>25</v>
      </c>
      <c r="E245" t="s">
        <v>26</v>
      </c>
      <c r="F245" t="s">
        <v>27</v>
      </c>
      <c r="H245" t="s">
        <v>28</v>
      </c>
      <c r="I245" t="s">
        <v>29</v>
      </c>
      <c r="J245" t="s">
        <v>480</v>
      </c>
      <c r="K245" t="s">
        <v>481</v>
      </c>
      <c r="S245" t="s">
        <v>805</v>
      </c>
      <c r="T245" t="s">
        <v>483</v>
      </c>
      <c r="U245" s="26">
        <v>3063</v>
      </c>
      <c r="V245" s="27">
        <v>6</v>
      </c>
    </row>
    <row r="246" spans="1:22" x14ac:dyDescent="0.3">
      <c r="A246" s="24">
        <v>44375</v>
      </c>
      <c r="B246" t="s">
        <v>804</v>
      </c>
      <c r="C246" s="27">
        <v>2021</v>
      </c>
      <c r="D246" t="s">
        <v>25</v>
      </c>
      <c r="E246" t="s">
        <v>26</v>
      </c>
      <c r="F246" t="s">
        <v>27</v>
      </c>
      <c r="H246" t="s">
        <v>28</v>
      </c>
      <c r="I246" t="s">
        <v>29</v>
      </c>
      <c r="J246" t="s">
        <v>484</v>
      </c>
      <c r="K246" t="s">
        <v>485</v>
      </c>
      <c r="S246" t="s">
        <v>805</v>
      </c>
      <c r="T246" t="s">
        <v>486</v>
      </c>
      <c r="U246" s="26">
        <v>1513.72</v>
      </c>
      <c r="V246" s="27">
        <v>6</v>
      </c>
    </row>
    <row r="247" spans="1:22" x14ac:dyDescent="0.3">
      <c r="A247" s="24">
        <v>44375</v>
      </c>
      <c r="B247" t="s">
        <v>806</v>
      </c>
      <c r="C247" s="27">
        <v>2021</v>
      </c>
      <c r="D247" t="s">
        <v>25</v>
      </c>
      <c r="E247" t="s">
        <v>26</v>
      </c>
      <c r="F247" t="s">
        <v>27</v>
      </c>
      <c r="H247" t="s">
        <v>28</v>
      </c>
      <c r="I247" t="s">
        <v>29</v>
      </c>
      <c r="J247" t="s">
        <v>489</v>
      </c>
      <c r="K247" t="s">
        <v>490</v>
      </c>
      <c r="S247" t="s">
        <v>807</v>
      </c>
      <c r="T247" t="s">
        <v>492</v>
      </c>
      <c r="U247" s="26">
        <v>2539.31</v>
      </c>
      <c r="V247" s="27">
        <v>6</v>
      </c>
    </row>
    <row r="248" spans="1:22" x14ac:dyDescent="0.3">
      <c r="A248" s="24">
        <v>44377</v>
      </c>
      <c r="B248" t="s">
        <v>808</v>
      </c>
      <c r="C248" s="27">
        <v>2021</v>
      </c>
      <c r="D248" t="s">
        <v>25</v>
      </c>
      <c r="E248" t="s">
        <v>26</v>
      </c>
      <c r="F248" t="s">
        <v>27</v>
      </c>
      <c r="H248" t="s">
        <v>28</v>
      </c>
      <c r="I248" t="s">
        <v>29</v>
      </c>
      <c r="J248" t="s">
        <v>480</v>
      </c>
      <c r="K248" t="s">
        <v>481</v>
      </c>
      <c r="S248" t="s">
        <v>809</v>
      </c>
      <c r="T248" t="s">
        <v>483</v>
      </c>
      <c r="U248" s="26">
        <v>1538.45</v>
      </c>
      <c r="V248" s="27">
        <v>6</v>
      </c>
    </row>
    <row r="249" spans="1:22" x14ac:dyDescent="0.3">
      <c r="A249" s="24">
        <v>44377</v>
      </c>
      <c r="B249" t="s">
        <v>808</v>
      </c>
      <c r="C249" s="27">
        <v>2021</v>
      </c>
      <c r="D249" t="s">
        <v>25</v>
      </c>
      <c r="E249" t="s">
        <v>26</v>
      </c>
      <c r="F249" t="s">
        <v>27</v>
      </c>
      <c r="H249" t="s">
        <v>28</v>
      </c>
      <c r="I249" t="s">
        <v>29</v>
      </c>
      <c r="J249" t="s">
        <v>484</v>
      </c>
      <c r="K249" t="s">
        <v>485</v>
      </c>
      <c r="S249" t="s">
        <v>809</v>
      </c>
      <c r="T249" t="s">
        <v>486</v>
      </c>
      <c r="U249" s="26">
        <v>3122.16</v>
      </c>
      <c r="V249" s="27">
        <v>6</v>
      </c>
    </row>
    <row r="250" spans="1:22" x14ac:dyDescent="0.3">
      <c r="A250" s="24">
        <v>44378</v>
      </c>
      <c r="B250" t="s">
        <v>810</v>
      </c>
      <c r="C250" s="27">
        <v>2021</v>
      </c>
      <c r="D250" t="s">
        <v>25</v>
      </c>
      <c r="E250" t="s">
        <v>26</v>
      </c>
      <c r="F250" t="s">
        <v>27</v>
      </c>
      <c r="H250" t="s">
        <v>28</v>
      </c>
      <c r="I250" t="s">
        <v>29</v>
      </c>
      <c r="J250" t="s">
        <v>531</v>
      </c>
      <c r="K250" t="s">
        <v>532</v>
      </c>
      <c r="S250" t="s">
        <v>811</v>
      </c>
      <c r="T250" t="s">
        <v>812</v>
      </c>
      <c r="U250" s="26">
        <v>58.14</v>
      </c>
      <c r="V250" s="27">
        <v>7</v>
      </c>
    </row>
    <row r="251" spans="1:22" x14ac:dyDescent="0.3">
      <c r="A251" s="24">
        <v>44378</v>
      </c>
      <c r="B251" t="s">
        <v>810</v>
      </c>
      <c r="C251" s="27">
        <v>2021</v>
      </c>
      <c r="D251" t="s">
        <v>25</v>
      </c>
      <c r="E251" t="s">
        <v>26</v>
      </c>
      <c r="F251" t="s">
        <v>27</v>
      </c>
      <c r="H251" t="s">
        <v>28</v>
      </c>
      <c r="I251" t="s">
        <v>29</v>
      </c>
      <c r="J251" t="s">
        <v>531</v>
      </c>
      <c r="K251" t="s">
        <v>532</v>
      </c>
      <c r="S251" t="s">
        <v>813</v>
      </c>
      <c r="T251" t="s">
        <v>814</v>
      </c>
      <c r="U251" s="26">
        <v>431.4</v>
      </c>
      <c r="V251" s="27">
        <v>7</v>
      </c>
    </row>
    <row r="252" spans="1:22" x14ac:dyDescent="0.3">
      <c r="A252" s="24">
        <v>44378</v>
      </c>
      <c r="B252" t="s">
        <v>810</v>
      </c>
      <c r="C252" s="27">
        <v>2021</v>
      </c>
      <c r="D252" t="s">
        <v>25</v>
      </c>
      <c r="E252" t="s">
        <v>26</v>
      </c>
      <c r="F252" t="s">
        <v>27</v>
      </c>
      <c r="H252" t="s">
        <v>28</v>
      </c>
      <c r="I252" t="s">
        <v>29</v>
      </c>
      <c r="J252" t="s">
        <v>531</v>
      </c>
      <c r="K252" t="s">
        <v>532</v>
      </c>
      <c r="S252" t="s">
        <v>815</v>
      </c>
      <c r="T252" t="s">
        <v>816</v>
      </c>
      <c r="U252" s="26">
        <v>989.8</v>
      </c>
      <c r="V252" s="27">
        <v>7</v>
      </c>
    </row>
    <row r="253" spans="1:22" x14ac:dyDescent="0.3">
      <c r="A253" s="24">
        <v>44378</v>
      </c>
      <c r="B253" t="s">
        <v>810</v>
      </c>
      <c r="C253" s="27">
        <v>2021</v>
      </c>
      <c r="D253" t="s">
        <v>25</v>
      </c>
      <c r="E253" t="s">
        <v>26</v>
      </c>
      <c r="F253" t="s">
        <v>27</v>
      </c>
      <c r="H253" t="s">
        <v>28</v>
      </c>
      <c r="I253" t="s">
        <v>29</v>
      </c>
      <c r="J253" t="s">
        <v>531</v>
      </c>
      <c r="K253" t="s">
        <v>532</v>
      </c>
      <c r="S253" t="s">
        <v>817</v>
      </c>
      <c r="T253" t="s">
        <v>818</v>
      </c>
      <c r="U253" s="26">
        <v>435.6</v>
      </c>
      <c r="V253" s="27">
        <v>7</v>
      </c>
    </row>
    <row r="254" spans="1:22" x14ac:dyDescent="0.3">
      <c r="A254" s="24">
        <v>44378</v>
      </c>
      <c r="B254" t="s">
        <v>810</v>
      </c>
      <c r="C254" s="27">
        <v>2021</v>
      </c>
      <c r="D254" t="s">
        <v>25</v>
      </c>
      <c r="E254" t="s">
        <v>26</v>
      </c>
      <c r="F254" t="s">
        <v>27</v>
      </c>
      <c r="H254" t="s">
        <v>28</v>
      </c>
      <c r="I254" t="s">
        <v>29</v>
      </c>
      <c r="J254" t="s">
        <v>531</v>
      </c>
      <c r="K254" t="s">
        <v>532</v>
      </c>
      <c r="S254" t="s">
        <v>819</v>
      </c>
      <c r="T254" t="s">
        <v>820</v>
      </c>
      <c r="U254" s="26">
        <v>57</v>
      </c>
      <c r="V254" s="27">
        <v>7</v>
      </c>
    </row>
    <row r="255" spans="1:22" x14ac:dyDescent="0.3">
      <c r="A255" s="24">
        <v>44378</v>
      </c>
      <c r="B255" t="s">
        <v>810</v>
      </c>
      <c r="C255" s="27">
        <v>2021</v>
      </c>
      <c r="D255" t="s">
        <v>25</v>
      </c>
      <c r="E255" t="s">
        <v>26</v>
      </c>
      <c r="F255" t="s">
        <v>27</v>
      </c>
      <c r="H255" t="s">
        <v>28</v>
      </c>
      <c r="I255" t="s">
        <v>29</v>
      </c>
      <c r="J255" t="s">
        <v>531</v>
      </c>
      <c r="K255" t="s">
        <v>532</v>
      </c>
      <c r="S255" t="s">
        <v>821</v>
      </c>
      <c r="T255" t="s">
        <v>822</v>
      </c>
      <c r="U255" s="26">
        <v>413.2</v>
      </c>
      <c r="V255" s="27">
        <v>7</v>
      </c>
    </row>
    <row r="256" spans="1:22" x14ac:dyDescent="0.3">
      <c r="A256" s="24">
        <v>44378</v>
      </c>
      <c r="B256" t="s">
        <v>810</v>
      </c>
      <c r="C256" s="27">
        <v>2021</v>
      </c>
      <c r="D256" t="s">
        <v>25</v>
      </c>
      <c r="E256" t="s">
        <v>26</v>
      </c>
      <c r="F256" t="s">
        <v>27</v>
      </c>
      <c r="H256" t="s">
        <v>28</v>
      </c>
      <c r="I256" t="s">
        <v>29</v>
      </c>
      <c r="J256" t="s">
        <v>531</v>
      </c>
      <c r="K256" t="s">
        <v>532</v>
      </c>
      <c r="S256" t="s">
        <v>823</v>
      </c>
      <c r="T256" t="s">
        <v>824</v>
      </c>
      <c r="U256" s="26">
        <v>435.6</v>
      </c>
      <c r="V256" s="27">
        <v>7</v>
      </c>
    </row>
    <row r="257" spans="1:22" x14ac:dyDescent="0.3">
      <c r="A257" s="24">
        <v>44378</v>
      </c>
      <c r="B257" t="s">
        <v>825</v>
      </c>
      <c r="C257" s="27">
        <v>2021</v>
      </c>
      <c r="D257" t="s">
        <v>25</v>
      </c>
      <c r="E257" t="s">
        <v>26</v>
      </c>
      <c r="F257" t="s">
        <v>27</v>
      </c>
      <c r="H257" t="s">
        <v>28</v>
      </c>
      <c r="I257" t="s">
        <v>29</v>
      </c>
      <c r="J257" t="s">
        <v>473</v>
      </c>
      <c r="K257" t="s">
        <v>474</v>
      </c>
      <c r="S257" t="s">
        <v>826</v>
      </c>
      <c r="T257" t="s">
        <v>476</v>
      </c>
      <c r="U257" s="26">
        <v>6217.61</v>
      </c>
      <c r="V257" s="27">
        <v>7</v>
      </c>
    </row>
    <row r="258" spans="1:22" x14ac:dyDescent="0.3">
      <c r="A258" s="24">
        <v>44378</v>
      </c>
      <c r="B258" t="s">
        <v>825</v>
      </c>
      <c r="C258" s="27">
        <v>2021</v>
      </c>
      <c r="D258" t="s">
        <v>25</v>
      </c>
      <c r="E258" t="s">
        <v>26</v>
      </c>
      <c r="F258" t="s">
        <v>27</v>
      </c>
      <c r="H258" t="s">
        <v>28</v>
      </c>
      <c r="I258" t="s">
        <v>29</v>
      </c>
      <c r="J258" t="s">
        <v>582</v>
      </c>
      <c r="K258" t="s">
        <v>583</v>
      </c>
      <c r="S258" t="s">
        <v>827</v>
      </c>
      <c r="T258" t="s">
        <v>585</v>
      </c>
      <c r="U258" s="26">
        <v>2815.61</v>
      </c>
      <c r="V258" s="27">
        <v>7</v>
      </c>
    </row>
    <row r="259" spans="1:22" x14ac:dyDescent="0.3">
      <c r="A259" s="24">
        <v>44378</v>
      </c>
      <c r="B259" t="s">
        <v>825</v>
      </c>
      <c r="C259" s="27">
        <v>2021</v>
      </c>
      <c r="D259" t="s">
        <v>25</v>
      </c>
      <c r="E259" t="s">
        <v>26</v>
      </c>
      <c r="F259" t="s">
        <v>27</v>
      </c>
      <c r="H259" t="s">
        <v>28</v>
      </c>
      <c r="I259" t="s">
        <v>29</v>
      </c>
      <c r="J259" t="s">
        <v>586</v>
      </c>
      <c r="K259" t="s">
        <v>587</v>
      </c>
      <c r="S259" t="s">
        <v>828</v>
      </c>
      <c r="T259" t="s">
        <v>589</v>
      </c>
      <c r="U259" s="26">
        <v>964.24</v>
      </c>
      <c r="V259" s="27">
        <v>7</v>
      </c>
    </row>
    <row r="260" spans="1:22" x14ac:dyDescent="0.3">
      <c r="A260" s="24">
        <v>44378</v>
      </c>
      <c r="B260" t="s">
        <v>825</v>
      </c>
      <c r="C260" s="27">
        <v>2021</v>
      </c>
      <c r="D260" t="s">
        <v>25</v>
      </c>
      <c r="E260" t="s">
        <v>26</v>
      </c>
      <c r="F260" t="s">
        <v>27</v>
      </c>
      <c r="H260" t="s">
        <v>28</v>
      </c>
      <c r="I260" t="s">
        <v>29</v>
      </c>
      <c r="J260" t="s">
        <v>477</v>
      </c>
      <c r="K260" t="s">
        <v>478</v>
      </c>
      <c r="S260" t="s">
        <v>826</v>
      </c>
      <c r="T260" t="s">
        <v>479</v>
      </c>
      <c r="U260" s="26">
        <v>5572.58</v>
      </c>
      <c r="V260" s="27">
        <v>7</v>
      </c>
    </row>
    <row r="261" spans="1:22" x14ac:dyDescent="0.3">
      <c r="A261" s="24">
        <v>44378</v>
      </c>
      <c r="B261" t="s">
        <v>825</v>
      </c>
      <c r="C261" s="27">
        <v>2021</v>
      </c>
      <c r="D261" t="s">
        <v>25</v>
      </c>
      <c r="E261" t="s">
        <v>26</v>
      </c>
      <c r="F261" t="s">
        <v>27</v>
      </c>
      <c r="H261" t="s">
        <v>28</v>
      </c>
      <c r="I261" t="s">
        <v>29</v>
      </c>
      <c r="J261" t="s">
        <v>590</v>
      </c>
      <c r="K261" t="s">
        <v>591</v>
      </c>
      <c r="S261" t="s">
        <v>827</v>
      </c>
      <c r="T261" t="s">
        <v>592</v>
      </c>
      <c r="U261" s="26">
        <v>1311.38</v>
      </c>
      <c r="V261" s="27">
        <v>7</v>
      </c>
    </row>
    <row r="262" spans="1:22" x14ac:dyDescent="0.3">
      <c r="A262" s="24">
        <v>44378</v>
      </c>
      <c r="B262" t="s">
        <v>825</v>
      </c>
      <c r="C262" s="27">
        <v>2021</v>
      </c>
      <c r="D262" t="s">
        <v>25</v>
      </c>
      <c r="E262" t="s">
        <v>26</v>
      </c>
      <c r="F262" t="s">
        <v>27</v>
      </c>
      <c r="H262" t="s">
        <v>28</v>
      </c>
      <c r="I262" t="s">
        <v>29</v>
      </c>
      <c r="J262" t="s">
        <v>593</v>
      </c>
      <c r="K262" t="s">
        <v>594</v>
      </c>
      <c r="S262" t="s">
        <v>828</v>
      </c>
      <c r="T262" t="s">
        <v>595</v>
      </c>
      <c r="U262" s="26">
        <v>1673.24</v>
      </c>
      <c r="V262" s="27">
        <v>7</v>
      </c>
    </row>
    <row r="263" spans="1:22" x14ac:dyDescent="0.3">
      <c r="A263" s="24">
        <v>44378</v>
      </c>
      <c r="B263" t="s">
        <v>825</v>
      </c>
      <c r="C263" s="27">
        <v>2021</v>
      </c>
      <c r="D263" t="s">
        <v>25</v>
      </c>
      <c r="E263" t="s">
        <v>26</v>
      </c>
      <c r="F263" t="s">
        <v>27</v>
      </c>
      <c r="H263" t="s">
        <v>28</v>
      </c>
      <c r="I263" t="s">
        <v>29</v>
      </c>
      <c r="J263" t="s">
        <v>596</v>
      </c>
      <c r="K263" t="s">
        <v>597</v>
      </c>
      <c r="S263" t="s">
        <v>828</v>
      </c>
      <c r="T263" t="s">
        <v>598</v>
      </c>
      <c r="U263" s="26">
        <v>1786.68</v>
      </c>
      <c r="V263" s="27">
        <v>7</v>
      </c>
    </row>
    <row r="264" spans="1:22" x14ac:dyDescent="0.3">
      <c r="A264" s="24">
        <v>44378</v>
      </c>
      <c r="B264" t="s">
        <v>825</v>
      </c>
      <c r="C264" s="27">
        <v>2021</v>
      </c>
      <c r="D264" t="s">
        <v>25</v>
      </c>
      <c r="E264" t="s">
        <v>26</v>
      </c>
      <c r="F264" t="s">
        <v>27</v>
      </c>
      <c r="H264" t="s">
        <v>28</v>
      </c>
      <c r="I264" t="s">
        <v>29</v>
      </c>
      <c r="J264" t="s">
        <v>599</v>
      </c>
      <c r="K264" t="s">
        <v>600</v>
      </c>
      <c r="S264" t="s">
        <v>828</v>
      </c>
      <c r="T264" t="s">
        <v>601</v>
      </c>
      <c r="U264" s="26">
        <v>1361.28</v>
      </c>
      <c r="V264" s="27">
        <v>7</v>
      </c>
    </row>
    <row r="265" spans="1:22" x14ac:dyDescent="0.3">
      <c r="A265" s="24">
        <v>44379</v>
      </c>
      <c r="B265" t="s">
        <v>829</v>
      </c>
      <c r="C265" s="27">
        <v>2021</v>
      </c>
      <c r="D265" t="s">
        <v>25</v>
      </c>
      <c r="E265" t="s">
        <v>26</v>
      </c>
      <c r="F265" t="s">
        <v>27</v>
      </c>
      <c r="H265" t="s">
        <v>28</v>
      </c>
      <c r="I265" t="s">
        <v>29</v>
      </c>
      <c r="J265" t="s">
        <v>662</v>
      </c>
      <c r="K265" t="s">
        <v>663</v>
      </c>
      <c r="S265" t="s">
        <v>830</v>
      </c>
      <c r="T265" t="s">
        <v>831</v>
      </c>
      <c r="U265" s="26">
        <v>8000</v>
      </c>
      <c r="V265" s="27">
        <v>7</v>
      </c>
    </row>
    <row r="266" spans="1:22" x14ac:dyDescent="0.3">
      <c r="A266" s="24">
        <v>44379</v>
      </c>
      <c r="B266" t="s">
        <v>829</v>
      </c>
      <c r="C266" s="27">
        <v>2021</v>
      </c>
      <c r="D266" t="s">
        <v>25</v>
      </c>
      <c r="E266" t="s">
        <v>26</v>
      </c>
      <c r="F266" t="s">
        <v>27</v>
      </c>
      <c r="H266" t="s">
        <v>28</v>
      </c>
      <c r="I266" t="s">
        <v>29</v>
      </c>
      <c r="J266" t="s">
        <v>480</v>
      </c>
      <c r="K266" t="s">
        <v>481</v>
      </c>
      <c r="S266" t="s">
        <v>832</v>
      </c>
      <c r="T266" t="s">
        <v>483</v>
      </c>
      <c r="U266" s="26">
        <v>1105.75</v>
      </c>
      <c r="V266" s="27">
        <v>7</v>
      </c>
    </row>
    <row r="267" spans="1:22" x14ac:dyDescent="0.3">
      <c r="A267" s="24">
        <v>44379</v>
      </c>
      <c r="B267" t="s">
        <v>829</v>
      </c>
      <c r="C267" s="27">
        <v>2021</v>
      </c>
      <c r="D267" t="s">
        <v>25</v>
      </c>
      <c r="E267" t="s">
        <v>26</v>
      </c>
      <c r="F267" t="s">
        <v>27</v>
      </c>
      <c r="H267" t="s">
        <v>28</v>
      </c>
      <c r="I267" t="s">
        <v>29</v>
      </c>
      <c r="J267" t="s">
        <v>484</v>
      </c>
      <c r="K267" t="s">
        <v>485</v>
      </c>
      <c r="S267" t="s">
        <v>832</v>
      </c>
      <c r="T267" t="s">
        <v>486</v>
      </c>
      <c r="U267" s="26">
        <v>7906.93</v>
      </c>
      <c r="V267" s="27">
        <v>7</v>
      </c>
    </row>
    <row r="268" spans="1:22" x14ac:dyDescent="0.3">
      <c r="A268" s="24">
        <v>44383</v>
      </c>
      <c r="B268" t="s">
        <v>833</v>
      </c>
      <c r="C268" s="27">
        <v>2021</v>
      </c>
      <c r="D268" t="s">
        <v>25</v>
      </c>
      <c r="E268" t="s">
        <v>26</v>
      </c>
      <c r="F268" t="s">
        <v>27</v>
      </c>
      <c r="H268" t="s">
        <v>28</v>
      </c>
      <c r="I268" t="s">
        <v>29</v>
      </c>
      <c r="J268" t="s">
        <v>489</v>
      </c>
      <c r="K268" t="s">
        <v>490</v>
      </c>
      <c r="S268" t="s">
        <v>834</v>
      </c>
      <c r="T268" t="s">
        <v>492</v>
      </c>
      <c r="U268" s="26">
        <v>1781.3</v>
      </c>
      <c r="V268" s="27">
        <v>7</v>
      </c>
    </row>
    <row r="269" spans="1:22" x14ac:dyDescent="0.3">
      <c r="A269" s="24">
        <v>44384</v>
      </c>
      <c r="B269" t="s">
        <v>835</v>
      </c>
      <c r="C269" s="27">
        <v>2021</v>
      </c>
      <c r="D269" t="s">
        <v>25</v>
      </c>
      <c r="E269" t="s">
        <v>26</v>
      </c>
      <c r="F269" t="s">
        <v>27</v>
      </c>
      <c r="H269" t="s">
        <v>28</v>
      </c>
      <c r="I269" t="s">
        <v>29</v>
      </c>
      <c r="J269" t="s">
        <v>473</v>
      </c>
      <c r="K269" t="s">
        <v>474</v>
      </c>
      <c r="S269" t="s">
        <v>836</v>
      </c>
      <c r="T269" t="s">
        <v>476</v>
      </c>
      <c r="U269" s="26">
        <v>10848.45</v>
      </c>
      <c r="V269" s="27">
        <v>7</v>
      </c>
    </row>
    <row r="270" spans="1:22" x14ac:dyDescent="0.3">
      <c r="A270" s="24">
        <v>44384</v>
      </c>
      <c r="B270" t="s">
        <v>835</v>
      </c>
      <c r="C270" s="27">
        <v>2021</v>
      </c>
      <c r="D270" t="s">
        <v>25</v>
      </c>
      <c r="E270" t="s">
        <v>26</v>
      </c>
      <c r="F270" t="s">
        <v>27</v>
      </c>
      <c r="H270" t="s">
        <v>28</v>
      </c>
      <c r="I270" t="s">
        <v>29</v>
      </c>
      <c r="J270" t="s">
        <v>477</v>
      </c>
      <c r="K270" t="s">
        <v>478</v>
      </c>
      <c r="S270" t="s">
        <v>836</v>
      </c>
      <c r="T270" t="s">
        <v>479</v>
      </c>
      <c r="U270" s="26">
        <v>12497.14</v>
      </c>
      <c r="V270" s="27">
        <v>7</v>
      </c>
    </row>
    <row r="271" spans="1:22" x14ac:dyDescent="0.3">
      <c r="A271" s="24">
        <v>44384</v>
      </c>
      <c r="B271" t="s">
        <v>835</v>
      </c>
      <c r="C271" s="27">
        <v>2021</v>
      </c>
      <c r="D271" t="s">
        <v>25</v>
      </c>
      <c r="E271" t="s">
        <v>26</v>
      </c>
      <c r="F271" t="s">
        <v>27</v>
      </c>
      <c r="H271" t="s">
        <v>28</v>
      </c>
      <c r="I271" t="s">
        <v>29</v>
      </c>
      <c r="J271" t="s">
        <v>480</v>
      </c>
      <c r="K271" t="s">
        <v>481</v>
      </c>
      <c r="S271" t="s">
        <v>837</v>
      </c>
      <c r="T271" t="s">
        <v>483</v>
      </c>
      <c r="U271" s="26">
        <v>6698.86</v>
      </c>
      <c r="V271" s="27">
        <v>7</v>
      </c>
    </row>
    <row r="272" spans="1:22" x14ac:dyDescent="0.3">
      <c r="A272" s="24">
        <v>44384</v>
      </c>
      <c r="B272" t="s">
        <v>835</v>
      </c>
      <c r="C272" s="27">
        <v>2021</v>
      </c>
      <c r="D272" t="s">
        <v>25</v>
      </c>
      <c r="E272" t="s">
        <v>26</v>
      </c>
      <c r="F272" t="s">
        <v>27</v>
      </c>
      <c r="H272" t="s">
        <v>28</v>
      </c>
      <c r="I272" t="s">
        <v>29</v>
      </c>
      <c r="J272" t="s">
        <v>484</v>
      </c>
      <c r="K272" t="s">
        <v>485</v>
      </c>
      <c r="S272" t="s">
        <v>837</v>
      </c>
      <c r="T272" t="s">
        <v>486</v>
      </c>
      <c r="U272" s="26">
        <v>4204.47</v>
      </c>
      <c r="V272" s="27">
        <v>7</v>
      </c>
    </row>
    <row r="273" spans="1:22" x14ac:dyDescent="0.3">
      <c r="A273" s="24">
        <v>44389</v>
      </c>
      <c r="B273" t="s">
        <v>838</v>
      </c>
      <c r="C273" s="27">
        <v>2021</v>
      </c>
      <c r="D273" t="s">
        <v>25</v>
      </c>
      <c r="E273" t="s">
        <v>26</v>
      </c>
      <c r="F273" t="s">
        <v>27</v>
      </c>
      <c r="H273" t="s">
        <v>28</v>
      </c>
      <c r="I273" t="s">
        <v>29</v>
      </c>
      <c r="J273" t="s">
        <v>480</v>
      </c>
      <c r="K273" t="s">
        <v>481</v>
      </c>
      <c r="S273" t="s">
        <v>839</v>
      </c>
      <c r="T273" t="s">
        <v>483</v>
      </c>
      <c r="U273" s="26">
        <v>997.53</v>
      </c>
      <c r="V273" s="27">
        <v>7</v>
      </c>
    </row>
    <row r="274" spans="1:22" x14ac:dyDescent="0.3">
      <c r="A274" s="24">
        <v>44389</v>
      </c>
      <c r="B274" t="s">
        <v>838</v>
      </c>
      <c r="C274" s="27">
        <v>2021</v>
      </c>
      <c r="D274" t="s">
        <v>25</v>
      </c>
      <c r="E274" t="s">
        <v>26</v>
      </c>
      <c r="F274" t="s">
        <v>27</v>
      </c>
      <c r="H274" t="s">
        <v>28</v>
      </c>
      <c r="I274" t="s">
        <v>29</v>
      </c>
      <c r="J274" t="s">
        <v>494</v>
      </c>
      <c r="K274" t="s">
        <v>495</v>
      </c>
      <c r="S274" t="s">
        <v>840</v>
      </c>
      <c r="T274" t="s">
        <v>497</v>
      </c>
      <c r="U274" s="26">
        <v>4291.2</v>
      </c>
      <c r="V274" s="27">
        <v>7</v>
      </c>
    </row>
    <row r="275" spans="1:22" x14ac:dyDescent="0.3">
      <c r="A275" s="24">
        <v>44389</v>
      </c>
      <c r="B275" t="s">
        <v>838</v>
      </c>
      <c r="C275" s="27">
        <v>2021</v>
      </c>
      <c r="D275" t="s">
        <v>25</v>
      </c>
      <c r="E275" t="s">
        <v>26</v>
      </c>
      <c r="F275" t="s">
        <v>27</v>
      </c>
      <c r="H275" t="s">
        <v>28</v>
      </c>
      <c r="I275" t="s">
        <v>29</v>
      </c>
      <c r="J275" t="s">
        <v>484</v>
      </c>
      <c r="K275" t="s">
        <v>485</v>
      </c>
      <c r="S275" t="s">
        <v>839</v>
      </c>
      <c r="T275" t="s">
        <v>486</v>
      </c>
      <c r="U275" s="26">
        <v>123.14</v>
      </c>
      <c r="V275" s="27">
        <v>7</v>
      </c>
    </row>
    <row r="276" spans="1:22" x14ac:dyDescent="0.3">
      <c r="A276" s="24">
        <v>44389</v>
      </c>
      <c r="B276" t="s">
        <v>838</v>
      </c>
      <c r="C276" s="27">
        <v>2021</v>
      </c>
      <c r="D276" t="s">
        <v>25</v>
      </c>
      <c r="E276" t="s">
        <v>26</v>
      </c>
      <c r="F276" t="s">
        <v>27</v>
      </c>
      <c r="H276" t="s">
        <v>28</v>
      </c>
      <c r="I276" t="s">
        <v>29</v>
      </c>
      <c r="J276" t="s">
        <v>498</v>
      </c>
      <c r="K276" t="s">
        <v>499</v>
      </c>
      <c r="S276" t="s">
        <v>840</v>
      </c>
      <c r="T276" t="s">
        <v>500</v>
      </c>
      <c r="U276" s="26">
        <v>3397.2</v>
      </c>
      <c r="V276" s="27">
        <v>7</v>
      </c>
    </row>
    <row r="277" spans="1:22" x14ac:dyDescent="0.3">
      <c r="A277" s="24">
        <v>44389</v>
      </c>
      <c r="B277" t="s">
        <v>841</v>
      </c>
      <c r="C277" s="27">
        <v>2021</v>
      </c>
      <c r="D277" t="s">
        <v>25</v>
      </c>
      <c r="E277" t="s">
        <v>26</v>
      </c>
      <c r="F277" t="s">
        <v>27</v>
      </c>
      <c r="H277" t="s">
        <v>28</v>
      </c>
      <c r="I277" t="s">
        <v>29</v>
      </c>
      <c r="J277" t="s">
        <v>489</v>
      </c>
      <c r="K277" t="s">
        <v>490</v>
      </c>
      <c r="S277" t="s">
        <v>842</v>
      </c>
      <c r="T277" t="s">
        <v>492</v>
      </c>
      <c r="U277" s="26">
        <v>3229.1</v>
      </c>
      <c r="V277" s="27">
        <v>7</v>
      </c>
    </row>
    <row r="278" spans="1:22" x14ac:dyDescent="0.3">
      <c r="A278" s="24">
        <v>44390</v>
      </c>
      <c r="B278" t="s">
        <v>254</v>
      </c>
      <c r="C278" s="27">
        <v>2021</v>
      </c>
      <c r="D278" t="s">
        <v>25</v>
      </c>
      <c r="E278" t="s">
        <v>26</v>
      </c>
      <c r="F278" t="s">
        <v>27</v>
      </c>
      <c r="H278" t="s">
        <v>28</v>
      </c>
      <c r="I278" t="s">
        <v>29</v>
      </c>
      <c r="J278" t="s">
        <v>473</v>
      </c>
      <c r="K278" t="s">
        <v>474</v>
      </c>
      <c r="L278" t="s">
        <v>603</v>
      </c>
      <c r="M278" t="s">
        <v>604</v>
      </c>
      <c r="S278" t="s">
        <v>843</v>
      </c>
      <c r="T278" t="s">
        <v>844</v>
      </c>
      <c r="U278" s="26">
        <v>-15816.78</v>
      </c>
      <c r="V278" s="27">
        <v>7</v>
      </c>
    </row>
    <row r="279" spans="1:22" x14ac:dyDescent="0.3">
      <c r="A279" s="24">
        <v>44390</v>
      </c>
      <c r="B279" t="s">
        <v>254</v>
      </c>
      <c r="C279" s="27">
        <v>2021</v>
      </c>
      <c r="D279" t="s">
        <v>25</v>
      </c>
      <c r="E279" t="s">
        <v>26</v>
      </c>
      <c r="F279" t="s">
        <v>27</v>
      </c>
      <c r="H279" t="s">
        <v>28</v>
      </c>
      <c r="I279" t="s">
        <v>29</v>
      </c>
      <c r="J279" t="s">
        <v>477</v>
      </c>
      <c r="K279" t="s">
        <v>478</v>
      </c>
      <c r="L279" t="s">
        <v>603</v>
      </c>
      <c r="M279" t="s">
        <v>604</v>
      </c>
      <c r="S279" t="s">
        <v>843</v>
      </c>
      <c r="T279" t="s">
        <v>844</v>
      </c>
      <c r="U279" s="26">
        <v>-9950.4</v>
      </c>
      <c r="V279" s="27">
        <v>7</v>
      </c>
    </row>
    <row r="280" spans="1:22" x14ac:dyDescent="0.3">
      <c r="A280" s="24">
        <v>44391</v>
      </c>
      <c r="B280" t="s">
        <v>845</v>
      </c>
      <c r="C280" s="27">
        <v>2021</v>
      </c>
      <c r="D280" t="s">
        <v>25</v>
      </c>
      <c r="E280" t="s">
        <v>26</v>
      </c>
      <c r="F280" t="s">
        <v>27</v>
      </c>
      <c r="H280" t="s">
        <v>28</v>
      </c>
      <c r="I280" t="s">
        <v>29</v>
      </c>
      <c r="J280" t="s">
        <v>480</v>
      </c>
      <c r="K280" t="s">
        <v>481</v>
      </c>
      <c r="S280" t="s">
        <v>846</v>
      </c>
      <c r="T280" t="s">
        <v>483</v>
      </c>
      <c r="U280" s="26">
        <v>224.73</v>
      </c>
      <c r="V280" s="27">
        <v>7</v>
      </c>
    </row>
    <row r="281" spans="1:22" x14ac:dyDescent="0.3">
      <c r="A281" s="24">
        <v>44391</v>
      </c>
      <c r="B281" t="s">
        <v>845</v>
      </c>
      <c r="C281" s="27">
        <v>2021</v>
      </c>
      <c r="D281" t="s">
        <v>25</v>
      </c>
      <c r="E281" t="s">
        <v>26</v>
      </c>
      <c r="F281" t="s">
        <v>27</v>
      </c>
      <c r="H281" t="s">
        <v>28</v>
      </c>
      <c r="I281" t="s">
        <v>29</v>
      </c>
      <c r="J281" t="s">
        <v>484</v>
      </c>
      <c r="K281" t="s">
        <v>485</v>
      </c>
      <c r="S281" t="s">
        <v>846</v>
      </c>
      <c r="T281" t="s">
        <v>486</v>
      </c>
      <c r="U281" s="26">
        <v>1123.1099999999999</v>
      </c>
      <c r="V281" s="27">
        <v>7</v>
      </c>
    </row>
    <row r="282" spans="1:22" x14ac:dyDescent="0.3">
      <c r="A282" s="24">
        <v>44392</v>
      </c>
      <c r="B282" t="s">
        <v>847</v>
      </c>
      <c r="C282" s="27">
        <v>2021</v>
      </c>
      <c r="D282" t="s">
        <v>25</v>
      </c>
      <c r="E282" t="s">
        <v>26</v>
      </c>
      <c r="F282" t="s">
        <v>27</v>
      </c>
      <c r="H282" t="s">
        <v>28</v>
      </c>
      <c r="I282" t="s">
        <v>29</v>
      </c>
      <c r="J282" t="s">
        <v>473</v>
      </c>
      <c r="K282" t="s">
        <v>474</v>
      </c>
      <c r="S282" t="s">
        <v>848</v>
      </c>
      <c r="T282" t="s">
        <v>476</v>
      </c>
      <c r="U282" s="26">
        <v>2454.4</v>
      </c>
      <c r="V282" s="27">
        <v>7</v>
      </c>
    </row>
    <row r="283" spans="1:22" x14ac:dyDescent="0.3">
      <c r="A283" s="24">
        <v>44392</v>
      </c>
      <c r="B283" t="s">
        <v>847</v>
      </c>
      <c r="C283" s="27">
        <v>2021</v>
      </c>
      <c r="D283" t="s">
        <v>25</v>
      </c>
      <c r="E283" t="s">
        <v>26</v>
      </c>
      <c r="F283" t="s">
        <v>27</v>
      </c>
      <c r="H283" t="s">
        <v>28</v>
      </c>
      <c r="I283" t="s">
        <v>29</v>
      </c>
      <c r="J283" t="s">
        <v>477</v>
      </c>
      <c r="K283" t="s">
        <v>478</v>
      </c>
      <c r="S283" t="s">
        <v>848</v>
      </c>
      <c r="T283" t="s">
        <v>479</v>
      </c>
      <c r="U283" s="26">
        <v>1145.5999999999999</v>
      </c>
      <c r="V283" s="27">
        <v>7</v>
      </c>
    </row>
    <row r="284" spans="1:22" x14ac:dyDescent="0.3">
      <c r="A284" s="24">
        <v>44393</v>
      </c>
      <c r="B284" t="s">
        <v>849</v>
      </c>
      <c r="C284" s="27">
        <v>2021</v>
      </c>
      <c r="D284" t="s">
        <v>25</v>
      </c>
      <c r="E284" t="s">
        <v>26</v>
      </c>
      <c r="F284" t="s">
        <v>27</v>
      </c>
      <c r="H284" t="s">
        <v>28</v>
      </c>
      <c r="I284" t="s">
        <v>29</v>
      </c>
      <c r="J284" t="s">
        <v>480</v>
      </c>
      <c r="K284" t="s">
        <v>481</v>
      </c>
      <c r="S284" t="s">
        <v>850</v>
      </c>
      <c r="T284" t="s">
        <v>483</v>
      </c>
      <c r="U284" s="26">
        <v>1680.05</v>
      </c>
      <c r="V284" s="27">
        <v>7</v>
      </c>
    </row>
    <row r="285" spans="1:22" x14ac:dyDescent="0.3">
      <c r="A285" s="24">
        <v>44393</v>
      </c>
      <c r="B285" t="s">
        <v>849</v>
      </c>
      <c r="C285" s="27">
        <v>2021</v>
      </c>
      <c r="D285" t="s">
        <v>25</v>
      </c>
      <c r="E285" t="s">
        <v>26</v>
      </c>
      <c r="F285" t="s">
        <v>27</v>
      </c>
      <c r="H285" t="s">
        <v>28</v>
      </c>
      <c r="I285" t="s">
        <v>29</v>
      </c>
      <c r="J285" t="s">
        <v>484</v>
      </c>
      <c r="K285" t="s">
        <v>485</v>
      </c>
      <c r="S285" t="s">
        <v>850</v>
      </c>
      <c r="T285" t="s">
        <v>486</v>
      </c>
      <c r="U285" s="26">
        <v>3886.01</v>
      </c>
      <c r="V285" s="27">
        <v>7</v>
      </c>
    </row>
    <row r="286" spans="1:22" x14ac:dyDescent="0.3">
      <c r="A286" s="24">
        <v>44397</v>
      </c>
      <c r="B286" t="s">
        <v>851</v>
      </c>
      <c r="C286" s="27">
        <v>2021</v>
      </c>
      <c r="D286" t="s">
        <v>25</v>
      </c>
      <c r="E286" t="s">
        <v>26</v>
      </c>
      <c r="F286" t="s">
        <v>27</v>
      </c>
      <c r="H286" t="s">
        <v>28</v>
      </c>
      <c r="I286" t="s">
        <v>29</v>
      </c>
      <c r="J286" t="s">
        <v>489</v>
      </c>
      <c r="K286" t="s">
        <v>490</v>
      </c>
      <c r="S286" t="s">
        <v>852</v>
      </c>
      <c r="T286" t="s">
        <v>492</v>
      </c>
      <c r="U286" s="26">
        <v>3947.16</v>
      </c>
      <c r="V286" s="27">
        <v>7</v>
      </c>
    </row>
    <row r="287" spans="1:22" x14ac:dyDescent="0.3">
      <c r="A287" s="24">
        <v>44398</v>
      </c>
      <c r="B287" t="s">
        <v>853</v>
      </c>
      <c r="C287" s="27">
        <v>2021</v>
      </c>
      <c r="D287" t="s">
        <v>25</v>
      </c>
      <c r="E287" t="s">
        <v>26</v>
      </c>
      <c r="F287" t="s">
        <v>27</v>
      </c>
      <c r="H287" t="s">
        <v>28</v>
      </c>
      <c r="I287" t="s">
        <v>29</v>
      </c>
      <c r="J287" t="s">
        <v>512</v>
      </c>
      <c r="K287" t="s">
        <v>513</v>
      </c>
      <c r="S287" t="s">
        <v>854</v>
      </c>
      <c r="T287" t="s">
        <v>855</v>
      </c>
      <c r="U287" s="26">
        <v>183755.88</v>
      </c>
      <c r="V287" s="27">
        <v>7</v>
      </c>
    </row>
    <row r="288" spans="1:22" x14ac:dyDescent="0.3">
      <c r="A288" s="24">
        <v>44398</v>
      </c>
      <c r="B288" t="s">
        <v>853</v>
      </c>
      <c r="C288" s="27">
        <v>2021</v>
      </c>
      <c r="D288" t="s">
        <v>25</v>
      </c>
      <c r="E288" t="s">
        <v>26</v>
      </c>
      <c r="F288" t="s">
        <v>27</v>
      </c>
      <c r="H288" t="s">
        <v>28</v>
      </c>
      <c r="I288" t="s">
        <v>29</v>
      </c>
      <c r="J288" t="s">
        <v>480</v>
      </c>
      <c r="K288" t="s">
        <v>481</v>
      </c>
      <c r="S288" t="s">
        <v>856</v>
      </c>
      <c r="T288" t="s">
        <v>483</v>
      </c>
      <c r="U288" s="26">
        <v>-0.22</v>
      </c>
      <c r="V288" s="27">
        <v>7</v>
      </c>
    </row>
    <row r="289" spans="1:22" x14ac:dyDescent="0.3">
      <c r="A289" s="24">
        <v>44398</v>
      </c>
      <c r="B289" t="s">
        <v>853</v>
      </c>
      <c r="C289" s="27">
        <v>2021</v>
      </c>
      <c r="D289" t="s">
        <v>25</v>
      </c>
      <c r="E289" t="s">
        <v>26</v>
      </c>
      <c r="F289" t="s">
        <v>27</v>
      </c>
      <c r="H289" t="s">
        <v>28</v>
      </c>
      <c r="I289" t="s">
        <v>29</v>
      </c>
      <c r="J289" t="s">
        <v>484</v>
      </c>
      <c r="K289" t="s">
        <v>485</v>
      </c>
      <c r="S289" t="s">
        <v>856</v>
      </c>
      <c r="T289" t="s">
        <v>486</v>
      </c>
      <c r="U289" s="26">
        <v>2749.92</v>
      </c>
      <c r="V289" s="27">
        <v>7</v>
      </c>
    </row>
    <row r="290" spans="1:22" x14ac:dyDescent="0.3">
      <c r="A290" s="24">
        <v>44399</v>
      </c>
      <c r="B290" t="s">
        <v>857</v>
      </c>
      <c r="C290" s="27">
        <v>2021</v>
      </c>
      <c r="D290" t="s">
        <v>25</v>
      </c>
      <c r="E290" t="s">
        <v>26</v>
      </c>
      <c r="F290" t="s">
        <v>27</v>
      </c>
      <c r="H290" t="s">
        <v>28</v>
      </c>
      <c r="I290" t="s">
        <v>29</v>
      </c>
      <c r="J290" t="s">
        <v>473</v>
      </c>
      <c r="K290" t="s">
        <v>474</v>
      </c>
      <c r="S290" t="s">
        <v>858</v>
      </c>
      <c r="T290" t="s">
        <v>476</v>
      </c>
      <c r="U290" s="26">
        <v>5447.55</v>
      </c>
      <c r="V290" s="27">
        <v>7</v>
      </c>
    </row>
    <row r="291" spans="1:22" x14ac:dyDescent="0.3">
      <c r="A291" s="24">
        <v>44399</v>
      </c>
      <c r="B291" t="s">
        <v>857</v>
      </c>
      <c r="C291" s="27">
        <v>2021</v>
      </c>
      <c r="D291" t="s">
        <v>25</v>
      </c>
      <c r="E291" t="s">
        <v>26</v>
      </c>
      <c r="F291" t="s">
        <v>27</v>
      </c>
      <c r="H291" t="s">
        <v>28</v>
      </c>
      <c r="I291" t="s">
        <v>29</v>
      </c>
      <c r="J291" t="s">
        <v>477</v>
      </c>
      <c r="K291" t="s">
        <v>478</v>
      </c>
      <c r="S291" t="s">
        <v>858</v>
      </c>
      <c r="T291" t="s">
        <v>479</v>
      </c>
      <c r="U291" s="26">
        <v>5088.67</v>
      </c>
      <c r="V291" s="27">
        <v>7</v>
      </c>
    </row>
    <row r="292" spans="1:22" x14ac:dyDescent="0.3">
      <c r="A292" s="24">
        <v>44399</v>
      </c>
      <c r="B292" t="s">
        <v>263</v>
      </c>
      <c r="C292" s="27">
        <v>2021</v>
      </c>
      <c r="D292" t="s">
        <v>25</v>
      </c>
      <c r="E292" t="s">
        <v>26</v>
      </c>
      <c r="F292" t="s">
        <v>27</v>
      </c>
      <c r="H292" t="s">
        <v>28</v>
      </c>
      <c r="I292" t="s">
        <v>29</v>
      </c>
      <c r="J292" t="s">
        <v>480</v>
      </c>
      <c r="K292" t="s">
        <v>481</v>
      </c>
      <c r="L292" t="s">
        <v>603</v>
      </c>
      <c r="M292" t="s">
        <v>604</v>
      </c>
      <c r="S292" t="s">
        <v>859</v>
      </c>
      <c r="T292" t="s">
        <v>860</v>
      </c>
      <c r="U292" s="26">
        <v>-5897.96</v>
      </c>
      <c r="V292" s="27">
        <v>7</v>
      </c>
    </row>
    <row r="293" spans="1:22" x14ac:dyDescent="0.3">
      <c r="A293" s="24">
        <v>44399</v>
      </c>
      <c r="B293" t="s">
        <v>263</v>
      </c>
      <c r="C293" s="27">
        <v>2021</v>
      </c>
      <c r="D293" t="s">
        <v>25</v>
      </c>
      <c r="E293" t="s">
        <v>26</v>
      </c>
      <c r="F293" t="s">
        <v>27</v>
      </c>
      <c r="H293" t="s">
        <v>28</v>
      </c>
      <c r="I293" t="s">
        <v>29</v>
      </c>
      <c r="J293" t="s">
        <v>484</v>
      </c>
      <c r="K293" t="s">
        <v>485</v>
      </c>
      <c r="L293" t="s">
        <v>603</v>
      </c>
      <c r="M293" t="s">
        <v>604</v>
      </c>
      <c r="S293" t="s">
        <v>859</v>
      </c>
      <c r="T293" t="s">
        <v>860</v>
      </c>
      <c r="U293" s="26">
        <v>-4634.12</v>
      </c>
      <c r="V293" s="27">
        <v>7</v>
      </c>
    </row>
    <row r="294" spans="1:22" x14ac:dyDescent="0.3">
      <c r="A294" s="24">
        <v>44403</v>
      </c>
      <c r="B294" t="s">
        <v>861</v>
      </c>
      <c r="C294" s="27">
        <v>2021</v>
      </c>
      <c r="D294" t="s">
        <v>25</v>
      </c>
      <c r="E294" t="s">
        <v>26</v>
      </c>
      <c r="F294" t="s">
        <v>27</v>
      </c>
      <c r="H294" t="s">
        <v>28</v>
      </c>
      <c r="I294" t="s">
        <v>29</v>
      </c>
      <c r="J294" t="s">
        <v>480</v>
      </c>
      <c r="K294" t="s">
        <v>481</v>
      </c>
      <c r="S294" t="s">
        <v>862</v>
      </c>
      <c r="T294" t="s">
        <v>483</v>
      </c>
      <c r="U294" s="26">
        <v>642.38</v>
      </c>
      <c r="V294" s="27">
        <v>7</v>
      </c>
    </row>
    <row r="295" spans="1:22" x14ac:dyDescent="0.3">
      <c r="A295" s="24">
        <v>44403</v>
      </c>
      <c r="B295" t="s">
        <v>861</v>
      </c>
      <c r="C295" s="27">
        <v>2021</v>
      </c>
      <c r="D295" t="s">
        <v>25</v>
      </c>
      <c r="E295" t="s">
        <v>26</v>
      </c>
      <c r="F295" t="s">
        <v>27</v>
      </c>
      <c r="H295" t="s">
        <v>28</v>
      </c>
      <c r="I295" t="s">
        <v>29</v>
      </c>
      <c r="J295" t="s">
        <v>484</v>
      </c>
      <c r="K295" t="s">
        <v>485</v>
      </c>
      <c r="S295" t="s">
        <v>862</v>
      </c>
      <c r="T295" t="s">
        <v>486</v>
      </c>
      <c r="U295" s="26">
        <v>1419.04</v>
      </c>
      <c r="V295" s="27">
        <v>7</v>
      </c>
    </row>
    <row r="296" spans="1:22" x14ac:dyDescent="0.3">
      <c r="A296" s="24">
        <v>44403</v>
      </c>
      <c r="B296" t="s">
        <v>861</v>
      </c>
      <c r="C296" s="27">
        <v>2021</v>
      </c>
      <c r="D296" t="s">
        <v>25</v>
      </c>
      <c r="E296" t="s">
        <v>26</v>
      </c>
      <c r="F296" t="s">
        <v>27</v>
      </c>
      <c r="H296" t="s">
        <v>28</v>
      </c>
      <c r="I296" t="s">
        <v>29</v>
      </c>
      <c r="J296" t="s">
        <v>489</v>
      </c>
      <c r="K296" t="s">
        <v>490</v>
      </c>
      <c r="S296" t="s">
        <v>863</v>
      </c>
      <c r="T296" t="s">
        <v>492</v>
      </c>
      <c r="U296" s="26">
        <v>1978.55</v>
      </c>
      <c r="V296" s="27">
        <v>7</v>
      </c>
    </row>
    <row r="297" spans="1:22" x14ac:dyDescent="0.3">
      <c r="A297" s="24">
        <v>44404</v>
      </c>
      <c r="B297" t="s">
        <v>864</v>
      </c>
      <c r="C297" s="27">
        <v>2021</v>
      </c>
      <c r="D297" t="s">
        <v>25</v>
      </c>
      <c r="E297" t="s">
        <v>26</v>
      </c>
      <c r="F297" t="s">
        <v>27</v>
      </c>
      <c r="H297" t="s">
        <v>28</v>
      </c>
      <c r="I297" t="s">
        <v>29</v>
      </c>
      <c r="J297" t="s">
        <v>468</v>
      </c>
      <c r="K297" t="s">
        <v>469</v>
      </c>
      <c r="S297" t="s">
        <v>865</v>
      </c>
      <c r="T297" t="s">
        <v>573</v>
      </c>
      <c r="U297" s="26">
        <v>618.20000000000005</v>
      </c>
      <c r="V297" s="27">
        <v>7</v>
      </c>
    </row>
    <row r="298" spans="1:22" x14ac:dyDescent="0.3">
      <c r="A298" s="24">
        <v>44405</v>
      </c>
      <c r="B298" t="s">
        <v>866</v>
      </c>
      <c r="C298" s="27">
        <v>2021</v>
      </c>
      <c r="D298" t="s">
        <v>25</v>
      </c>
      <c r="E298" t="s">
        <v>26</v>
      </c>
      <c r="F298" t="s">
        <v>27</v>
      </c>
      <c r="H298" t="s">
        <v>28</v>
      </c>
      <c r="I298" t="s">
        <v>29</v>
      </c>
      <c r="J298" t="s">
        <v>480</v>
      </c>
      <c r="K298" t="s">
        <v>481</v>
      </c>
      <c r="S298" t="s">
        <v>867</v>
      </c>
      <c r="T298" t="s">
        <v>483</v>
      </c>
      <c r="U298" s="26">
        <v>275.18</v>
      </c>
      <c r="V298" s="27">
        <v>7</v>
      </c>
    </row>
    <row r="299" spans="1:22" x14ac:dyDescent="0.3">
      <c r="A299" s="24">
        <v>44405</v>
      </c>
      <c r="B299" t="s">
        <v>866</v>
      </c>
      <c r="C299" s="27">
        <v>2021</v>
      </c>
      <c r="D299" t="s">
        <v>25</v>
      </c>
      <c r="E299" t="s">
        <v>26</v>
      </c>
      <c r="F299" t="s">
        <v>27</v>
      </c>
      <c r="H299" t="s">
        <v>28</v>
      </c>
      <c r="I299" t="s">
        <v>29</v>
      </c>
      <c r="J299" t="s">
        <v>484</v>
      </c>
      <c r="K299" t="s">
        <v>485</v>
      </c>
      <c r="S299" t="s">
        <v>867</v>
      </c>
      <c r="T299" t="s">
        <v>486</v>
      </c>
      <c r="U299" s="26">
        <v>2507.0500000000002</v>
      </c>
      <c r="V299" s="27">
        <v>7</v>
      </c>
    </row>
    <row r="300" spans="1:22" x14ac:dyDescent="0.3">
      <c r="A300" s="24">
        <v>44410</v>
      </c>
      <c r="B300" t="s">
        <v>868</v>
      </c>
      <c r="C300" s="27">
        <v>2021</v>
      </c>
      <c r="D300" t="s">
        <v>25</v>
      </c>
      <c r="E300" t="s">
        <v>26</v>
      </c>
      <c r="F300" t="s">
        <v>27</v>
      </c>
      <c r="H300" t="s">
        <v>28</v>
      </c>
      <c r="I300" t="s">
        <v>29</v>
      </c>
      <c r="J300" t="s">
        <v>473</v>
      </c>
      <c r="K300" t="s">
        <v>474</v>
      </c>
      <c r="S300" t="s">
        <v>869</v>
      </c>
      <c r="T300" t="s">
        <v>476</v>
      </c>
      <c r="U300" s="26">
        <v>4717.3100000000004</v>
      </c>
      <c r="V300" s="27">
        <v>8</v>
      </c>
    </row>
    <row r="301" spans="1:22" x14ac:dyDescent="0.3">
      <c r="A301" s="24">
        <v>44410</v>
      </c>
      <c r="B301" t="s">
        <v>868</v>
      </c>
      <c r="C301" s="27">
        <v>2021</v>
      </c>
      <c r="D301" t="s">
        <v>25</v>
      </c>
      <c r="E301" t="s">
        <v>26</v>
      </c>
      <c r="F301" t="s">
        <v>27</v>
      </c>
      <c r="H301" t="s">
        <v>28</v>
      </c>
      <c r="I301" t="s">
        <v>29</v>
      </c>
      <c r="J301" t="s">
        <v>582</v>
      </c>
      <c r="K301" t="s">
        <v>583</v>
      </c>
      <c r="S301" t="s">
        <v>870</v>
      </c>
      <c r="T301" t="s">
        <v>585</v>
      </c>
      <c r="U301" s="26">
        <v>2699.9</v>
      </c>
      <c r="V301" s="27">
        <v>8</v>
      </c>
    </row>
    <row r="302" spans="1:22" x14ac:dyDescent="0.3">
      <c r="A302" s="24">
        <v>44410</v>
      </c>
      <c r="B302" t="s">
        <v>868</v>
      </c>
      <c r="C302" s="27">
        <v>2021</v>
      </c>
      <c r="D302" t="s">
        <v>25</v>
      </c>
      <c r="E302" t="s">
        <v>26</v>
      </c>
      <c r="F302" t="s">
        <v>27</v>
      </c>
      <c r="H302" t="s">
        <v>28</v>
      </c>
      <c r="I302" t="s">
        <v>29</v>
      </c>
      <c r="J302" t="s">
        <v>586</v>
      </c>
      <c r="K302" t="s">
        <v>587</v>
      </c>
      <c r="S302" t="s">
        <v>871</v>
      </c>
      <c r="T302" t="s">
        <v>589</v>
      </c>
      <c r="U302" s="26">
        <v>964.24</v>
      </c>
      <c r="V302" s="27">
        <v>8</v>
      </c>
    </row>
    <row r="303" spans="1:22" x14ac:dyDescent="0.3">
      <c r="A303" s="24">
        <v>44410</v>
      </c>
      <c r="B303" t="s">
        <v>868</v>
      </c>
      <c r="C303" s="27">
        <v>2021</v>
      </c>
      <c r="D303" t="s">
        <v>25</v>
      </c>
      <c r="E303" t="s">
        <v>26</v>
      </c>
      <c r="F303" t="s">
        <v>27</v>
      </c>
      <c r="H303" t="s">
        <v>28</v>
      </c>
      <c r="I303" t="s">
        <v>29</v>
      </c>
      <c r="J303" t="s">
        <v>477</v>
      </c>
      <c r="K303" t="s">
        <v>478</v>
      </c>
      <c r="S303" t="s">
        <v>869</v>
      </c>
      <c r="T303" t="s">
        <v>479</v>
      </c>
      <c r="U303" s="26">
        <v>6643.06</v>
      </c>
      <c r="V303" s="27">
        <v>8</v>
      </c>
    </row>
    <row r="304" spans="1:22" x14ac:dyDescent="0.3">
      <c r="A304" s="24">
        <v>44410</v>
      </c>
      <c r="B304" t="s">
        <v>868</v>
      </c>
      <c r="C304" s="27">
        <v>2021</v>
      </c>
      <c r="D304" t="s">
        <v>25</v>
      </c>
      <c r="E304" t="s">
        <v>26</v>
      </c>
      <c r="F304" t="s">
        <v>27</v>
      </c>
      <c r="H304" t="s">
        <v>28</v>
      </c>
      <c r="I304" t="s">
        <v>29</v>
      </c>
      <c r="J304" t="s">
        <v>590</v>
      </c>
      <c r="K304" t="s">
        <v>591</v>
      </c>
      <c r="S304" t="s">
        <v>870</v>
      </c>
      <c r="T304" t="s">
        <v>592</v>
      </c>
      <c r="U304" s="26">
        <v>1388.52</v>
      </c>
      <c r="V304" s="27">
        <v>8</v>
      </c>
    </row>
    <row r="305" spans="1:22" x14ac:dyDescent="0.3">
      <c r="A305" s="24">
        <v>44410</v>
      </c>
      <c r="B305" t="s">
        <v>868</v>
      </c>
      <c r="C305" s="27">
        <v>2021</v>
      </c>
      <c r="D305" t="s">
        <v>25</v>
      </c>
      <c r="E305" t="s">
        <v>26</v>
      </c>
      <c r="F305" t="s">
        <v>27</v>
      </c>
      <c r="H305" t="s">
        <v>28</v>
      </c>
      <c r="I305" t="s">
        <v>29</v>
      </c>
      <c r="J305" t="s">
        <v>593</v>
      </c>
      <c r="K305" t="s">
        <v>594</v>
      </c>
      <c r="S305" t="s">
        <v>871</v>
      </c>
      <c r="T305" t="s">
        <v>595</v>
      </c>
      <c r="U305" s="26">
        <v>1673.24</v>
      </c>
      <c r="V305" s="27">
        <v>8</v>
      </c>
    </row>
    <row r="306" spans="1:22" x14ac:dyDescent="0.3">
      <c r="A306" s="24">
        <v>44410</v>
      </c>
      <c r="B306" t="s">
        <v>868</v>
      </c>
      <c r="C306" s="27">
        <v>2021</v>
      </c>
      <c r="D306" t="s">
        <v>25</v>
      </c>
      <c r="E306" t="s">
        <v>26</v>
      </c>
      <c r="F306" t="s">
        <v>27</v>
      </c>
      <c r="H306" t="s">
        <v>28</v>
      </c>
      <c r="I306" t="s">
        <v>29</v>
      </c>
      <c r="J306" t="s">
        <v>480</v>
      </c>
      <c r="K306" t="s">
        <v>481</v>
      </c>
      <c r="S306" t="s">
        <v>872</v>
      </c>
      <c r="T306" t="s">
        <v>483</v>
      </c>
      <c r="U306" s="26">
        <v>139.97999999999999</v>
      </c>
      <c r="V306" s="27">
        <v>8</v>
      </c>
    </row>
    <row r="307" spans="1:22" x14ac:dyDescent="0.3">
      <c r="A307" s="24">
        <v>44410</v>
      </c>
      <c r="B307" t="s">
        <v>868</v>
      </c>
      <c r="C307" s="27">
        <v>2021</v>
      </c>
      <c r="D307" t="s">
        <v>25</v>
      </c>
      <c r="E307" t="s">
        <v>26</v>
      </c>
      <c r="F307" t="s">
        <v>27</v>
      </c>
      <c r="H307" t="s">
        <v>28</v>
      </c>
      <c r="I307" t="s">
        <v>29</v>
      </c>
      <c r="J307" t="s">
        <v>596</v>
      </c>
      <c r="K307" t="s">
        <v>597</v>
      </c>
      <c r="S307" t="s">
        <v>871</v>
      </c>
      <c r="T307" t="s">
        <v>598</v>
      </c>
      <c r="U307" s="26">
        <v>1758.32</v>
      </c>
      <c r="V307" s="27">
        <v>8</v>
      </c>
    </row>
    <row r="308" spans="1:22" x14ac:dyDescent="0.3">
      <c r="A308" s="24">
        <v>44410</v>
      </c>
      <c r="B308" t="s">
        <v>868</v>
      </c>
      <c r="C308" s="27">
        <v>2021</v>
      </c>
      <c r="D308" t="s">
        <v>25</v>
      </c>
      <c r="E308" t="s">
        <v>26</v>
      </c>
      <c r="F308" t="s">
        <v>27</v>
      </c>
      <c r="H308" t="s">
        <v>28</v>
      </c>
      <c r="I308" t="s">
        <v>29</v>
      </c>
      <c r="J308" t="s">
        <v>484</v>
      </c>
      <c r="K308" t="s">
        <v>485</v>
      </c>
      <c r="S308" t="s">
        <v>872</v>
      </c>
      <c r="T308" t="s">
        <v>486</v>
      </c>
      <c r="U308" s="26">
        <v>1176.21</v>
      </c>
      <c r="V308" s="27">
        <v>8</v>
      </c>
    </row>
    <row r="309" spans="1:22" x14ac:dyDescent="0.3">
      <c r="A309" s="24">
        <v>44410</v>
      </c>
      <c r="B309" t="s">
        <v>868</v>
      </c>
      <c r="C309" s="27">
        <v>2021</v>
      </c>
      <c r="D309" t="s">
        <v>25</v>
      </c>
      <c r="E309" t="s">
        <v>26</v>
      </c>
      <c r="F309" t="s">
        <v>27</v>
      </c>
      <c r="H309" t="s">
        <v>28</v>
      </c>
      <c r="I309" t="s">
        <v>29</v>
      </c>
      <c r="J309" t="s">
        <v>599</v>
      </c>
      <c r="K309" t="s">
        <v>600</v>
      </c>
      <c r="S309" t="s">
        <v>871</v>
      </c>
      <c r="T309" t="s">
        <v>601</v>
      </c>
      <c r="U309" s="26">
        <v>1191.1199999999999</v>
      </c>
      <c r="V309" s="27">
        <v>8</v>
      </c>
    </row>
    <row r="310" spans="1:22" x14ac:dyDescent="0.3">
      <c r="A310" s="24">
        <v>44411</v>
      </c>
      <c r="B310" t="s">
        <v>873</v>
      </c>
      <c r="C310" s="27">
        <v>2021</v>
      </c>
      <c r="D310" t="s">
        <v>25</v>
      </c>
      <c r="E310" t="s">
        <v>26</v>
      </c>
      <c r="F310" t="s">
        <v>27</v>
      </c>
      <c r="H310" t="s">
        <v>28</v>
      </c>
      <c r="I310" t="s">
        <v>29</v>
      </c>
      <c r="J310" t="s">
        <v>489</v>
      </c>
      <c r="K310" t="s">
        <v>490</v>
      </c>
      <c r="S310" t="s">
        <v>874</v>
      </c>
      <c r="T310" t="s">
        <v>492</v>
      </c>
      <c r="U310" s="26">
        <v>2991.4</v>
      </c>
      <c r="V310" s="27">
        <v>8</v>
      </c>
    </row>
    <row r="311" spans="1:22" x14ac:dyDescent="0.3">
      <c r="A311" s="24">
        <v>44412</v>
      </c>
      <c r="B311" t="s">
        <v>875</v>
      </c>
      <c r="C311" s="27">
        <v>2021</v>
      </c>
      <c r="D311" t="s">
        <v>25</v>
      </c>
      <c r="E311" t="s">
        <v>26</v>
      </c>
      <c r="F311" t="s">
        <v>27</v>
      </c>
      <c r="H311" t="s">
        <v>28</v>
      </c>
      <c r="I311" t="s">
        <v>29</v>
      </c>
      <c r="J311" t="s">
        <v>480</v>
      </c>
      <c r="K311" t="s">
        <v>481</v>
      </c>
      <c r="S311" t="s">
        <v>876</v>
      </c>
      <c r="T311" t="s">
        <v>483</v>
      </c>
      <c r="U311" s="26">
        <v>215906.13</v>
      </c>
      <c r="V311" s="27">
        <v>8</v>
      </c>
    </row>
    <row r="312" spans="1:22" x14ac:dyDescent="0.3">
      <c r="A312" s="24">
        <v>44412</v>
      </c>
      <c r="B312" t="s">
        <v>875</v>
      </c>
      <c r="C312" s="27">
        <v>2021</v>
      </c>
      <c r="D312" t="s">
        <v>25</v>
      </c>
      <c r="E312" t="s">
        <v>26</v>
      </c>
      <c r="F312" t="s">
        <v>27</v>
      </c>
      <c r="H312" t="s">
        <v>28</v>
      </c>
      <c r="I312" t="s">
        <v>29</v>
      </c>
      <c r="J312" t="s">
        <v>484</v>
      </c>
      <c r="K312" t="s">
        <v>485</v>
      </c>
      <c r="S312" t="s">
        <v>876</v>
      </c>
      <c r="T312" t="s">
        <v>486</v>
      </c>
      <c r="U312" s="26">
        <v>6587.21</v>
      </c>
      <c r="V312" s="27">
        <v>8</v>
      </c>
    </row>
    <row r="313" spans="1:22" x14ac:dyDescent="0.3">
      <c r="A313" s="24">
        <v>44414</v>
      </c>
      <c r="B313" t="s">
        <v>877</v>
      </c>
      <c r="C313" s="27">
        <v>2021</v>
      </c>
      <c r="D313" t="s">
        <v>25</v>
      </c>
      <c r="E313" t="s">
        <v>26</v>
      </c>
      <c r="F313" t="s">
        <v>27</v>
      </c>
      <c r="H313" t="s">
        <v>28</v>
      </c>
      <c r="I313" t="s">
        <v>29</v>
      </c>
      <c r="J313" t="s">
        <v>473</v>
      </c>
      <c r="K313" t="s">
        <v>474</v>
      </c>
      <c r="S313" t="s">
        <v>878</v>
      </c>
      <c r="T313" t="s">
        <v>476</v>
      </c>
      <c r="U313" s="26">
        <v>7732.53</v>
      </c>
      <c r="V313" s="27">
        <v>8</v>
      </c>
    </row>
    <row r="314" spans="1:22" x14ac:dyDescent="0.3">
      <c r="A314" s="24">
        <v>44414</v>
      </c>
      <c r="B314" t="s">
        <v>877</v>
      </c>
      <c r="C314" s="27">
        <v>2021</v>
      </c>
      <c r="D314" t="s">
        <v>25</v>
      </c>
      <c r="E314" t="s">
        <v>26</v>
      </c>
      <c r="F314" t="s">
        <v>27</v>
      </c>
      <c r="H314" t="s">
        <v>28</v>
      </c>
      <c r="I314" t="s">
        <v>29</v>
      </c>
      <c r="J314" t="s">
        <v>477</v>
      </c>
      <c r="K314" t="s">
        <v>478</v>
      </c>
      <c r="S314" t="s">
        <v>878</v>
      </c>
      <c r="T314" t="s">
        <v>479</v>
      </c>
      <c r="U314" s="26">
        <v>7868.71</v>
      </c>
      <c r="V314" s="27">
        <v>8</v>
      </c>
    </row>
    <row r="315" spans="1:22" x14ac:dyDescent="0.3">
      <c r="A315" s="24">
        <v>44417</v>
      </c>
      <c r="B315" t="s">
        <v>879</v>
      </c>
      <c r="C315" s="27">
        <v>2021</v>
      </c>
      <c r="D315" t="s">
        <v>25</v>
      </c>
      <c r="E315" t="s">
        <v>26</v>
      </c>
      <c r="F315" t="s">
        <v>27</v>
      </c>
      <c r="H315" t="s">
        <v>28</v>
      </c>
      <c r="I315" t="s">
        <v>29</v>
      </c>
      <c r="J315" t="s">
        <v>480</v>
      </c>
      <c r="K315" t="s">
        <v>481</v>
      </c>
      <c r="S315" t="s">
        <v>880</v>
      </c>
      <c r="T315" t="s">
        <v>483</v>
      </c>
      <c r="U315" s="26">
        <v>1864.92</v>
      </c>
      <c r="V315" s="27">
        <v>8</v>
      </c>
    </row>
    <row r="316" spans="1:22" x14ac:dyDescent="0.3">
      <c r="A316" s="24">
        <v>44417</v>
      </c>
      <c r="B316" t="s">
        <v>879</v>
      </c>
      <c r="C316" s="27">
        <v>2021</v>
      </c>
      <c r="D316" t="s">
        <v>25</v>
      </c>
      <c r="E316" t="s">
        <v>26</v>
      </c>
      <c r="F316" t="s">
        <v>27</v>
      </c>
      <c r="H316" t="s">
        <v>28</v>
      </c>
      <c r="I316" t="s">
        <v>29</v>
      </c>
      <c r="J316" t="s">
        <v>484</v>
      </c>
      <c r="K316" t="s">
        <v>485</v>
      </c>
      <c r="S316" t="s">
        <v>880</v>
      </c>
      <c r="T316" t="s">
        <v>486</v>
      </c>
      <c r="U316" s="26">
        <v>663.13</v>
      </c>
      <c r="V316" s="27">
        <v>8</v>
      </c>
    </row>
    <row r="317" spans="1:22" x14ac:dyDescent="0.3">
      <c r="A317" s="24">
        <v>44418</v>
      </c>
      <c r="B317" t="s">
        <v>881</v>
      </c>
      <c r="C317" s="27">
        <v>2021</v>
      </c>
      <c r="D317" t="s">
        <v>25</v>
      </c>
      <c r="E317" t="s">
        <v>26</v>
      </c>
      <c r="F317" t="s">
        <v>27</v>
      </c>
      <c r="H317" t="s">
        <v>28</v>
      </c>
      <c r="I317" t="s">
        <v>29</v>
      </c>
      <c r="J317" t="s">
        <v>489</v>
      </c>
      <c r="K317" t="s">
        <v>490</v>
      </c>
      <c r="S317" t="s">
        <v>882</v>
      </c>
      <c r="T317" t="s">
        <v>492</v>
      </c>
      <c r="U317" s="26">
        <v>1431.95</v>
      </c>
      <c r="V317" s="27">
        <v>8</v>
      </c>
    </row>
    <row r="318" spans="1:22" x14ac:dyDescent="0.3">
      <c r="A318" s="24">
        <v>44419</v>
      </c>
      <c r="B318" t="s">
        <v>883</v>
      </c>
      <c r="C318" s="27">
        <v>2021</v>
      </c>
      <c r="D318" t="s">
        <v>25</v>
      </c>
      <c r="E318" t="s">
        <v>26</v>
      </c>
      <c r="F318" t="s">
        <v>27</v>
      </c>
      <c r="H318" t="s">
        <v>28</v>
      </c>
      <c r="I318" t="s">
        <v>29</v>
      </c>
      <c r="J318" t="s">
        <v>480</v>
      </c>
      <c r="K318" t="s">
        <v>481</v>
      </c>
      <c r="S318" t="s">
        <v>884</v>
      </c>
      <c r="T318" t="s">
        <v>483</v>
      </c>
      <c r="U318" s="26">
        <v>537.39</v>
      </c>
      <c r="V318" s="27">
        <v>8</v>
      </c>
    </row>
    <row r="319" spans="1:22" x14ac:dyDescent="0.3">
      <c r="A319" s="24">
        <v>44419</v>
      </c>
      <c r="B319" t="s">
        <v>883</v>
      </c>
      <c r="C319" s="27">
        <v>2021</v>
      </c>
      <c r="D319" t="s">
        <v>25</v>
      </c>
      <c r="E319" t="s">
        <v>26</v>
      </c>
      <c r="F319" t="s">
        <v>27</v>
      </c>
      <c r="H319" t="s">
        <v>28</v>
      </c>
      <c r="I319" t="s">
        <v>29</v>
      </c>
      <c r="J319" t="s">
        <v>484</v>
      </c>
      <c r="K319" t="s">
        <v>485</v>
      </c>
      <c r="S319" t="s">
        <v>884</v>
      </c>
      <c r="T319" t="s">
        <v>486</v>
      </c>
      <c r="U319" s="26">
        <v>196.76</v>
      </c>
      <c r="V319" s="27">
        <v>8</v>
      </c>
    </row>
    <row r="320" spans="1:22" x14ac:dyDescent="0.3">
      <c r="A320" s="24">
        <v>44420</v>
      </c>
      <c r="B320" t="s">
        <v>885</v>
      </c>
      <c r="C320" s="27">
        <v>2021</v>
      </c>
      <c r="D320" t="s">
        <v>25</v>
      </c>
      <c r="E320" t="s">
        <v>26</v>
      </c>
      <c r="F320" t="s">
        <v>27</v>
      </c>
      <c r="H320" t="s">
        <v>28</v>
      </c>
      <c r="I320" t="s">
        <v>29</v>
      </c>
      <c r="J320" t="s">
        <v>473</v>
      </c>
      <c r="K320" t="s">
        <v>474</v>
      </c>
      <c r="S320" t="s">
        <v>886</v>
      </c>
      <c r="T320" t="s">
        <v>476</v>
      </c>
      <c r="U320" s="26">
        <v>6848.48</v>
      </c>
      <c r="V320" s="27">
        <v>8</v>
      </c>
    </row>
    <row r="321" spans="1:22" x14ac:dyDescent="0.3">
      <c r="A321" s="24">
        <v>44420</v>
      </c>
      <c r="B321" t="s">
        <v>288</v>
      </c>
      <c r="C321" s="27">
        <v>2021</v>
      </c>
      <c r="D321" t="s">
        <v>25</v>
      </c>
      <c r="E321" t="s">
        <v>26</v>
      </c>
      <c r="F321" t="s">
        <v>27</v>
      </c>
      <c r="H321" t="s">
        <v>28</v>
      </c>
      <c r="I321" t="s">
        <v>29</v>
      </c>
      <c r="J321" t="s">
        <v>473</v>
      </c>
      <c r="K321" t="s">
        <v>474</v>
      </c>
      <c r="L321" t="s">
        <v>603</v>
      </c>
      <c r="M321" t="s">
        <v>604</v>
      </c>
      <c r="S321" t="s">
        <v>887</v>
      </c>
      <c r="T321" t="s">
        <v>888</v>
      </c>
      <c r="U321" s="26">
        <v>-8316.9599999999991</v>
      </c>
      <c r="V321" s="27">
        <v>8</v>
      </c>
    </row>
    <row r="322" spans="1:22" x14ac:dyDescent="0.3">
      <c r="A322" s="24">
        <v>44420</v>
      </c>
      <c r="B322" t="s">
        <v>885</v>
      </c>
      <c r="C322" s="27">
        <v>2021</v>
      </c>
      <c r="D322" t="s">
        <v>25</v>
      </c>
      <c r="E322" t="s">
        <v>26</v>
      </c>
      <c r="F322" t="s">
        <v>27</v>
      </c>
      <c r="H322" t="s">
        <v>28</v>
      </c>
      <c r="I322" t="s">
        <v>29</v>
      </c>
      <c r="J322" t="s">
        <v>477</v>
      </c>
      <c r="K322" t="s">
        <v>478</v>
      </c>
      <c r="S322" t="s">
        <v>886</v>
      </c>
      <c r="T322" t="s">
        <v>479</v>
      </c>
      <c r="U322" s="26">
        <v>7600.21</v>
      </c>
      <c r="V322" s="27">
        <v>8</v>
      </c>
    </row>
    <row r="323" spans="1:22" x14ac:dyDescent="0.3">
      <c r="A323" s="24">
        <v>44420</v>
      </c>
      <c r="B323" t="s">
        <v>288</v>
      </c>
      <c r="C323" s="27">
        <v>2021</v>
      </c>
      <c r="D323" t="s">
        <v>25</v>
      </c>
      <c r="E323" t="s">
        <v>26</v>
      </c>
      <c r="F323" t="s">
        <v>27</v>
      </c>
      <c r="H323" t="s">
        <v>28</v>
      </c>
      <c r="I323" t="s">
        <v>29</v>
      </c>
      <c r="J323" t="s">
        <v>477</v>
      </c>
      <c r="K323" t="s">
        <v>478</v>
      </c>
      <c r="L323" t="s">
        <v>603</v>
      </c>
      <c r="M323" t="s">
        <v>604</v>
      </c>
      <c r="S323" t="s">
        <v>887</v>
      </c>
      <c r="T323" t="s">
        <v>888</v>
      </c>
      <c r="U323" s="26">
        <v>-5025.37</v>
      </c>
      <c r="V323" s="27">
        <v>8</v>
      </c>
    </row>
    <row r="324" spans="1:22" x14ac:dyDescent="0.3">
      <c r="A324" s="24">
        <v>44420</v>
      </c>
      <c r="B324" t="s">
        <v>885</v>
      </c>
      <c r="C324" s="27">
        <v>2021</v>
      </c>
      <c r="D324" t="s">
        <v>25</v>
      </c>
      <c r="E324" t="s">
        <v>26</v>
      </c>
      <c r="F324" t="s">
        <v>27</v>
      </c>
      <c r="H324" t="s">
        <v>28</v>
      </c>
      <c r="I324" t="s">
        <v>29</v>
      </c>
      <c r="J324" t="s">
        <v>494</v>
      </c>
      <c r="K324" t="s">
        <v>495</v>
      </c>
      <c r="S324" t="s">
        <v>889</v>
      </c>
      <c r="T324" t="s">
        <v>497</v>
      </c>
      <c r="U324" s="26">
        <v>2950.2</v>
      </c>
      <c r="V324" s="27">
        <v>8</v>
      </c>
    </row>
    <row r="325" spans="1:22" x14ac:dyDescent="0.3">
      <c r="A325" s="24">
        <v>44420</v>
      </c>
      <c r="B325" t="s">
        <v>885</v>
      </c>
      <c r="C325" s="27">
        <v>2021</v>
      </c>
      <c r="D325" t="s">
        <v>25</v>
      </c>
      <c r="E325" t="s">
        <v>26</v>
      </c>
      <c r="F325" t="s">
        <v>27</v>
      </c>
      <c r="H325" t="s">
        <v>28</v>
      </c>
      <c r="I325" t="s">
        <v>29</v>
      </c>
      <c r="J325" t="s">
        <v>498</v>
      </c>
      <c r="K325" t="s">
        <v>499</v>
      </c>
      <c r="S325" t="s">
        <v>889</v>
      </c>
      <c r="T325" t="s">
        <v>500</v>
      </c>
      <c r="U325" s="26">
        <v>2145.6</v>
      </c>
      <c r="V325" s="27">
        <v>8</v>
      </c>
    </row>
    <row r="326" spans="1:22" x14ac:dyDescent="0.3">
      <c r="A326" s="24">
        <v>44424</v>
      </c>
      <c r="B326" t="s">
        <v>890</v>
      </c>
      <c r="C326" s="27">
        <v>2021</v>
      </c>
      <c r="D326" t="s">
        <v>25</v>
      </c>
      <c r="E326" t="s">
        <v>26</v>
      </c>
      <c r="F326" t="s">
        <v>27</v>
      </c>
      <c r="H326" t="s">
        <v>28</v>
      </c>
      <c r="I326" t="s">
        <v>29</v>
      </c>
      <c r="J326" t="s">
        <v>480</v>
      </c>
      <c r="K326" t="s">
        <v>481</v>
      </c>
      <c r="S326" t="s">
        <v>891</v>
      </c>
      <c r="T326" t="s">
        <v>483</v>
      </c>
      <c r="U326" s="26">
        <v>11272.18</v>
      </c>
      <c r="V326" s="27">
        <v>8</v>
      </c>
    </row>
    <row r="327" spans="1:22" x14ac:dyDescent="0.3">
      <c r="A327" s="24">
        <v>44424</v>
      </c>
      <c r="B327" t="s">
        <v>890</v>
      </c>
      <c r="C327" s="27">
        <v>2021</v>
      </c>
      <c r="D327" t="s">
        <v>25</v>
      </c>
      <c r="E327" t="s">
        <v>26</v>
      </c>
      <c r="F327" t="s">
        <v>27</v>
      </c>
      <c r="H327" t="s">
        <v>28</v>
      </c>
      <c r="I327" t="s">
        <v>29</v>
      </c>
      <c r="J327" t="s">
        <v>484</v>
      </c>
      <c r="K327" t="s">
        <v>485</v>
      </c>
      <c r="S327" t="s">
        <v>891</v>
      </c>
      <c r="T327" t="s">
        <v>486</v>
      </c>
      <c r="U327" s="26">
        <v>11542.68</v>
      </c>
      <c r="V327" s="27">
        <v>8</v>
      </c>
    </row>
    <row r="328" spans="1:22" x14ac:dyDescent="0.3">
      <c r="A328" s="24">
        <v>44424</v>
      </c>
      <c r="B328" t="s">
        <v>892</v>
      </c>
      <c r="C328" s="27">
        <v>2021</v>
      </c>
      <c r="D328" t="s">
        <v>25</v>
      </c>
      <c r="E328" t="s">
        <v>26</v>
      </c>
      <c r="F328" t="s">
        <v>27</v>
      </c>
      <c r="H328" t="s">
        <v>28</v>
      </c>
      <c r="I328" t="s">
        <v>29</v>
      </c>
      <c r="J328" t="s">
        <v>489</v>
      </c>
      <c r="K328" t="s">
        <v>490</v>
      </c>
      <c r="S328" t="s">
        <v>893</v>
      </c>
      <c r="T328" t="s">
        <v>492</v>
      </c>
      <c r="U328" s="26">
        <v>3575.32</v>
      </c>
      <c r="V328" s="27">
        <v>8</v>
      </c>
    </row>
    <row r="329" spans="1:22" x14ac:dyDescent="0.3">
      <c r="A329" s="24">
        <v>44427</v>
      </c>
      <c r="B329" t="s">
        <v>894</v>
      </c>
      <c r="C329" s="27">
        <v>2021</v>
      </c>
      <c r="D329" t="s">
        <v>25</v>
      </c>
      <c r="E329" t="s">
        <v>26</v>
      </c>
      <c r="F329" t="s">
        <v>27</v>
      </c>
      <c r="H329" t="s">
        <v>28</v>
      </c>
      <c r="I329" t="s">
        <v>29</v>
      </c>
      <c r="J329" t="s">
        <v>480</v>
      </c>
      <c r="K329" t="s">
        <v>481</v>
      </c>
      <c r="S329" t="s">
        <v>895</v>
      </c>
      <c r="T329" t="s">
        <v>483</v>
      </c>
      <c r="U329" s="26">
        <v>1132.18</v>
      </c>
      <c r="V329" s="27">
        <v>8</v>
      </c>
    </row>
    <row r="330" spans="1:22" x14ac:dyDescent="0.3">
      <c r="A330" s="24">
        <v>44427</v>
      </c>
      <c r="B330" t="s">
        <v>894</v>
      </c>
      <c r="C330" s="27">
        <v>2021</v>
      </c>
      <c r="D330" t="s">
        <v>25</v>
      </c>
      <c r="E330" t="s">
        <v>26</v>
      </c>
      <c r="F330" t="s">
        <v>27</v>
      </c>
      <c r="H330" t="s">
        <v>28</v>
      </c>
      <c r="I330" t="s">
        <v>29</v>
      </c>
      <c r="J330" t="s">
        <v>484</v>
      </c>
      <c r="K330" t="s">
        <v>485</v>
      </c>
      <c r="S330" t="s">
        <v>895</v>
      </c>
      <c r="T330" t="s">
        <v>486</v>
      </c>
      <c r="U330" s="26">
        <v>6452.58</v>
      </c>
      <c r="V330" s="27">
        <v>8</v>
      </c>
    </row>
    <row r="331" spans="1:22" x14ac:dyDescent="0.3">
      <c r="A331" s="24">
        <v>44428</v>
      </c>
      <c r="B331" t="s">
        <v>896</v>
      </c>
      <c r="C331" s="27">
        <v>2021</v>
      </c>
      <c r="D331" t="s">
        <v>25</v>
      </c>
      <c r="E331" t="s">
        <v>26</v>
      </c>
      <c r="F331" t="s">
        <v>27</v>
      </c>
      <c r="H331" t="s">
        <v>28</v>
      </c>
      <c r="I331" t="s">
        <v>29</v>
      </c>
      <c r="J331" t="s">
        <v>473</v>
      </c>
      <c r="K331" t="s">
        <v>474</v>
      </c>
      <c r="S331" t="s">
        <v>897</v>
      </c>
      <c r="T331" t="s">
        <v>476</v>
      </c>
      <c r="U331" s="26">
        <v>20007.86</v>
      </c>
      <c r="V331" s="27">
        <v>8</v>
      </c>
    </row>
    <row r="332" spans="1:22" x14ac:dyDescent="0.3">
      <c r="A332" s="24">
        <v>44428</v>
      </c>
      <c r="B332" t="s">
        <v>896</v>
      </c>
      <c r="C332" s="27">
        <v>2021</v>
      </c>
      <c r="D332" t="s">
        <v>25</v>
      </c>
      <c r="E332" t="s">
        <v>26</v>
      </c>
      <c r="F332" t="s">
        <v>27</v>
      </c>
      <c r="H332" t="s">
        <v>28</v>
      </c>
      <c r="I332" t="s">
        <v>29</v>
      </c>
      <c r="J332" t="s">
        <v>477</v>
      </c>
      <c r="K332" t="s">
        <v>478</v>
      </c>
      <c r="S332" t="s">
        <v>897</v>
      </c>
      <c r="T332" t="s">
        <v>479</v>
      </c>
      <c r="U332" s="26">
        <v>22266.15</v>
      </c>
      <c r="V332" s="27">
        <v>8</v>
      </c>
    </row>
    <row r="333" spans="1:22" x14ac:dyDescent="0.3">
      <c r="A333" s="24">
        <v>44428</v>
      </c>
      <c r="B333" t="s">
        <v>898</v>
      </c>
      <c r="C333" s="27">
        <v>2021</v>
      </c>
      <c r="D333" t="s">
        <v>25</v>
      </c>
      <c r="E333" t="s">
        <v>26</v>
      </c>
      <c r="F333" t="s">
        <v>27</v>
      </c>
      <c r="H333" t="s">
        <v>28</v>
      </c>
      <c r="I333" t="s">
        <v>29</v>
      </c>
      <c r="J333" t="s">
        <v>480</v>
      </c>
      <c r="K333" t="s">
        <v>481</v>
      </c>
      <c r="S333" t="s">
        <v>899</v>
      </c>
      <c r="T333" t="s">
        <v>483</v>
      </c>
      <c r="U333" s="26">
        <v>1028.29</v>
      </c>
      <c r="V333" s="27">
        <v>8</v>
      </c>
    </row>
    <row r="334" spans="1:22" x14ac:dyDescent="0.3">
      <c r="A334" s="24">
        <v>44428</v>
      </c>
      <c r="B334" t="s">
        <v>898</v>
      </c>
      <c r="C334" s="27">
        <v>2021</v>
      </c>
      <c r="D334" t="s">
        <v>25</v>
      </c>
      <c r="E334" t="s">
        <v>26</v>
      </c>
      <c r="F334" t="s">
        <v>27</v>
      </c>
      <c r="H334" t="s">
        <v>28</v>
      </c>
      <c r="I334" t="s">
        <v>29</v>
      </c>
      <c r="J334" t="s">
        <v>484</v>
      </c>
      <c r="K334" t="s">
        <v>485</v>
      </c>
      <c r="S334" t="s">
        <v>899</v>
      </c>
      <c r="T334" t="s">
        <v>486</v>
      </c>
      <c r="U334" s="26">
        <v>29273.49</v>
      </c>
      <c r="V334" s="27">
        <v>8</v>
      </c>
    </row>
    <row r="335" spans="1:22" x14ac:dyDescent="0.3">
      <c r="A335" s="24">
        <v>44431</v>
      </c>
      <c r="B335" t="s">
        <v>900</v>
      </c>
      <c r="C335" s="27">
        <v>2021</v>
      </c>
      <c r="D335" t="s">
        <v>25</v>
      </c>
      <c r="E335" t="s">
        <v>26</v>
      </c>
      <c r="F335" t="s">
        <v>27</v>
      </c>
      <c r="H335" t="s">
        <v>28</v>
      </c>
      <c r="I335" t="s">
        <v>29</v>
      </c>
      <c r="J335" t="s">
        <v>489</v>
      </c>
      <c r="K335" t="s">
        <v>490</v>
      </c>
      <c r="S335" t="s">
        <v>901</v>
      </c>
      <c r="T335" t="s">
        <v>492</v>
      </c>
      <c r="U335" s="26">
        <v>2810.84</v>
      </c>
      <c r="V335" s="27">
        <v>8</v>
      </c>
    </row>
    <row r="336" spans="1:22" x14ac:dyDescent="0.3">
      <c r="A336" s="24">
        <v>44434</v>
      </c>
      <c r="B336" t="s">
        <v>902</v>
      </c>
      <c r="C336" s="27">
        <v>2021</v>
      </c>
      <c r="D336" t="s">
        <v>25</v>
      </c>
      <c r="E336" t="s">
        <v>26</v>
      </c>
      <c r="F336" t="s">
        <v>27</v>
      </c>
      <c r="H336" t="s">
        <v>28</v>
      </c>
      <c r="I336" t="s">
        <v>29</v>
      </c>
      <c r="J336" t="s">
        <v>512</v>
      </c>
      <c r="K336" t="s">
        <v>513</v>
      </c>
      <c r="S336" t="s">
        <v>903</v>
      </c>
      <c r="T336" t="s">
        <v>904</v>
      </c>
      <c r="U336" s="26">
        <v>184154.35</v>
      </c>
      <c r="V336" s="27">
        <v>8</v>
      </c>
    </row>
    <row r="337" spans="1:22" x14ac:dyDescent="0.3">
      <c r="A337" s="24">
        <v>44434</v>
      </c>
      <c r="B337" t="s">
        <v>905</v>
      </c>
      <c r="C337" s="27">
        <v>2021</v>
      </c>
      <c r="D337" t="s">
        <v>25</v>
      </c>
      <c r="E337" t="s">
        <v>26</v>
      </c>
      <c r="F337" t="s">
        <v>27</v>
      </c>
      <c r="H337" t="s">
        <v>28</v>
      </c>
      <c r="I337" t="s">
        <v>29</v>
      </c>
      <c r="J337" t="s">
        <v>473</v>
      </c>
      <c r="K337" t="s">
        <v>474</v>
      </c>
      <c r="S337" t="s">
        <v>906</v>
      </c>
      <c r="T337" t="s">
        <v>476</v>
      </c>
      <c r="U337" s="26">
        <v>8740.85</v>
      </c>
      <c r="V337" s="27">
        <v>8</v>
      </c>
    </row>
    <row r="338" spans="1:22" x14ac:dyDescent="0.3">
      <c r="A338" s="24">
        <v>44434</v>
      </c>
      <c r="B338" t="s">
        <v>905</v>
      </c>
      <c r="C338" s="27">
        <v>2021</v>
      </c>
      <c r="D338" t="s">
        <v>25</v>
      </c>
      <c r="E338" t="s">
        <v>26</v>
      </c>
      <c r="F338" t="s">
        <v>27</v>
      </c>
      <c r="H338" t="s">
        <v>28</v>
      </c>
      <c r="I338" t="s">
        <v>29</v>
      </c>
      <c r="J338" t="s">
        <v>582</v>
      </c>
      <c r="K338" t="s">
        <v>583</v>
      </c>
      <c r="S338" t="s">
        <v>907</v>
      </c>
      <c r="T338" t="s">
        <v>585</v>
      </c>
      <c r="U338" s="26">
        <v>2738.47</v>
      </c>
      <c r="V338" s="27">
        <v>8</v>
      </c>
    </row>
    <row r="339" spans="1:22" x14ac:dyDescent="0.3">
      <c r="A339" s="24">
        <v>44434</v>
      </c>
      <c r="B339" t="s">
        <v>905</v>
      </c>
      <c r="C339" s="27">
        <v>2021</v>
      </c>
      <c r="D339" t="s">
        <v>25</v>
      </c>
      <c r="E339" t="s">
        <v>26</v>
      </c>
      <c r="F339" t="s">
        <v>27</v>
      </c>
      <c r="H339" t="s">
        <v>28</v>
      </c>
      <c r="I339" t="s">
        <v>29</v>
      </c>
      <c r="J339" t="s">
        <v>586</v>
      </c>
      <c r="K339" t="s">
        <v>587</v>
      </c>
      <c r="S339" t="s">
        <v>908</v>
      </c>
      <c r="T339" t="s">
        <v>589</v>
      </c>
      <c r="U339" s="26">
        <v>964.24</v>
      </c>
      <c r="V339" s="27">
        <v>8</v>
      </c>
    </row>
    <row r="340" spans="1:22" x14ac:dyDescent="0.3">
      <c r="A340" s="24">
        <v>44434</v>
      </c>
      <c r="B340" t="s">
        <v>905</v>
      </c>
      <c r="C340" s="27">
        <v>2021</v>
      </c>
      <c r="D340" t="s">
        <v>25</v>
      </c>
      <c r="E340" t="s">
        <v>26</v>
      </c>
      <c r="F340" t="s">
        <v>27</v>
      </c>
      <c r="H340" t="s">
        <v>28</v>
      </c>
      <c r="I340" t="s">
        <v>29</v>
      </c>
      <c r="J340" t="s">
        <v>477</v>
      </c>
      <c r="K340" t="s">
        <v>478</v>
      </c>
      <c r="S340" t="s">
        <v>906</v>
      </c>
      <c r="T340" t="s">
        <v>479</v>
      </c>
      <c r="U340" s="26">
        <v>17556.599999999999</v>
      </c>
      <c r="V340" s="27">
        <v>8</v>
      </c>
    </row>
    <row r="341" spans="1:22" x14ac:dyDescent="0.3">
      <c r="A341" s="24">
        <v>44434</v>
      </c>
      <c r="B341" t="s">
        <v>905</v>
      </c>
      <c r="C341" s="27">
        <v>2021</v>
      </c>
      <c r="D341" t="s">
        <v>25</v>
      </c>
      <c r="E341" t="s">
        <v>26</v>
      </c>
      <c r="F341" t="s">
        <v>27</v>
      </c>
      <c r="H341" t="s">
        <v>28</v>
      </c>
      <c r="I341" t="s">
        <v>29</v>
      </c>
      <c r="J341" t="s">
        <v>590</v>
      </c>
      <c r="K341" t="s">
        <v>591</v>
      </c>
      <c r="S341" t="s">
        <v>907</v>
      </c>
      <c r="T341" t="s">
        <v>592</v>
      </c>
      <c r="U341" s="26">
        <v>1388.52</v>
      </c>
      <c r="V341" s="27">
        <v>8</v>
      </c>
    </row>
    <row r="342" spans="1:22" x14ac:dyDescent="0.3">
      <c r="A342" s="24">
        <v>44434</v>
      </c>
      <c r="B342" t="s">
        <v>905</v>
      </c>
      <c r="C342" s="27">
        <v>2021</v>
      </c>
      <c r="D342" t="s">
        <v>25</v>
      </c>
      <c r="E342" t="s">
        <v>26</v>
      </c>
      <c r="F342" t="s">
        <v>27</v>
      </c>
      <c r="H342" t="s">
        <v>28</v>
      </c>
      <c r="I342" t="s">
        <v>29</v>
      </c>
      <c r="J342" t="s">
        <v>593</v>
      </c>
      <c r="K342" t="s">
        <v>594</v>
      </c>
      <c r="S342" t="s">
        <v>908</v>
      </c>
      <c r="T342" t="s">
        <v>595</v>
      </c>
      <c r="U342" s="26">
        <v>1701.6</v>
      </c>
      <c r="V342" s="27">
        <v>8</v>
      </c>
    </row>
    <row r="343" spans="1:22" x14ac:dyDescent="0.3">
      <c r="A343" s="24">
        <v>44434</v>
      </c>
      <c r="B343" t="s">
        <v>902</v>
      </c>
      <c r="C343" s="27">
        <v>2021</v>
      </c>
      <c r="D343" t="s">
        <v>25</v>
      </c>
      <c r="E343" t="s">
        <v>26</v>
      </c>
      <c r="F343" t="s">
        <v>27</v>
      </c>
      <c r="H343" t="s">
        <v>28</v>
      </c>
      <c r="I343" t="s">
        <v>29</v>
      </c>
      <c r="J343" t="s">
        <v>480</v>
      </c>
      <c r="K343" t="s">
        <v>481</v>
      </c>
      <c r="S343" t="s">
        <v>909</v>
      </c>
      <c r="T343" t="s">
        <v>483</v>
      </c>
      <c r="U343" s="26">
        <v>219.35</v>
      </c>
      <c r="V343" s="27">
        <v>8</v>
      </c>
    </row>
    <row r="344" spans="1:22" x14ac:dyDescent="0.3">
      <c r="A344" s="24">
        <v>44434</v>
      </c>
      <c r="B344" t="s">
        <v>905</v>
      </c>
      <c r="C344" s="27">
        <v>2021</v>
      </c>
      <c r="D344" t="s">
        <v>25</v>
      </c>
      <c r="E344" t="s">
        <v>26</v>
      </c>
      <c r="F344" t="s">
        <v>27</v>
      </c>
      <c r="H344" t="s">
        <v>28</v>
      </c>
      <c r="I344" t="s">
        <v>29</v>
      </c>
      <c r="J344" t="s">
        <v>596</v>
      </c>
      <c r="K344" t="s">
        <v>597</v>
      </c>
      <c r="S344" t="s">
        <v>908</v>
      </c>
      <c r="T344" t="s">
        <v>598</v>
      </c>
      <c r="U344" s="26">
        <v>1786.68</v>
      </c>
      <c r="V344" s="27">
        <v>8</v>
      </c>
    </row>
    <row r="345" spans="1:22" x14ac:dyDescent="0.3">
      <c r="A345" s="24">
        <v>44434</v>
      </c>
      <c r="B345" t="s">
        <v>902</v>
      </c>
      <c r="C345" s="27">
        <v>2021</v>
      </c>
      <c r="D345" t="s">
        <v>25</v>
      </c>
      <c r="E345" t="s">
        <v>26</v>
      </c>
      <c r="F345" t="s">
        <v>27</v>
      </c>
      <c r="H345" t="s">
        <v>28</v>
      </c>
      <c r="I345" t="s">
        <v>29</v>
      </c>
      <c r="J345" t="s">
        <v>484</v>
      </c>
      <c r="K345" t="s">
        <v>485</v>
      </c>
      <c r="S345" t="s">
        <v>909</v>
      </c>
      <c r="T345" t="s">
        <v>486</v>
      </c>
      <c r="U345" s="26">
        <v>-1694.28</v>
      </c>
      <c r="V345" s="27">
        <v>8</v>
      </c>
    </row>
    <row r="346" spans="1:22" x14ac:dyDescent="0.3">
      <c r="A346" s="24">
        <v>44434</v>
      </c>
      <c r="B346" t="s">
        <v>905</v>
      </c>
      <c r="C346" s="27">
        <v>2021</v>
      </c>
      <c r="D346" t="s">
        <v>25</v>
      </c>
      <c r="E346" t="s">
        <v>26</v>
      </c>
      <c r="F346" t="s">
        <v>27</v>
      </c>
      <c r="H346" t="s">
        <v>28</v>
      </c>
      <c r="I346" t="s">
        <v>29</v>
      </c>
      <c r="J346" t="s">
        <v>599</v>
      </c>
      <c r="K346" t="s">
        <v>600</v>
      </c>
      <c r="S346" t="s">
        <v>908</v>
      </c>
      <c r="T346" t="s">
        <v>601</v>
      </c>
      <c r="U346" s="26">
        <v>1304.56</v>
      </c>
      <c r="V346" s="27">
        <v>8</v>
      </c>
    </row>
    <row r="347" spans="1:22" x14ac:dyDescent="0.3">
      <c r="A347" s="24">
        <v>44434</v>
      </c>
      <c r="B347" t="s">
        <v>902</v>
      </c>
      <c r="C347" s="27">
        <v>2021</v>
      </c>
      <c r="D347" t="s">
        <v>25</v>
      </c>
      <c r="E347" t="s">
        <v>26</v>
      </c>
      <c r="F347" t="s">
        <v>27</v>
      </c>
      <c r="H347" t="s">
        <v>28</v>
      </c>
      <c r="I347" t="s">
        <v>29</v>
      </c>
      <c r="J347" t="s">
        <v>468</v>
      </c>
      <c r="K347" t="s">
        <v>469</v>
      </c>
      <c r="S347" t="s">
        <v>910</v>
      </c>
      <c r="T347" t="s">
        <v>573</v>
      </c>
      <c r="U347" s="26">
        <v>576.4</v>
      </c>
      <c r="V347" s="27">
        <v>8</v>
      </c>
    </row>
    <row r="348" spans="1:22" x14ac:dyDescent="0.3">
      <c r="A348" s="24">
        <v>44435</v>
      </c>
      <c r="B348" t="s">
        <v>911</v>
      </c>
      <c r="C348" s="27">
        <v>2021</v>
      </c>
      <c r="D348" t="s">
        <v>25</v>
      </c>
      <c r="E348" t="s">
        <v>26</v>
      </c>
      <c r="F348" t="s">
        <v>27</v>
      </c>
      <c r="H348" t="s">
        <v>28</v>
      </c>
      <c r="I348" t="s">
        <v>29</v>
      </c>
      <c r="J348" t="s">
        <v>912</v>
      </c>
      <c r="K348" t="s">
        <v>913</v>
      </c>
      <c r="T348" t="s">
        <v>914</v>
      </c>
      <c r="U348" s="26">
        <v>15137</v>
      </c>
      <c r="V348" s="27">
        <v>8</v>
      </c>
    </row>
    <row r="349" spans="1:22" x14ac:dyDescent="0.3">
      <c r="A349" s="24">
        <v>44435</v>
      </c>
      <c r="B349" t="s">
        <v>911</v>
      </c>
      <c r="C349" s="27">
        <v>2021</v>
      </c>
      <c r="D349" t="s">
        <v>25</v>
      </c>
      <c r="E349" t="s">
        <v>26</v>
      </c>
      <c r="F349" t="s">
        <v>27</v>
      </c>
      <c r="H349" t="s">
        <v>28</v>
      </c>
      <c r="I349" t="s">
        <v>29</v>
      </c>
      <c r="J349" t="s">
        <v>915</v>
      </c>
      <c r="K349" t="s">
        <v>916</v>
      </c>
      <c r="T349" t="s">
        <v>917</v>
      </c>
      <c r="U349" s="26">
        <v>19579</v>
      </c>
      <c r="V349" s="27">
        <v>8</v>
      </c>
    </row>
    <row r="350" spans="1:22" x14ac:dyDescent="0.3">
      <c r="A350" s="24">
        <v>44435</v>
      </c>
      <c r="B350" t="s">
        <v>911</v>
      </c>
      <c r="C350" s="27">
        <v>2021</v>
      </c>
      <c r="D350" t="s">
        <v>25</v>
      </c>
      <c r="E350" t="s">
        <v>26</v>
      </c>
      <c r="F350" t="s">
        <v>27</v>
      </c>
      <c r="H350" t="s">
        <v>28</v>
      </c>
      <c r="I350" t="s">
        <v>29</v>
      </c>
      <c r="J350" t="s">
        <v>918</v>
      </c>
      <c r="K350" t="s">
        <v>919</v>
      </c>
      <c r="T350" t="s">
        <v>920</v>
      </c>
      <c r="U350" s="26">
        <v>9436</v>
      </c>
      <c r="V350" s="27">
        <v>8</v>
      </c>
    </row>
    <row r="351" spans="1:22" x14ac:dyDescent="0.3">
      <c r="A351" s="24">
        <v>44435</v>
      </c>
      <c r="B351" t="s">
        <v>911</v>
      </c>
      <c r="C351" s="27">
        <v>2021</v>
      </c>
      <c r="D351" t="s">
        <v>25</v>
      </c>
      <c r="E351" t="s">
        <v>26</v>
      </c>
      <c r="F351" t="s">
        <v>27</v>
      </c>
      <c r="H351" t="s">
        <v>28</v>
      </c>
      <c r="I351" t="s">
        <v>29</v>
      </c>
      <c r="J351" t="s">
        <v>921</v>
      </c>
      <c r="K351" t="s">
        <v>922</v>
      </c>
      <c r="T351" t="s">
        <v>923</v>
      </c>
      <c r="U351" s="26">
        <v>15615</v>
      </c>
      <c r="V351" s="27">
        <v>8</v>
      </c>
    </row>
    <row r="352" spans="1:22" x14ac:dyDescent="0.3">
      <c r="A352" s="24">
        <v>44435</v>
      </c>
      <c r="B352" t="s">
        <v>911</v>
      </c>
      <c r="C352" s="27">
        <v>2021</v>
      </c>
      <c r="D352" t="s">
        <v>25</v>
      </c>
      <c r="E352" t="s">
        <v>26</v>
      </c>
      <c r="F352" t="s">
        <v>27</v>
      </c>
      <c r="H352" t="s">
        <v>28</v>
      </c>
      <c r="I352" t="s">
        <v>29</v>
      </c>
      <c r="J352" t="s">
        <v>924</v>
      </c>
      <c r="K352" t="s">
        <v>925</v>
      </c>
      <c r="T352" t="s">
        <v>926</v>
      </c>
      <c r="U352" s="26">
        <v>20</v>
      </c>
      <c r="V352" s="27">
        <v>8</v>
      </c>
    </row>
    <row r="353" spans="1:22" x14ac:dyDescent="0.3">
      <c r="A353" s="24">
        <v>44435</v>
      </c>
      <c r="B353" t="s">
        <v>911</v>
      </c>
      <c r="C353" s="27">
        <v>2021</v>
      </c>
      <c r="D353" t="s">
        <v>25</v>
      </c>
      <c r="E353" t="s">
        <v>26</v>
      </c>
      <c r="F353" t="s">
        <v>27</v>
      </c>
      <c r="H353" t="s">
        <v>28</v>
      </c>
      <c r="I353" t="s">
        <v>29</v>
      </c>
      <c r="J353" t="s">
        <v>927</v>
      </c>
      <c r="K353" t="s">
        <v>928</v>
      </c>
      <c r="T353" t="s">
        <v>929</v>
      </c>
      <c r="U353" s="26">
        <v>17148</v>
      </c>
      <c r="V353" s="27">
        <v>8</v>
      </c>
    </row>
    <row r="354" spans="1:22" x14ac:dyDescent="0.3">
      <c r="A354" s="24">
        <v>44438</v>
      </c>
      <c r="B354" t="s">
        <v>930</v>
      </c>
      <c r="C354" s="27">
        <v>2021</v>
      </c>
      <c r="D354" t="s">
        <v>25</v>
      </c>
      <c r="E354" t="s">
        <v>26</v>
      </c>
      <c r="F354" t="s">
        <v>27</v>
      </c>
      <c r="H354" t="s">
        <v>28</v>
      </c>
      <c r="I354" t="s">
        <v>29</v>
      </c>
      <c r="J354" t="s">
        <v>480</v>
      </c>
      <c r="K354" t="s">
        <v>481</v>
      </c>
      <c r="S354" t="s">
        <v>931</v>
      </c>
      <c r="T354" t="s">
        <v>483</v>
      </c>
      <c r="U354" s="26">
        <v>174.32</v>
      </c>
      <c r="V354" s="27">
        <v>8</v>
      </c>
    </row>
    <row r="355" spans="1:22" x14ac:dyDescent="0.3">
      <c r="A355" s="24">
        <v>44438</v>
      </c>
      <c r="B355" t="s">
        <v>930</v>
      </c>
      <c r="C355" s="27">
        <v>2021</v>
      </c>
      <c r="D355" t="s">
        <v>25</v>
      </c>
      <c r="E355" t="s">
        <v>26</v>
      </c>
      <c r="F355" t="s">
        <v>27</v>
      </c>
      <c r="H355" t="s">
        <v>28</v>
      </c>
      <c r="I355" t="s">
        <v>29</v>
      </c>
      <c r="J355" t="s">
        <v>484</v>
      </c>
      <c r="K355" t="s">
        <v>485</v>
      </c>
      <c r="S355" t="s">
        <v>931</v>
      </c>
      <c r="T355" t="s">
        <v>486</v>
      </c>
      <c r="U355" s="26">
        <v>1264.4000000000001</v>
      </c>
      <c r="V355" s="27">
        <v>8</v>
      </c>
    </row>
    <row r="356" spans="1:22" x14ac:dyDescent="0.3">
      <c r="A356" s="24">
        <v>44438</v>
      </c>
      <c r="B356" t="s">
        <v>932</v>
      </c>
      <c r="C356" s="27">
        <v>2021</v>
      </c>
      <c r="D356" t="s">
        <v>25</v>
      </c>
      <c r="E356" t="s">
        <v>26</v>
      </c>
      <c r="F356" t="s">
        <v>27</v>
      </c>
      <c r="H356" t="s">
        <v>28</v>
      </c>
      <c r="I356" t="s">
        <v>29</v>
      </c>
      <c r="J356" t="s">
        <v>489</v>
      </c>
      <c r="K356" t="s">
        <v>490</v>
      </c>
      <c r="S356" t="s">
        <v>933</v>
      </c>
      <c r="T356" t="s">
        <v>492</v>
      </c>
      <c r="U356" s="26">
        <v>3694.89</v>
      </c>
      <c r="V356" s="27">
        <v>8</v>
      </c>
    </row>
    <row r="357" spans="1:22" x14ac:dyDescent="0.3">
      <c r="A357" s="24">
        <v>44440</v>
      </c>
      <c r="B357" t="s">
        <v>934</v>
      </c>
      <c r="C357" s="27">
        <v>2021</v>
      </c>
      <c r="D357" t="s">
        <v>25</v>
      </c>
      <c r="E357" t="s">
        <v>26</v>
      </c>
      <c r="F357" t="s">
        <v>27</v>
      </c>
      <c r="H357" t="s">
        <v>28</v>
      </c>
      <c r="I357" t="s">
        <v>29</v>
      </c>
      <c r="J357" t="s">
        <v>473</v>
      </c>
      <c r="K357" t="s">
        <v>474</v>
      </c>
      <c r="S357" t="s">
        <v>935</v>
      </c>
      <c r="T357" t="s">
        <v>476</v>
      </c>
      <c r="U357" s="26">
        <v>16176.05</v>
      </c>
      <c r="V357" s="27">
        <v>9</v>
      </c>
    </row>
    <row r="358" spans="1:22" x14ac:dyDescent="0.3">
      <c r="A358" s="24">
        <v>44440</v>
      </c>
      <c r="B358" t="s">
        <v>934</v>
      </c>
      <c r="C358" s="27">
        <v>2021</v>
      </c>
      <c r="D358" t="s">
        <v>25</v>
      </c>
      <c r="E358" t="s">
        <v>26</v>
      </c>
      <c r="F358" t="s">
        <v>27</v>
      </c>
      <c r="H358" t="s">
        <v>28</v>
      </c>
      <c r="I358" t="s">
        <v>29</v>
      </c>
      <c r="J358" t="s">
        <v>477</v>
      </c>
      <c r="K358" t="s">
        <v>478</v>
      </c>
      <c r="S358" t="s">
        <v>935</v>
      </c>
      <c r="T358" t="s">
        <v>479</v>
      </c>
      <c r="U358" s="26">
        <v>16493.38</v>
      </c>
      <c r="V358" s="27">
        <v>9</v>
      </c>
    </row>
    <row r="359" spans="1:22" x14ac:dyDescent="0.3">
      <c r="A359" s="24">
        <v>44440</v>
      </c>
      <c r="B359" t="s">
        <v>934</v>
      </c>
      <c r="C359" s="27">
        <v>2021</v>
      </c>
      <c r="D359" t="s">
        <v>25</v>
      </c>
      <c r="E359" t="s">
        <v>26</v>
      </c>
      <c r="F359" t="s">
        <v>27</v>
      </c>
      <c r="H359" t="s">
        <v>28</v>
      </c>
      <c r="I359" t="s">
        <v>29</v>
      </c>
      <c r="J359" t="s">
        <v>480</v>
      </c>
      <c r="K359" t="s">
        <v>481</v>
      </c>
      <c r="S359" t="s">
        <v>936</v>
      </c>
      <c r="T359" t="s">
        <v>483</v>
      </c>
      <c r="U359" s="26">
        <v>797.07</v>
      </c>
      <c r="V359" s="27">
        <v>9</v>
      </c>
    </row>
    <row r="360" spans="1:22" x14ac:dyDescent="0.3">
      <c r="A360" s="24">
        <v>44440</v>
      </c>
      <c r="B360" t="s">
        <v>934</v>
      </c>
      <c r="C360" s="27">
        <v>2021</v>
      </c>
      <c r="D360" t="s">
        <v>25</v>
      </c>
      <c r="E360" t="s">
        <v>26</v>
      </c>
      <c r="F360" t="s">
        <v>27</v>
      </c>
      <c r="H360" t="s">
        <v>28</v>
      </c>
      <c r="I360" t="s">
        <v>29</v>
      </c>
      <c r="J360" t="s">
        <v>484</v>
      </c>
      <c r="K360" t="s">
        <v>485</v>
      </c>
      <c r="S360" t="s">
        <v>936</v>
      </c>
      <c r="T360" t="s">
        <v>486</v>
      </c>
      <c r="U360" s="26">
        <v>-980.22</v>
      </c>
      <c r="V360" s="27">
        <v>9</v>
      </c>
    </row>
    <row r="361" spans="1:22" x14ac:dyDescent="0.3">
      <c r="A361" s="24">
        <v>44446</v>
      </c>
      <c r="B361" t="s">
        <v>937</v>
      </c>
      <c r="C361" s="27">
        <v>2021</v>
      </c>
      <c r="D361" t="s">
        <v>25</v>
      </c>
      <c r="E361" t="s">
        <v>26</v>
      </c>
      <c r="F361" t="s">
        <v>27</v>
      </c>
      <c r="H361" t="s">
        <v>28</v>
      </c>
      <c r="I361" t="s">
        <v>29</v>
      </c>
      <c r="J361" t="s">
        <v>480</v>
      </c>
      <c r="K361" t="s">
        <v>481</v>
      </c>
      <c r="S361" t="s">
        <v>938</v>
      </c>
      <c r="T361" t="s">
        <v>701</v>
      </c>
      <c r="U361" s="26">
        <v>607.08000000000004</v>
      </c>
      <c r="V361" s="27">
        <v>9</v>
      </c>
    </row>
    <row r="362" spans="1:22" x14ac:dyDescent="0.3">
      <c r="A362" s="24">
        <v>44446</v>
      </c>
      <c r="B362" t="s">
        <v>937</v>
      </c>
      <c r="C362" s="27">
        <v>2021</v>
      </c>
      <c r="D362" t="s">
        <v>25</v>
      </c>
      <c r="E362" t="s">
        <v>26</v>
      </c>
      <c r="F362" t="s">
        <v>27</v>
      </c>
      <c r="H362" t="s">
        <v>28</v>
      </c>
      <c r="I362" t="s">
        <v>29</v>
      </c>
      <c r="J362" t="s">
        <v>484</v>
      </c>
      <c r="K362" t="s">
        <v>485</v>
      </c>
      <c r="S362" t="s">
        <v>938</v>
      </c>
      <c r="T362" t="s">
        <v>702</v>
      </c>
      <c r="U362" s="26">
        <v>25698.43</v>
      </c>
      <c r="V362" s="27">
        <v>9</v>
      </c>
    </row>
    <row r="363" spans="1:22" x14ac:dyDescent="0.3">
      <c r="A363" s="24">
        <v>44446</v>
      </c>
      <c r="B363" t="s">
        <v>937</v>
      </c>
      <c r="C363" s="27">
        <v>2021</v>
      </c>
      <c r="D363" t="s">
        <v>25</v>
      </c>
      <c r="E363" t="s">
        <v>26</v>
      </c>
      <c r="F363" t="s">
        <v>27</v>
      </c>
      <c r="H363" t="s">
        <v>28</v>
      </c>
      <c r="I363" t="s">
        <v>29</v>
      </c>
      <c r="J363" t="s">
        <v>489</v>
      </c>
      <c r="K363" t="s">
        <v>490</v>
      </c>
      <c r="S363" t="s">
        <v>939</v>
      </c>
      <c r="T363" t="s">
        <v>618</v>
      </c>
      <c r="U363" s="26">
        <v>2857.71</v>
      </c>
      <c r="V363" s="27">
        <v>9</v>
      </c>
    </row>
    <row r="364" spans="1:22" x14ac:dyDescent="0.3">
      <c r="A364" s="24">
        <v>44447</v>
      </c>
      <c r="B364" t="s">
        <v>940</v>
      </c>
      <c r="C364" s="27">
        <v>2021</v>
      </c>
      <c r="D364" t="s">
        <v>25</v>
      </c>
      <c r="E364" t="s">
        <v>26</v>
      </c>
      <c r="F364" t="s">
        <v>27</v>
      </c>
      <c r="H364" t="s">
        <v>28</v>
      </c>
      <c r="I364" t="s">
        <v>29</v>
      </c>
      <c r="J364" t="s">
        <v>473</v>
      </c>
      <c r="K364" t="s">
        <v>474</v>
      </c>
      <c r="S364" t="s">
        <v>941</v>
      </c>
      <c r="T364" t="s">
        <v>476</v>
      </c>
      <c r="U364" s="26">
        <v>19262.09</v>
      </c>
      <c r="V364" s="27">
        <v>9</v>
      </c>
    </row>
    <row r="365" spans="1:22" x14ac:dyDescent="0.3">
      <c r="A365" s="24">
        <v>44447</v>
      </c>
      <c r="B365" t="s">
        <v>940</v>
      </c>
      <c r="C365" s="27">
        <v>2021</v>
      </c>
      <c r="D365" t="s">
        <v>25</v>
      </c>
      <c r="E365" t="s">
        <v>26</v>
      </c>
      <c r="F365" t="s">
        <v>27</v>
      </c>
      <c r="H365" t="s">
        <v>28</v>
      </c>
      <c r="I365" t="s">
        <v>29</v>
      </c>
      <c r="J365" t="s">
        <v>477</v>
      </c>
      <c r="K365" t="s">
        <v>478</v>
      </c>
      <c r="S365" t="s">
        <v>941</v>
      </c>
      <c r="T365" t="s">
        <v>479</v>
      </c>
      <c r="U365" s="26">
        <v>2323.2600000000002</v>
      </c>
      <c r="V365" s="27">
        <v>9</v>
      </c>
    </row>
    <row r="366" spans="1:22" x14ac:dyDescent="0.3">
      <c r="A366" s="24">
        <v>44447</v>
      </c>
      <c r="B366" t="s">
        <v>940</v>
      </c>
      <c r="C366" s="27">
        <v>2021</v>
      </c>
      <c r="D366" t="s">
        <v>25</v>
      </c>
      <c r="E366" t="s">
        <v>26</v>
      </c>
      <c r="F366" t="s">
        <v>27</v>
      </c>
      <c r="H366" t="s">
        <v>28</v>
      </c>
      <c r="I366" t="s">
        <v>29</v>
      </c>
      <c r="J366" t="s">
        <v>480</v>
      </c>
      <c r="K366" t="s">
        <v>481</v>
      </c>
      <c r="S366" t="s">
        <v>942</v>
      </c>
      <c r="T366" t="s">
        <v>483</v>
      </c>
      <c r="U366" s="26">
        <v>735.21</v>
      </c>
      <c r="V366" s="27">
        <v>9</v>
      </c>
    </row>
    <row r="367" spans="1:22" x14ac:dyDescent="0.3">
      <c r="A367" s="24">
        <v>44447</v>
      </c>
      <c r="B367" t="s">
        <v>940</v>
      </c>
      <c r="C367" s="27">
        <v>2021</v>
      </c>
      <c r="D367" t="s">
        <v>25</v>
      </c>
      <c r="E367" t="s">
        <v>26</v>
      </c>
      <c r="F367" t="s">
        <v>27</v>
      </c>
      <c r="H367" t="s">
        <v>28</v>
      </c>
      <c r="I367" t="s">
        <v>29</v>
      </c>
      <c r="J367" t="s">
        <v>484</v>
      </c>
      <c r="K367" t="s">
        <v>485</v>
      </c>
      <c r="S367" t="s">
        <v>942</v>
      </c>
      <c r="T367" t="s">
        <v>486</v>
      </c>
      <c r="U367" s="26">
        <v>16153.81</v>
      </c>
      <c r="V367" s="27">
        <v>9</v>
      </c>
    </row>
    <row r="368" spans="1:22" x14ac:dyDescent="0.3">
      <c r="A368" s="24">
        <v>44452</v>
      </c>
      <c r="B368" t="s">
        <v>943</v>
      </c>
      <c r="C368" s="27">
        <v>2021</v>
      </c>
      <c r="D368" t="s">
        <v>25</v>
      </c>
      <c r="E368" t="s">
        <v>26</v>
      </c>
      <c r="F368" t="s">
        <v>27</v>
      </c>
      <c r="H368" t="s">
        <v>28</v>
      </c>
      <c r="I368" t="s">
        <v>29</v>
      </c>
      <c r="J368" t="s">
        <v>480</v>
      </c>
      <c r="K368" t="s">
        <v>481</v>
      </c>
      <c r="S368" t="s">
        <v>944</v>
      </c>
      <c r="T368" t="s">
        <v>483</v>
      </c>
      <c r="U368" s="26">
        <v>683.64</v>
      </c>
      <c r="V368" s="27">
        <v>9</v>
      </c>
    </row>
    <row r="369" spans="1:22" x14ac:dyDescent="0.3">
      <c r="A369" s="24">
        <v>44452</v>
      </c>
      <c r="B369" t="s">
        <v>943</v>
      </c>
      <c r="C369" s="27">
        <v>2021</v>
      </c>
      <c r="D369" t="s">
        <v>25</v>
      </c>
      <c r="E369" t="s">
        <v>26</v>
      </c>
      <c r="F369" t="s">
        <v>27</v>
      </c>
      <c r="H369" t="s">
        <v>28</v>
      </c>
      <c r="I369" t="s">
        <v>29</v>
      </c>
      <c r="J369" t="s">
        <v>484</v>
      </c>
      <c r="K369" t="s">
        <v>485</v>
      </c>
      <c r="S369" t="s">
        <v>944</v>
      </c>
      <c r="T369" t="s">
        <v>486</v>
      </c>
      <c r="U369" s="26">
        <v>2106.14</v>
      </c>
      <c r="V369" s="27">
        <v>9</v>
      </c>
    </row>
    <row r="370" spans="1:22" x14ac:dyDescent="0.3">
      <c r="A370" s="24">
        <v>44452</v>
      </c>
      <c r="B370" t="s">
        <v>945</v>
      </c>
      <c r="C370" s="27">
        <v>2021</v>
      </c>
      <c r="D370" t="s">
        <v>25</v>
      </c>
      <c r="E370" t="s">
        <v>26</v>
      </c>
      <c r="F370" t="s">
        <v>27</v>
      </c>
      <c r="H370" t="s">
        <v>28</v>
      </c>
      <c r="I370" t="s">
        <v>29</v>
      </c>
      <c r="J370" t="s">
        <v>489</v>
      </c>
      <c r="K370" t="s">
        <v>490</v>
      </c>
      <c r="S370" t="s">
        <v>946</v>
      </c>
      <c r="T370" t="s">
        <v>492</v>
      </c>
      <c r="U370" s="26">
        <v>1368.2</v>
      </c>
      <c r="V370" s="27">
        <v>9</v>
      </c>
    </row>
    <row r="371" spans="1:22" x14ac:dyDescent="0.3">
      <c r="A371" s="24">
        <v>44453</v>
      </c>
      <c r="B371" t="s">
        <v>947</v>
      </c>
      <c r="C371" s="27">
        <v>2021</v>
      </c>
      <c r="D371" t="s">
        <v>25</v>
      </c>
      <c r="E371" t="s">
        <v>26</v>
      </c>
      <c r="F371" t="s">
        <v>27</v>
      </c>
      <c r="H371" t="s">
        <v>28</v>
      </c>
      <c r="I371" t="s">
        <v>29</v>
      </c>
      <c r="J371" t="s">
        <v>494</v>
      </c>
      <c r="K371" t="s">
        <v>495</v>
      </c>
      <c r="S371" t="s">
        <v>948</v>
      </c>
      <c r="T371" t="s">
        <v>497</v>
      </c>
      <c r="U371" s="26">
        <v>2503.1999999999998</v>
      </c>
      <c r="V371" s="27">
        <v>9</v>
      </c>
    </row>
    <row r="372" spans="1:22" x14ac:dyDescent="0.3">
      <c r="A372" s="24">
        <v>44453</v>
      </c>
      <c r="B372" t="s">
        <v>947</v>
      </c>
      <c r="C372" s="27">
        <v>2021</v>
      </c>
      <c r="D372" t="s">
        <v>25</v>
      </c>
      <c r="E372" t="s">
        <v>26</v>
      </c>
      <c r="F372" t="s">
        <v>27</v>
      </c>
      <c r="H372" t="s">
        <v>28</v>
      </c>
      <c r="I372" t="s">
        <v>29</v>
      </c>
      <c r="J372" t="s">
        <v>498</v>
      </c>
      <c r="K372" t="s">
        <v>499</v>
      </c>
      <c r="S372" t="s">
        <v>948</v>
      </c>
      <c r="T372" t="s">
        <v>500</v>
      </c>
      <c r="U372" s="26">
        <v>2145.6</v>
      </c>
      <c r="V372" s="27">
        <v>9</v>
      </c>
    </row>
    <row r="373" spans="1:22" x14ac:dyDescent="0.3">
      <c r="A373" s="24">
        <v>44455</v>
      </c>
      <c r="B373" t="s">
        <v>949</v>
      </c>
      <c r="C373" s="27">
        <v>2021</v>
      </c>
      <c r="D373" t="s">
        <v>25</v>
      </c>
      <c r="E373" t="s">
        <v>26</v>
      </c>
      <c r="F373" t="s">
        <v>27</v>
      </c>
      <c r="H373" t="s">
        <v>28</v>
      </c>
      <c r="I373" t="s">
        <v>29</v>
      </c>
      <c r="J373" t="s">
        <v>473</v>
      </c>
      <c r="K373" t="s">
        <v>474</v>
      </c>
      <c r="S373" t="s">
        <v>950</v>
      </c>
      <c r="T373" t="s">
        <v>476</v>
      </c>
      <c r="U373" s="26">
        <v>7868.25</v>
      </c>
      <c r="V373" s="27">
        <v>9</v>
      </c>
    </row>
    <row r="374" spans="1:22" x14ac:dyDescent="0.3">
      <c r="A374" s="24">
        <v>44455</v>
      </c>
      <c r="B374" t="s">
        <v>949</v>
      </c>
      <c r="C374" s="27">
        <v>2021</v>
      </c>
      <c r="D374" t="s">
        <v>25</v>
      </c>
      <c r="E374" t="s">
        <v>26</v>
      </c>
      <c r="F374" t="s">
        <v>27</v>
      </c>
      <c r="H374" t="s">
        <v>28</v>
      </c>
      <c r="I374" t="s">
        <v>29</v>
      </c>
      <c r="J374" t="s">
        <v>477</v>
      </c>
      <c r="K374" t="s">
        <v>478</v>
      </c>
      <c r="S374" t="s">
        <v>950</v>
      </c>
      <c r="T374" t="s">
        <v>479</v>
      </c>
      <c r="U374" s="26">
        <v>6846.27</v>
      </c>
      <c r="V374" s="27">
        <v>9</v>
      </c>
    </row>
    <row r="375" spans="1:22" x14ac:dyDescent="0.3">
      <c r="A375" s="24">
        <v>44455</v>
      </c>
      <c r="B375" t="s">
        <v>951</v>
      </c>
      <c r="C375" s="27">
        <v>2021</v>
      </c>
      <c r="D375" t="s">
        <v>25</v>
      </c>
      <c r="E375" t="s">
        <v>26</v>
      </c>
      <c r="F375" t="s">
        <v>27</v>
      </c>
      <c r="H375" t="s">
        <v>28</v>
      </c>
      <c r="I375" t="s">
        <v>29</v>
      </c>
      <c r="J375" t="s">
        <v>480</v>
      </c>
      <c r="K375" t="s">
        <v>481</v>
      </c>
      <c r="S375" t="s">
        <v>952</v>
      </c>
      <c r="T375" t="s">
        <v>483</v>
      </c>
      <c r="U375" s="26">
        <v>6125.56</v>
      </c>
      <c r="V375" s="27">
        <v>9</v>
      </c>
    </row>
    <row r="376" spans="1:22" x14ac:dyDescent="0.3">
      <c r="A376" s="24">
        <v>44455</v>
      </c>
      <c r="B376" t="s">
        <v>951</v>
      </c>
      <c r="C376" s="27">
        <v>2021</v>
      </c>
      <c r="D376" t="s">
        <v>25</v>
      </c>
      <c r="E376" t="s">
        <v>26</v>
      </c>
      <c r="F376" t="s">
        <v>27</v>
      </c>
      <c r="H376" t="s">
        <v>28</v>
      </c>
      <c r="I376" t="s">
        <v>29</v>
      </c>
      <c r="J376" t="s">
        <v>484</v>
      </c>
      <c r="K376" t="s">
        <v>485</v>
      </c>
      <c r="S376" t="s">
        <v>952</v>
      </c>
      <c r="T376" t="s">
        <v>486</v>
      </c>
      <c r="U376" s="26">
        <v>3446.94</v>
      </c>
      <c r="V376" s="27">
        <v>9</v>
      </c>
    </row>
    <row r="377" spans="1:22" x14ac:dyDescent="0.3">
      <c r="A377" s="24">
        <v>44459</v>
      </c>
      <c r="B377" t="s">
        <v>953</v>
      </c>
      <c r="C377" s="27">
        <v>2021</v>
      </c>
      <c r="D377" t="s">
        <v>25</v>
      </c>
      <c r="E377" t="s">
        <v>26</v>
      </c>
      <c r="F377" t="s">
        <v>27</v>
      </c>
      <c r="H377" t="s">
        <v>28</v>
      </c>
      <c r="I377" t="s">
        <v>29</v>
      </c>
      <c r="J377" t="s">
        <v>480</v>
      </c>
      <c r="K377" t="s">
        <v>481</v>
      </c>
      <c r="S377" t="s">
        <v>954</v>
      </c>
      <c r="T377" t="s">
        <v>483</v>
      </c>
      <c r="U377" s="26">
        <v>730.51</v>
      </c>
      <c r="V377" s="27">
        <v>9</v>
      </c>
    </row>
    <row r="378" spans="1:22" x14ac:dyDescent="0.3">
      <c r="A378" s="24">
        <v>44459</v>
      </c>
      <c r="B378" t="s">
        <v>953</v>
      </c>
      <c r="C378" s="27">
        <v>2021</v>
      </c>
      <c r="D378" t="s">
        <v>25</v>
      </c>
      <c r="E378" t="s">
        <v>26</v>
      </c>
      <c r="F378" t="s">
        <v>27</v>
      </c>
      <c r="H378" t="s">
        <v>28</v>
      </c>
      <c r="I378" t="s">
        <v>29</v>
      </c>
      <c r="J378" t="s">
        <v>484</v>
      </c>
      <c r="K378" t="s">
        <v>485</v>
      </c>
      <c r="S378" t="s">
        <v>954</v>
      </c>
      <c r="T378" t="s">
        <v>486</v>
      </c>
      <c r="U378" s="26">
        <v>7596.35</v>
      </c>
      <c r="V378" s="27">
        <v>9</v>
      </c>
    </row>
    <row r="379" spans="1:22" x14ac:dyDescent="0.3">
      <c r="A379" s="24">
        <v>44459</v>
      </c>
      <c r="B379" t="s">
        <v>955</v>
      </c>
      <c r="C379" s="27">
        <v>2021</v>
      </c>
      <c r="D379" t="s">
        <v>25</v>
      </c>
      <c r="E379" t="s">
        <v>26</v>
      </c>
      <c r="F379" t="s">
        <v>27</v>
      </c>
      <c r="H379" t="s">
        <v>28</v>
      </c>
      <c r="I379" t="s">
        <v>29</v>
      </c>
      <c r="J379" t="s">
        <v>489</v>
      </c>
      <c r="K379" t="s">
        <v>490</v>
      </c>
      <c r="S379" t="s">
        <v>956</v>
      </c>
      <c r="T379" t="s">
        <v>492</v>
      </c>
      <c r="U379" s="26">
        <v>3258.06</v>
      </c>
      <c r="V379" s="27">
        <v>9</v>
      </c>
    </row>
    <row r="380" spans="1:22" x14ac:dyDescent="0.3">
      <c r="A380" s="24">
        <v>44460</v>
      </c>
      <c r="B380" t="s">
        <v>957</v>
      </c>
      <c r="C380" s="27">
        <v>2021</v>
      </c>
      <c r="D380" t="s">
        <v>25</v>
      </c>
      <c r="E380" t="s">
        <v>26</v>
      </c>
      <c r="F380" t="s">
        <v>27</v>
      </c>
      <c r="H380" t="s">
        <v>28</v>
      </c>
      <c r="I380" t="s">
        <v>29</v>
      </c>
      <c r="J380" t="s">
        <v>512</v>
      </c>
      <c r="K380" t="s">
        <v>513</v>
      </c>
      <c r="S380" t="s">
        <v>958</v>
      </c>
      <c r="T380" t="s">
        <v>959</v>
      </c>
      <c r="U380" s="26">
        <v>183522.86</v>
      </c>
      <c r="V380" s="27">
        <v>9</v>
      </c>
    </row>
    <row r="381" spans="1:22" x14ac:dyDescent="0.3">
      <c r="A381" s="24">
        <v>44460</v>
      </c>
      <c r="B381" t="s">
        <v>957</v>
      </c>
      <c r="C381" s="27">
        <v>2021</v>
      </c>
      <c r="D381" t="s">
        <v>25</v>
      </c>
      <c r="E381" t="s">
        <v>26</v>
      </c>
      <c r="F381" t="s">
        <v>27</v>
      </c>
      <c r="H381" t="s">
        <v>28</v>
      </c>
      <c r="I381" t="s">
        <v>29</v>
      </c>
      <c r="J381" t="s">
        <v>468</v>
      </c>
      <c r="K381" t="s">
        <v>469</v>
      </c>
      <c r="S381" t="s">
        <v>960</v>
      </c>
      <c r="T381" t="s">
        <v>961</v>
      </c>
      <c r="U381" s="26">
        <v>622.6</v>
      </c>
      <c r="V381" s="27">
        <v>9</v>
      </c>
    </row>
    <row r="382" spans="1:22" x14ac:dyDescent="0.3">
      <c r="A382" s="24">
        <v>44462</v>
      </c>
      <c r="B382" t="s">
        <v>962</v>
      </c>
      <c r="C382" s="27">
        <v>2021</v>
      </c>
      <c r="D382" t="s">
        <v>25</v>
      </c>
      <c r="E382" t="s">
        <v>26</v>
      </c>
      <c r="F382" t="s">
        <v>27</v>
      </c>
      <c r="H382" t="s">
        <v>28</v>
      </c>
      <c r="I382" t="s">
        <v>29</v>
      </c>
      <c r="J382" t="s">
        <v>473</v>
      </c>
      <c r="K382" t="s">
        <v>474</v>
      </c>
      <c r="S382" t="s">
        <v>963</v>
      </c>
      <c r="T382" t="s">
        <v>476</v>
      </c>
      <c r="U382" s="26">
        <v>731.27</v>
      </c>
      <c r="V382" s="27">
        <v>9</v>
      </c>
    </row>
    <row r="383" spans="1:22" x14ac:dyDescent="0.3">
      <c r="A383" s="24">
        <v>44462</v>
      </c>
      <c r="B383" t="s">
        <v>962</v>
      </c>
      <c r="C383" s="27">
        <v>2021</v>
      </c>
      <c r="D383" t="s">
        <v>25</v>
      </c>
      <c r="E383" t="s">
        <v>26</v>
      </c>
      <c r="F383" t="s">
        <v>27</v>
      </c>
      <c r="H383" t="s">
        <v>28</v>
      </c>
      <c r="I383" t="s">
        <v>29</v>
      </c>
      <c r="J383" t="s">
        <v>477</v>
      </c>
      <c r="K383" t="s">
        <v>478</v>
      </c>
      <c r="S383" t="s">
        <v>963</v>
      </c>
      <c r="T383" t="s">
        <v>479</v>
      </c>
      <c r="U383" s="26">
        <v>7493.33</v>
      </c>
      <c r="V383" s="27">
        <v>9</v>
      </c>
    </row>
    <row r="384" spans="1:22" x14ac:dyDescent="0.3">
      <c r="A384" s="24">
        <v>44462</v>
      </c>
      <c r="B384" t="s">
        <v>962</v>
      </c>
      <c r="C384" s="27">
        <v>2021</v>
      </c>
      <c r="D384" t="s">
        <v>25</v>
      </c>
      <c r="E384" t="s">
        <v>26</v>
      </c>
      <c r="F384" t="s">
        <v>27</v>
      </c>
      <c r="H384" t="s">
        <v>28</v>
      </c>
      <c r="I384" t="s">
        <v>29</v>
      </c>
      <c r="J384" t="s">
        <v>480</v>
      </c>
      <c r="K384" t="s">
        <v>481</v>
      </c>
      <c r="S384" t="s">
        <v>964</v>
      </c>
      <c r="T384" t="s">
        <v>483</v>
      </c>
      <c r="U384" s="26">
        <v>525.85</v>
      </c>
      <c r="V384" s="27">
        <v>9</v>
      </c>
    </row>
    <row r="385" spans="1:22" x14ac:dyDescent="0.3">
      <c r="A385" s="24">
        <v>44462</v>
      </c>
      <c r="B385" t="s">
        <v>962</v>
      </c>
      <c r="C385" s="27">
        <v>2021</v>
      </c>
      <c r="D385" t="s">
        <v>25</v>
      </c>
      <c r="E385" t="s">
        <v>26</v>
      </c>
      <c r="F385" t="s">
        <v>27</v>
      </c>
      <c r="H385" t="s">
        <v>28</v>
      </c>
      <c r="I385" t="s">
        <v>29</v>
      </c>
      <c r="J385" t="s">
        <v>484</v>
      </c>
      <c r="K385" t="s">
        <v>485</v>
      </c>
      <c r="S385" t="s">
        <v>964</v>
      </c>
      <c r="T385" t="s">
        <v>486</v>
      </c>
      <c r="U385" s="26">
        <v>5705.37</v>
      </c>
      <c r="V385" s="27">
        <v>9</v>
      </c>
    </row>
    <row r="386" spans="1:22" x14ac:dyDescent="0.3">
      <c r="A386" s="24">
        <v>44463</v>
      </c>
      <c r="B386" t="s">
        <v>965</v>
      </c>
      <c r="C386" s="27">
        <v>2021</v>
      </c>
      <c r="D386" t="s">
        <v>25</v>
      </c>
      <c r="E386" t="s">
        <v>26</v>
      </c>
      <c r="F386" t="s">
        <v>27</v>
      </c>
      <c r="H386" t="s">
        <v>28</v>
      </c>
      <c r="I386" t="s">
        <v>29</v>
      </c>
      <c r="J386" t="s">
        <v>480</v>
      </c>
      <c r="K386" t="s">
        <v>481</v>
      </c>
      <c r="S386" t="s">
        <v>966</v>
      </c>
      <c r="T386" t="s">
        <v>483</v>
      </c>
      <c r="U386" s="26">
        <v>4502.79</v>
      </c>
      <c r="V386" s="27">
        <v>9</v>
      </c>
    </row>
    <row r="387" spans="1:22" x14ac:dyDescent="0.3">
      <c r="A387" s="24">
        <v>44463</v>
      </c>
      <c r="B387" t="s">
        <v>965</v>
      </c>
      <c r="C387" s="27">
        <v>2021</v>
      </c>
      <c r="D387" t="s">
        <v>25</v>
      </c>
      <c r="E387" t="s">
        <v>26</v>
      </c>
      <c r="F387" t="s">
        <v>27</v>
      </c>
      <c r="H387" t="s">
        <v>28</v>
      </c>
      <c r="I387" t="s">
        <v>29</v>
      </c>
      <c r="J387" t="s">
        <v>484</v>
      </c>
      <c r="K387" t="s">
        <v>485</v>
      </c>
      <c r="S387" t="s">
        <v>966</v>
      </c>
      <c r="T387" t="s">
        <v>486</v>
      </c>
      <c r="U387" s="26">
        <v>1702.24</v>
      </c>
      <c r="V387" s="27">
        <v>9</v>
      </c>
    </row>
    <row r="388" spans="1:22" x14ac:dyDescent="0.3">
      <c r="A388" s="24">
        <v>44466</v>
      </c>
      <c r="B388" t="s">
        <v>967</v>
      </c>
      <c r="C388" s="27">
        <v>2021</v>
      </c>
      <c r="D388" t="s">
        <v>25</v>
      </c>
      <c r="E388" t="s">
        <v>26</v>
      </c>
      <c r="F388" t="s">
        <v>27</v>
      </c>
      <c r="H388" t="s">
        <v>28</v>
      </c>
      <c r="I388" t="s">
        <v>29</v>
      </c>
      <c r="J388" t="s">
        <v>489</v>
      </c>
      <c r="K388" t="s">
        <v>490</v>
      </c>
      <c r="S388" t="s">
        <v>968</v>
      </c>
      <c r="T388" t="s">
        <v>492</v>
      </c>
      <c r="U388" s="26">
        <v>1660.29</v>
      </c>
      <c r="V388" s="27">
        <v>9</v>
      </c>
    </row>
    <row r="389" spans="1:22" x14ac:dyDescent="0.3">
      <c r="A389" s="24">
        <v>44467</v>
      </c>
      <c r="B389" t="s">
        <v>969</v>
      </c>
      <c r="C389" s="27">
        <v>2021</v>
      </c>
      <c r="D389" t="s">
        <v>25</v>
      </c>
      <c r="E389" t="s">
        <v>26</v>
      </c>
      <c r="F389" t="s">
        <v>27</v>
      </c>
      <c r="H389" t="s">
        <v>28</v>
      </c>
      <c r="I389" t="s">
        <v>29</v>
      </c>
      <c r="J389" t="s">
        <v>473</v>
      </c>
      <c r="K389" t="s">
        <v>474</v>
      </c>
      <c r="L389" t="s">
        <v>603</v>
      </c>
      <c r="M389" t="s">
        <v>604</v>
      </c>
      <c r="S389" t="s">
        <v>970</v>
      </c>
      <c r="T389" t="s">
        <v>971</v>
      </c>
      <c r="U389" s="26">
        <v>-10575.83</v>
      </c>
      <c r="V389" s="27">
        <v>9</v>
      </c>
    </row>
    <row r="390" spans="1:22" x14ac:dyDescent="0.3">
      <c r="A390" s="24">
        <v>44467</v>
      </c>
      <c r="B390" t="s">
        <v>969</v>
      </c>
      <c r="C390" s="27">
        <v>2021</v>
      </c>
      <c r="D390" t="s">
        <v>25</v>
      </c>
      <c r="E390" t="s">
        <v>26</v>
      </c>
      <c r="F390" t="s">
        <v>27</v>
      </c>
      <c r="H390" t="s">
        <v>28</v>
      </c>
      <c r="I390" t="s">
        <v>29</v>
      </c>
      <c r="J390" t="s">
        <v>477</v>
      </c>
      <c r="K390" t="s">
        <v>478</v>
      </c>
      <c r="L390" t="s">
        <v>603</v>
      </c>
      <c r="M390" t="s">
        <v>604</v>
      </c>
      <c r="S390" t="s">
        <v>970</v>
      </c>
      <c r="T390" t="s">
        <v>971</v>
      </c>
      <c r="U390" s="26">
        <v>-13356.25</v>
      </c>
      <c r="V390" s="27">
        <v>9</v>
      </c>
    </row>
    <row r="391" spans="1:22" x14ac:dyDescent="0.3">
      <c r="A391" s="24">
        <v>44468</v>
      </c>
      <c r="B391" t="s">
        <v>972</v>
      </c>
      <c r="C391" s="27">
        <v>2021</v>
      </c>
      <c r="D391" t="s">
        <v>25</v>
      </c>
      <c r="E391" t="s">
        <v>26</v>
      </c>
      <c r="F391" t="s">
        <v>27</v>
      </c>
      <c r="H391" t="s">
        <v>28</v>
      </c>
      <c r="I391" t="s">
        <v>29</v>
      </c>
      <c r="J391" t="s">
        <v>480</v>
      </c>
      <c r="K391" t="s">
        <v>481</v>
      </c>
      <c r="S391" t="s">
        <v>973</v>
      </c>
      <c r="T391" t="s">
        <v>483</v>
      </c>
      <c r="U391" s="26">
        <v>17540.47</v>
      </c>
      <c r="V391" s="27">
        <v>9</v>
      </c>
    </row>
    <row r="392" spans="1:22" x14ac:dyDescent="0.3">
      <c r="A392" s="24">
        <v>44468</v>
      </c>
      <c r="B392" t="s">
        <v>972</v>
      </c>
      <c r="C392" s="27">
        <v>2021</v>
      </c>
      <c r="D392" t="s">
        <v>25</v>
      </c>
      <c r="E392" t="s">
        <v>26</v>
      </c>
      <c r="F392" t="s">
        <v>27</v>
      </c>
      <c r="H392" t="s">
        <v>28</v>
      </c>
      <c r="I392" t="s">
        <v>29</v>
      </c>
      <c r="J392" t="s">
        <v>484</v>
      </c>
      <c r="K392" t="s">
        <v>485</v>
      </c>
      <c r="S392" t="s">
        <v>973</v>
      </c>
      <c r="T392" t="s">
        <v>486</v>
      </c>
      <c r="U392" s="26">
        <v>4452.3999999999996</v>
      </c>
      <c r="V392" s="27">
        <v>9</v>
      </c>
    </row>
    <row r="393" spans="1:22" x14ac:dyDescent="0.3">
      <c r="A393" s="24">
        <v>44470</v>
      </c>
      <c r="B393" t="s">
        <v>974</v>
      </c>
      <c r="C393" s="27">
        <v>2021</v>
      </c>
      <c r="D393" t="s">
        <v>25</v>
      </c>
      <c r="E393" t="s">
        <v>26</v>
      </c>
      <c r="F393" t="s">
        <v>27</v>
      </c>
      <c r="H393" t="s">
        <v>28</v>
      </c>
      <c r="I393" t="s">
        <v>29</v>
      </c>
      <c r="J393" t="s">
        <v>531</v>
      </c>
      <c r="K393" t="s">
        <v>532</v>
      </c>
      <c r="S393" t="s">
        <v>975</v>
      </c>
      <c r="T393" t="s">
        <v>976</v>
      </c>
      <c r="U393" s="26">
        <v>1090.5999999999999</v>
      </c>
      <c r="V393" s="27">
        <v>10</v>
      </c>
    </row>
    <row r="394" spans="1:22" x14ac:dyDescent="0.3">
      <c r="A394" s="24">
        <v>44470</v>
      </c>
      <c r="B394" t="s">
        <v>974</v>
      </c>
      <c r="C394" s="27">
        <v>2021</v>
      </c>
      <c r="D394" t="s">
        <v>25</v>
      </c>
      <c r="E394" t="s">
        <v>26</v>
      </c>
      <c r="F394" t="s">
        <v>27</v>
      </c>
      <c r="H394" t="s">
        <v>28</v>
      </c>
      <c r="I394" t="s">
        <v>29</v>
      </c>
      <c r="J394" t="s">
        <v>473</v>
      </c>
      <c r="K394" t="s">
        <v>474</v>
      </c>
      <c r="S394" t="s">
        <v>977</v>
      </c>
      <c r="T394" t="s">
        <v>476</v>
      </c>
      <c r="U394" s="26">
        <v>14226.21</v>
      </c>
      <c r="V394" s="27">
        <v>10</v>
      </c>
    </row>
    <row r="395" spans="1:22" x14ac:dyDescent="0.3">
      <c r="A395" s="24">
        <v>44470</v>
      </c>
      <c r="B395" t="s">
        <v>974</v>
      </c>
      <c r="C395" s="27">
        <v>2021</v>
      </c>
      <c r="D395" t="s">
        <v>25</v>
      </c>
      <c r="E395" t="s">
        <v>26</v>
      </c>
      <c r="F395" t="s">
        <v>27</v>
      </c>
      <c r="H395" t="s">
        <v>28</v>
      </c>
      <c r="I395" t="s">
        <v>29</v>
      </c>
      <c r="J395" t="s">
        <v>582</v>
      </c>
      <c r="K395" t="s">
        <v>583</v>
      </c>
      <c r="S395" t="s">
        <v>978</v>
      </c>
      <c r="T395" t="s">
        <v>585</v>
      </c>
      <c r="U395" s="26">
        <v>2738.47</v>
      </c>
      <c r="V395" s="27">
        <v>10</v>
      </c>
    </row>
    <row r="396" spans="1:22" x14ac:dyDescent="0.3">
      <c r="A396" s="24">
        <v>44470</v>
      </c>
      <c r="B396" t="s">
        <v>974</v>
      </c>
      <c r="C396" s="27">
        <v>2021</v>
      </c>
      <c r="D396" t="s">
        <v>25</v>
      </c>
      <c r="E396" t="s">
        <v>26</v>
      </c>
      <c r="F396" t="s">
        <v>27</v>
      </c>
      <c r="H396" t="s">
        <v>28</v>
      </c>
      <c r="I396" t="s">
        <v>29</v>
      </c>
      <c r="J396" t="s">
        <v>586</v>
      </c>
      <c r="K396" t="s">
        <v>587</v>
      </c>
      <c r="S396" t="s">
        <v>979</v>
      </c>
      <c r="T396" t="s">
        <v>589</v>
      </c>
      <c r="U396" s="26">
        <v>992.6</v>
      </c>
      <c r="V396" s="27">
        <v>10</v>
      </c>
    </row>
    <row r="397" spans="1:22" x14ac:dyDescent="0.3">
      <c r="A397" s="24">
        <v>44470</v>
      </c>
      <c r="B397" t="s">
        <v>974</v>
      </c>
      <c r="C397" s="27">
        <v>2021</v>
      </c>
      <c r="D397" t="s">
        <v>25</v>
      </c>
      <c r="E397" t="s">
        <v>26</v>
      </c>
      <c r="F397" t="s">
        <v>27</v>
      </c>
      <c r="H397" t="s">
        <v>28</v>
      </c>
      <c r="I397" t="s">
        <v>29</v>
      </c>
      <c r="J397" t="s">
        <v>477</v>
      </c>
      <c r="K397" t="s">
        <v>478</v>
      </c>
      <c r="S397" t="s">
        <v>977</v>
      </c>
      <c r="T397" t="s">
        <v>479</v>
      </c>
      <c r="U397" s="26">
        <v>10715.38</v>
      </c>
      <c r="V397" s="27">
        <v>10</v>
      </c>
    </row>
    <row r="398" spans="1:22" x14ac:dyDescent="0.3">
      <c r="A398" s="24">
        <v>44470</v>
      </c>
      <c r="B398" t="s">
        <v>974</v>
      </c>
      <c r="C398" s="27">
        <v>2021</v>
      </c>
      <c r="D398" t="s">
        <v>25</v>
      </c>
      <c r="E398" t="s">
        <v>26</v>
      </c>
      <c r="F398" t="s">
        <v>27</v>
      </c>
      <c r="H398" t="s">
        <v>28</v>
      </c>
      <c r="I398" t="s">
        <v>29</v>
      </c>
      <c r="J398" t="s">
        <v>590</v>
      </c>
      <c r="K398" t="s">
        <v>591</v>
      </c>
      <c r="S398" t="s">
        <v>978</v>
      </c>
      <c r="T398" t="s">
        <v>592</v>
      </c>
      <c r="U398" s="26">
        <v>1349.95</v>
      </c>
      <c r="V398" s="27">
        <v>10</v>
      </c>
    </row>
    <row r="399" spans="1:22" x14ac:dyDescent="0.3">
      <c r="A399" s="24">
        <v>44470</v>
      </c>
      <c r="B399" t="s">
        <v>974</v>
      </c>
      <c r="C399" s="27">
        <v>2021</v>
      </c>
      <c r="D399" t="s">
        <v>25</v>
      </c>
      <c r="E399" t="s">
        <v>26</v>
      </c>
      <c r="F399" t="s">
        <v>27</v>
      </c>
      <c r="H399" t="s">
        <v>28</v>
      </c>
      <c r="I399" t="s">
        <v>29</v>
      </c>
      <c r="J399" t="s">
        <v>593</v>
      </c>
      <c r="K399" t="s">
        <v>594</v>
      </c>
      <c r="S399" t="s">
        <v>979</v>
      </c>
      <c r="T399" t="s">
        <v>595</v>
      </c>
      <c r="U399" s="26">
        <v>1843.4</v>
      </c>
      <c r="V399" s="27">
        <v>10</v>
      </c>
    </row>
    <row r="400" spans="1:22" x14ac:dyDescent="0.3">
      <c r="A400" s="24">
        <v>44470</v>
      </c>
      <c r="B400" t="s">
        <v>974</v>
      </c>
      <c r="C400" s="27">
        <v>2021</v>
      </c>
      <c r="D400" t="s">
        <v>25</v>
      </c>
      <c r="E400" t="s">
        <v>26</v>
      </c>
      <c r="F400" t="s">
        <v>27</v>
      </c>
      <c r="H400" t="s">
        <v>28</v>
      </c>
      <c r="I400" t="s">
        <v>29</v>
      </c>
      <c r="J400" t="s">
        <v>596</v>
      </c>
      <c r="K400" t="s">
        <v>597</v>
      </c>
      <c r="S400" t="s">
        <v>979</v>
      </c>
      <c r="T400" t="s">
        <v>598</v>
      </c>
      <c r="U400" s="26">
        <v>1758.32</v>
      </c>
      <c r="V400" s="27">
        <v>10</v>
      </c>
    </row>
    <row r="401" spans="1:22" x14ac:dyDescent="0.3">
      <c r="A401" s="24">
        <v>44470</v>
      </c>
      <c r="B401" t="s">
        <v>974</v>
      </c>
      <c r="C401" s="27">
        <v>2021</v>
      </c>
      <c r="D401" t="s">
        <v>25</v>
      </c>
      <c r="E401" t="s">
        <v>26</v>
      </c>
      <c r="F401" t="s">
        <v>27</v>
      </c>
      <c r="H401" t="s">
        <v>28</v>
      </c>
      <c r="I401" t="s">
        <v>29</v>
      </c>
      <c r="J401" t="s">
        <v>599</v>
      </c>
      <c r="K401" t="s">
        <v>600</v>
      </c>
      <c r="S401" t="s">
        <v>979</v>
      </c>
      <c r="T401" t="s">
        <v>601</v>
      </c>
      <c r="U401" s="26">
        <v>1276.2</v>
      </c>
      <c r="V401" s="27">
        <v>10</v>
      </c>
    </row>
    <row r="402" spans="1:22" x14ac:dyDescent="0.3">
      <c r="A402" s="24">
        <v>44473</v>
      </c>
      <c r="B402" t="s">
        <v>980</v>
      </c>
      <c r="C402" s="27">
        <v>2021</v>
      </c>
      <c r="D402" t="s">
        <v>25</v>
      </c>
      <c r="E402" t="s">
        <v>26</v>
      </c>
      <c r="F402" t="s">
        <v>27</v>
      </c>
      <c r="H402" t="s">
        <v>28</v>
      </c>
      <c r="I402" t="s">
        <v>29</v>
      </c>
      <c r="J402" t="s">
        <v>480</v>
      </c>
      <c r="K402" t="s">
        <v>481</v>
      </c>
      <c r="S402" t="s">
        <v>981</v>
      </c>
      <c r="T402" t="s">
        <v>483</v>
      </c>
      <c r="U402" s="26">
        <v>2101.09</v>
      </c>
      <c r="V402" s="27">
        <v>10</v>
      </c>
    </row>
    <row r="403" spans="1:22" x14ac:dyDescent="0.3">
      <c r="A403" s="24">
        <v>44473</v>
      </c>
      <c r="B403" t="s">
        <v>980</v>
      </c>
      <c r="C403" s="27">
        <v>2021</v>
      </c>
      <c r="D403" t="s">
        <v>25</v>
      </c>
      <c r="E403" t="s">
        <v>26</v>
      </c>
      <c r="F403" t="s">
        <v>27</v>
      </c>
      <c r="H403" t="s">
        <v>28</v>
      </c>
      <c r="I403" t="s">
        <v>29</v>
      </c>
      <c r="J403" t="s">
        <v>484</v>
      </c>
      <c r="K403" t="s">
        <v>485</v>
      </c>
      <c r="S403" t="s">
        <v>981</v>
      </c>
      <c r="T403" t="s">
        <v>486</v>
      </c>
      <c r="U403" s="26">
        <v>1386.05</v>
      </c>
      <c r="V403" s="27">
        <v>10</v>
      </c>
    </row>
    <row r="404" spans="1:22" x14ac:dyDescent="0.3">
      <c r="A404" s="24">
        <v>44474</v>
      </c>
      <c r="B404" t="s">
        <v>982</v>
      </c>
      <c r="C404" s="27">
        <v>2021</v>
      </c>
      <c r="D404" t="s">
        <v>25</v>
      </c>
      <c r="E404" t="s">
        <v>26</v>
      </c>
      <c r="F404" t="s">
        <v>27</v>
      </c>
      <c r="H404" t="s">
        <v>28</v>
      </c>
      <c r="I404" t="s">
        <v>29</v>
      </c>
      <c r="J404" t="s">
        <v>489</v>
      </c>
      <c r="K404" t="s">
        <v>490</v>
      </c>
      <c r="S404" t="s">
        <v>983</v>
      </c>
      <c r="T404" t="s">
        <v>492</v>
      </c>
      <c r="U404" s="26">
        <v>3667.02</v>
      </c>
      <c r="V404" s="27">
        <v>10</v>
      </c>
    </row>
    <row r="405" spans="1:22" x14ac:dyDescent="0.3">
      <c r="A405" s="24">
        <v>44475</v>
      </c>
      <c r="B405" t="s">
        <v>984</v>
      </c>
      <c r="C405" s="27">
        <v>2021</v>
      </c>
      <c r="D405" t="s">
        <v>25</v>
      </c>
      <c r="E405" t="s">
        <v>26</v>
      </c>
      <c r="F405" t="s">
        <v>27</v>
      </c>
      <c r="H405" t="s">
        <v>28</v>
      </c>
      <c r="I405" t="s">
        <v>29</v>
      </c>
      <c r="J405" t="s">
        <v>662</v>
      </c>
      <c r="K405" t="s">
        <v>663</v>
      </c>
      <c r="S405" t="s">
        <v>985</v>
      </c>
      <c r="T405" t="s">
        <v>986</v>
      </c>
      <c r="U405" s="26">
        <v>5000</v>
      </c>
      <c r="V405" s="27">
        <v>10</v>
      </c>
    </row>
    <row r="406" spans="1:22" x14ac:dyDescent="0.3">
      <c r="A406" s="24">
        <v>44475</v>
      </c>
      <c r="B406" t="s">
        <v>987</v>
      </c>
      <c r="C406" s="27">
        <v>2021</v>
      </c>
      <c r="D406" t="s">
        <v>25</v>
      </c>
      <c r="E406" t="s">
        <v>26</v>
      </c>
      <c r="F406" t="s">
        <v>27</v>
      </c>
      <c r="H406" t="s">
        <v>28</v>
      </c>
      <c r="I406" t="s">
        <v>29</v>
      </c>
      <c r="J406" t="s">
        <v>473</v>
      </c>
      <c r="K406" t="s">
        <v>474</v>
      </c>
      <c r="S406" t="s">
        <v>988</v>
      </c>
      <c r="T406" t="s">
        <v>476</v>
      </c>
      <c r="U406" s="26">
        <v>4464.6099999999997</v>
      </c>
      <c r="V406" s="27">
        <v>10</v>
      </c>
    </row>
    <row r="407" spans="1:22" x14ac:dyDescent="0.3">
      <c r="A407" s="24">
        <v>44475</v>
      </c>
      <c r="B407" t="s">
        <v>987</v>
      </c>
      <c r="C407" s="27">
        <v>2021</v>
      </c>
      <c r="D407" t="s">
        <v>25</v>
      </c>
      <c r="E407" t="s">
        <v>26</v>
      </c>
      <c r="F407" t="s">
        <v>27</v>
      </c>
      <c r="H407" t="s">
        <v>28</v>
      </c>
      <c r="I407" t="s">
        <v>29</v>
      </c>
      <c r="J407" t="s">
        <v>477</v>
      </c>
      <c r="K407" t="s">
        <v>478</v>
      </c>
      <c r="S407" t="s">
        <v>988</v>
      </c>
      <c r="T407" t="s">
        <v>479</v>
      </c>
      <c r="U407" s="26">
        <v>9244.8700000000008</v>
      </c>
      <c r="V407" s="27">
        <v>10</v>
      </c>
    </row>
    <row r="408" spans="1:22" x14ac:dyDescent="0.3">
      <c r="A408" s="24">
        <v>44475</v>
      </c>
      <c r="B408" t="s">
        <v>984</v>
      </c>
      <c r="C408" s="27">
        <v>2021</v>
      </c>
      <c r="D408" t="s">
        <v>25</v>
      </c>
      <c r="E408" t="s">
        <v>26</v>
      </c>
      <c r="F408" t="s">
        <v>27</v>
      </c>
      <c r="H408" t="s">
        <v>28</v>
      </c>
      <c r="I408" t="s">
        <v>29</v>
      </c>
      <c r="J408" t="s">
        <v>480</v>
      </c>
      <c r="K408" t="s">
        <v>481</v>
      </c>
      <c r="S408" t="s">
        <v>989</v>
      </c>
      <c r="T408" t="s">
        <v>483</v>
      </c>
      <c r="U408" s="26">
        <v>1805.17</v>
      </c>
      <c r="V408" s="27">
        <v>10</v>
      </c>
    </row>
    <row r="409" spans="1:22" x14ac:dyDescent="0.3">
      <c r="A409" s="24">
        <v>44475</v>
      </c>
      <c r="B409" t="s">
        <v>984</v>
      </c>
      <c r="C409" s="27">
        <v>2021</v>
      </c>
      <c r="D409" t="s">
        <v>25</v>
      </c>
      <c r="E409" t="s">
        <v>26</v>
      </c>
      <c r="F409" t="s">
        <v>27</v>
      </c>
      <c r="H409" t="s">
        <v>28</v>
      </c>
      <c r="I409" t="s">
        <v>29</v>
      </c>
      <c r="J409" t="s">
        <v>484</v>
      </c>
      <c r="K409" t="s">
        <v>485</v>
      </c>
      <c r="S409" t="s">
        <v>989</v>
      </c>
      <c r="T409" t="s">
        <v>486</v>
      </c>
      <c r="U409" s="26">
        <v>56289.87</v>
      </c>
      <c r="V409" s="27">
        <v>10</v>
      </c>
    </row>
    <row r="410" spans="1:22" x14ac:dyDescent="0.3">
      <c r="A410" s="24">
        <v>44477</v>
      </c>
      <c r="B410" t="s">
        <v>990</v>
      </c>
      <c r="C410" s="27">
        <v>2021</v>
      </c>
      <c r="D410" t="s">
        <v>25</v>
      </c>
      <c r="E410" t="s">
        <v>26</v>
      </c>
      <c r="F410" t="s">
        <v>27</v>
      </c>
      <c r="H410" t="s">
        <v>28</v>
      </c>
      <c r="I410" t="s">
        <v>29</v>
      </c>
      <c r="J410" t="s">
        <v>480</v>
      </c>
      <c r="K410" t="s">
        <v>481</v>
      </c>
      <c r="S410" t="s">
        <v>991</v>
      </c>
      <c r="T410" t="s">
        <v>483</v>
      </c>
      <c r="U410" s="26">
        <v>28714.15</v>
      </c>
      <c r="V410" s="27">
        <v>10</v>
      </c>
    </row>
    <row r="411" spans="1:22" x14ac:dyDescent="0.3">
      <c r="A411" s="24">
        <v>44477</v>
      </c>
      <c r="B411" t="s">
        <v>990</v>
      </c>
      <c r="C411" s="27">
        <v>2021</v>
      </c>
      <c r="D411" t="s">
        <v>25</v>
      </c>
      <c r="E411" t="s">
        <v>26</v>
      </c>
      <c r="F411" t="s">
        <v>27</v>
      </c>
      <c r="H411" t="s">
        <v>28</v>
      </c>
      <c r="I411" t="s">
        <v>29</v>
      </c>
      <c r="J411" t="s">
        <v>484</v>
      </c>
      <c r="K411" t="s">
        <v>485</v>
      </c>
      <c r="S411" t="s">
        <v>991</v>
      </c>
      <c r="T411" t="s">
        <v>486</v>
      </c>
      <c r="U411" s="26">
        <v>1551.57</v>
      </c>
      <c r="V411" s="27">
        <v>10</v>
      </c>
    </row>
    <row r="412" spans="1:22" x14ac:dyDescent="0.3">
      <c r="A412" s="24">
        <v>44480</v>
      </c>
      <c r="B412" t="s">
        <v>992</v>
      </c>
      <c r="C412" s="27">
        <v>2021</v>
      </c>
      <c r="D412" t="s">
        <v>25</v>
      </c>
      <c r="E412" t="s">
        <v>26</v>
      </c>
      <c r="F412" t="s">
        <v>27</v>
      </c>
      <c r="H412" t="s">
        <v>28</v>
      </c>
      <c r="I412" t="s">
        <v>29</v>
      </c>
      <c r="J412" t="s">
        <v>494</v>
      </c>
      <c r="K412" t="s">
        <v>495</v>
      </c>
      <c r="S412" t="s">
        <v>993</v>
      </c>
      <c r="T412" t="s">
        <v>497</v>
      </c>
      <c r="U412" s="26">
        <v>2547.9</v>
      </c>
      <c r="V412" s="27">
        <v>10</v>
      </c>
    </row>
    <row r="413" spans="1:22" x14ac:dyDescent="0.3">
      <c r="A413" s="24">
        <v>44480</v>
      </c>
      <c r="B413" t="s">
        <v>992</v>
      </c>
      <c r="C413" s="27">
        <v>2021</v>
      </c>
      <c r="D413" t="s">
        <v>25</v>
      </c>
      <c r="E413" t="s">
        <v>26</v>
      </c>
      <c r="F413" t="s">
        <v>27</v>
      </c>
      <c r="H413" t="s">
        <v>28</v>
      </c>
      <c r="I413" t="s">
        <v>29</v>
      </c>
      <c r="J413" t="s">
        <v>498</v>
      </c>
      <c r="K413" t="s">
        <v>499</v>
      </c>
      <c r="S413" t="s">
        <v>993</v>
      </c>
      <c r="T413" t="s">
        <v>500</v>
      </c>
      <c r="U413" s="26">
        <v>2190.3000000000002</v>
      </c>
      <c r="V413" s="27">
        <v>10</v>
      </c>
    </row>
    <row r="414" spans="1:22" x14ac:dyDescent="0.3">
      <c r="A414" s="24">
        <v>44480</v>
      </c>
      <c r="B414" t="s">
        <v>992</v>
      </c>
      <c r="C414" s="27">
        <v>2021</v>
      </c>
      <c r="D414" t="s">
        <v>25</v>
      </c>
      <c r="E414" t="s">
        <v>26</v>
      </c>
      <c r="F414" t="s">
        <v>27</v>
      </c>
      <c r="H414" t="s">
        <v>28</v>
      </c>
      <c r="I414" t="s">
        <v>29</v>
      </c>
      <c r="J414" t="s">
        <v>489</v>
      </c>
      <c r="K414" t="s">
        <v>490</v>
      </c>
      <c r="S414" t="s">
        <v>994</v>
      </c>
      <c r="T414" t="s">
        <v>492</v>
      </c>
      <c r="U414" s="26">
        <v>1927.25</v>
      </c>
      <c r="V414" s="27">
        <v>10</v>
      </c>
    </row>
    <row r="415" spans="1:22" x14ac:dyDescent="0.3">
      <c r="A415" s="24">
        <v>44483</v>
      </c>
      <c r="B415" t="s">
        <v>995</v>
      </c>
      <c r="C415" s="27">
        <v>2021</v>
      </c>
      <c r="D415" t="s">
        <v>25</v>
      </c>
      <c r="E415" t="s">
        <v>26</v>
      </c>
      <c r="F415" t="s">
        <v>27</v>
      </c>
      <c r="H415" t="s">
        <v>28</v>
      </c>
      <c r="I415" t="s">
        <v>29</v>
      </c>
      <c r="J415" t="s">
        <v>480</v>
      </c>
      <c r="K415" t="s">
        <v>481</v>
      </c>
      <c r="S415" t="s">
        <v>996</v>
      </c>
      <c r="T415" t="s">
        <v>483</v>
      </c>
      <c r="U415" s="26">
        <v>627.20000000000005</v>
      </c>
      <c r="V415" s="27">
        <v>10</v>
      </c>
    </row>
    <row r="416" spans="1:22" x14ac:dyDescent="0.3">
      <c r="A416" s="24">
        <v>44483</v>
      </c>
      <c r="B416" t="s">
        <v>995</v>
      </c>
      <c r="C416" s="27">
        <v>2021</v>
      </c>
      <c r="D416" t="s">
        <v>25</v>
      </c>
      <c r="E416" t="s">
        <v>26</v>
      </c>
      <c r="F416" t="s">
        <v>27</v>
      </c>
      <c r="H416" t="s">
        <v>28</v>
      </c>
      <c r="I416" t="s">
        <v>29</v>
      </c>
      <c r="J416" t="s">
        <v>484</v>
      </c>
      <c r="K416" t="s">
        <v>485</v>
      </c>
      <c r="S416" t="s">
        <v>996</v>
      </c>
      <c r="T416" t="s">
        <v>486</v>
      </c>
      <c r="U416" s="26">
        <v>1012.04</v>
      </c>
      <c r="V416" s="27">
        <v>10</v>
      </c>
    </row>
    <row r="417" spans="1:22" x14ac:dyDescent="0.3">
      <c r="A417" s="24">
        <v>44487</v>
      </c>
      <c r="B417" t="s">
        <v>997</v>
      </c>
      <c r="C417" s="27">
        <v>2021</v>
      </c>
      <c r="D417" t="s">
        <v>25</v>
      </c>
      <c r="E417" t="s">
        <v>26</v>
      </c>
      <c r="F417" t="s">
        <v>27</v>
      </c>
      <c r="H417" t="s">
        <v>28</v>
      </c>
      <c r="I417" t="s">
        <v>29</v>
      </c>
      <c r="J417" t="s">
        <v>473</v>
      </c>
      <c r="K417" t="s">
        <v>474</v>
      </c>
      <c r="S417" t="s">
        <v>998</v>
      </c>
      <c r="T417" t="s">
        <v>476</v>
      </c>
      <c r="U417" s="26">
        <v>2522.54</v>
      </c>
      <c r="V417" s="27">
        <v>10</v>
      </c>
    </row>
    <row r="418" spans="1:22" x14ac:dyDescent="0.3">
      <c r="A418" s="24">
        <v>44487</v>
      </c>
      <c r="B418" t="s">
        <v>997</v>
      </c>
      <c r="C418" s="27">
        <v>2021</v>
      </c>
      <c r="D418" t="s">
        <v>25</v>
      </c>
      <c r="E418" t="s">
        <v>26</v>
      </c>
      <c r="F418" t="s">
        <v>27</v>
      </c>
      <c r="H418" t="s">
        <v>28</v>
      </c>
      <c r="I418" t="s">
        <v>29</v>
      </c>
      <c r="J418" t="s">
        <v>477</v>
      </c>
      <c r="K418" t="s">
        <v>478</v>
      </c>
      <c r="S418" t="s">
        <v>998</v>
      </c>
      <c r="T418" t="s">
        <v>479</v>
      </c>
      <c r="U418" s="26">
        <v>9675.1299999999992</v>
      </c>
      <c r="V418" s="27">
        <v>10</v>
      </c>
    </row>
    <row r="419" spans="1:22" x14ac:dyDescent="0.3">
      <c r="A419" s="24">
        <v>44487</v>
      </c>
      <c r="B419" t="s">
        <v>997</v>
      </c>
      <c r="C419" s="27">
        <v>2021</v>
      </c>
      <c r="D419" t="s">
        <v>25</v>
      </c>
      <c r="E419" t="s">
        <v>26</v>
      </c>
      <c r="F419" t="s">
        <v>27</v>
      </c>
      <c r="H419" t="s">
        <v>28</v>
      </c>
      <c r="I419" t="s">
        <v>29</v>
      </c>
      <c r="J419" t="s">
        <v>480</v>
      </c>
      <c r="K419" t="s">
        <v>481</v>
      </c>
      <c r="S419" t="s">
        <v>999</v>
      </c>
      <c r="T419" t="s">
        <v>483</v>
      </c>
      <c r="U419" s="26">
        <v>382.65</v>
      </c>
      <c r="V419" s="27">
        <v>10</v>
      </c>
    </row>
    <row r="420" spans="1:22" x14ac:dyDescent="0.3">
      <c r="A420" s="24">
        <v>44487</v>
      </c>
      <c r="B420" t="s">
        <v>997</v>
      </c>
      <c r="C420" s="27">
        <v>2021</v>
      </c>
      <c r="D420" t="s">
        <v>25</v>
      </c>
      <c r="E420" t="s">
        <v>26</v>
      </c>
      <c r="F420" t="s">
        <v>27</v>
      </c>
      <c r="H420" t="s">
        <v>28</v>
      </c>
      <c r="I420" t="s">
        <v>29</v>
      </c>
      <c r="J420" t="s">
        <v>484</v>
      </c>
      <c r="K420" t="s">
        <v>485</v>
      </c>
      <c r="S420" t="s">
        <v>999</v>
      </c>
      <c r="T420" t="s">
        <v>486</v>
      </c>
      <c r="U420" s="26">
        <v>5389.57</v>
      </c>
      <c r="V420" s="27">
        <v>10</v>
      </c>
    </row>
    <row r="421" spans="1:22" x14ac:dyDescent="0.3">
      <c r="A421" s="24">
        <v>44487</v>
      </c>
      <c r="B421" t="s">
        <v>1000</v>
      </c>
      <c r="C421" s="27">
        <v>2021</v>
      </c>
      <c r="D421" t="s">
        <v>25</v>
      </c>
      <c r="E421" t="s">
        <v>26</v>
      </c>
      <c r="F421" t="s">
        <v>27</v>
      </c>
      <c r="H421" t="s">
        <v>28</v>
      </c>
      <c r="I421" t="s">
        <v>29</v>
      </c>
      <c r="J421" t="s">
        <v>489</v>
      </c>
      <c r="K421" t="s">
        <v>490</v>
      </c>
      <c r="S421" t="s">
        <v>1001</v>
      </c>
      <c r="T421" t="s">
        <v>492</v>
      </c>
      <c r="U421" s="26">
        <v>1827.47</v>
      </c>
      <c r="V421" s="27">
        <v>10</v>
      </c>
    </row>
    <row r="422" spans="1:22" x14ac:dyDescent="0.3">
      <c r="A422" s="24">
        <v>44490</v>
      </c>
      <c r="B422" t="s">
        <v>1002</v>
      </c>
      <c r="C422" s="27">
        <v>2021</v>
      </c>
      <c r="D422" t="s">
        <v>25</v>
      </c>
      <c r="E422" t="s">
        <v>26</v>
      </c>
      <c r="F422" t="s">
        <v>27</v>
      </c>
      <c r="H422" t="s">
        <v>28</v>
      </c>
      <c r="I422" t="s">
        <v>29</v>
      </c>
      <c r="J422" t="s">
        <v>473</v>
      </c>
      <c r="K422" t="s">
        <v>474</v>
      </c>
      <c r="S422" t="s">
        <v>1003</v>
      </c>
      <c r="T422" t="s">
        <v>476</v>
      </c>
      <c r="U422" s="26">
        <v>57166.37</v>
      </c>
      <c r="V422" s="27">
        <v>10</v>
      </c>
    </row>
    <row r="423" spans="1:22" x14ac:dyDescent="0.3">
      <c r="A423" s="24">
        <v>44490</v>
      </c>
      <c r="B423" t="s">
        <v>1002</v>
      </c>
      <c r="C423" s="27">
        <v>2021</v>
      </c>
      <c r="D423" t="s">
        <v>25</v>
      </c>
      <c r="E423" t="s">
        <v>26</v>
      </c>
      <c r="F423" t="s">
        <v>27</v>
      </c>
      <c r="H423" t="s">
        <v>28</v>
      </c>
      <c r="I423" t="s">
        <v>29</v>
      </c>
      <c r="J423" t="s">
        <v>477</v>
      </c>
      <c r="K423" t="s">
        <v>478</v>
      </c>
      <c r="S423" t="s">
        <v>1003</v>
      </c>
      <c r="T423" t="s">
        <v>479</v>
      </c>
      <c r="U423" s="26">
        <v>12715.38</v>
      </c>
      <c r="V423" s="27">
        <v>10</v>
      </c>
    </row>
    <row r="424" spans="1:22" x14ac:dyDescent="0.3">
      <c r="A424" s="24">
        <v>44490</v>
      </c>
      <c r="B424" t="s">
        <v>1002</v>
      </c>
      <c r="C424" s="27">
        <v>2021</v>
      </c>
      <c r="D424" t="s">
        <v>25</v>
      </c>
      <c r="E424" t="s">
        <v>26</v>
      </c>
      <c r="F424" t="s">
        <v>27</v>
      </c>
      <c r="H424" t="s">
        <v>28</v>
      </c>
      <c r="I424" t="s">
        <v>29</v>
      </c>
      <c r="J424" t="s">
        <v>480</v>
      </c>
      <c r="K424" t="s">
        <v>481</v>
      </c>
      <c r="S424" t="s">
        <v>1004</v>
      </c>
      <c r="T424" t="s">
        <v>483</v>
      </c>
      <c r="U424" s="26">
        <v>1991.07</v>
      </c>
      <c r="V424" s="27">
        <v>10</v>
      </c>
    </row>
    <row r="425" spans="1:22" x14ac:dyDescent="0.3">
      <c r="A425" s="24">
        <v>44490</v>
      </c>
      <c r="B425" t="s">
        <v>1002</v>
      </c>
      <c r="C425" s="27">
        <v>2021</v>
      </c>
      <c r="D425" t="s">
        <v>25</v>
      </c>
      <c r="E425" t="s">
        <v>26</v>
      </c>
      <c r="F425" t="s">
        <v>27</v>
      </c>
      <c r="H425" t="s">
        <v>28</v>
      </c>
      <c r="I425" t="s">
        <v>29</v>
      </c>
      <c r="J425" t="s">
        <v>484</v>
      </c>
      <c r="K425" t="s">
        <v>485</v>
      </c>
      <c r="S425" t="s">
        <v>1004</v>
      </c>
      <c r="T425" t="s">
        <v>486</v>
      </c>
      <c r="U425" s="26">
        <v>11463.59</v>
      </c>
      <c r="V425" s="27">
        <v>10</v>
      </c>
    </row>
    <row r="426" spans="1:22" x14ac:dyDescent="0.3">
      <c r="A426" s="24">
        <v>44491</v>
      </c>
      <c r="B426" t="s">
        <v>1005</v>
      </c>
      <c r="C426" s="27">
        <v>2021</v>
      </c>
      <c r="D426" t="s">
        <v>25</v>
      </c>
      <c r="E426" t="s">
        <v>26</v>
      </c>
      <c r="F426" t="s">
        <v>27</v>
      </c>
      <c r="H426" t="s">
        <v>28</v>
      </c>
      <c r="I426" t="s">
        <v>29</v>
      </c>
      <c r="J426" t="s">
        <v>468</v>
      </c>
      <c r="K426" t="s">
        <v>469</v>
      </c>
      <c r="S426" t="s">
        <v>1006</v>
      </c>
      <c r="T426" t="s">
        <v>573</v>
      </c>
      <c r="U426" s="26">
        <v>629.20000000000005</v>
      </c>
      <c r="V426" s="27">
        <v>10</v>
      </c>
    </row>
    <row r="427" spans="1:22" x14ac:dyDescent="0.3">
      <c r="A427" s="24">
        <v>44494</v>
      </c>
      <c r="B427" t="s">
        <v>1007</v>
      </c>
      <c r="C427" s="27">
        <v>2021</v>
      </c>
      <c r="D427" t="s">
        <v>25</v>
      </c>
      <c r="E427" t="s">
        <v>26</v>
      </c>
      <c r="F427" t="s">
        <v>27</v>
      </c>
      <c r="H427" t="s">
        <v>28</v>
      </c>
      <c r="I427" t="s">
        <v>29</v>
      </c>
      <c r="J427" t="s">
        <v>512</v>
      </c>
      <c r="K427" t="s">
        <v>513</v>
      </c>
      <c r="S427" t="s">
        <v>1008</v>
      </c>
      <c r="T427" t="s">
        <v>1009</v>
      </c>
      <c r="U427" s="26">
        <v>183721.66</v>
      </c>
      <c r="V427" s="27">
        <v>10</v>
      </c>
    </row>
    <row r="428" spans="1:22" x14ac:dyDescent="0.3">
      <c r="A428" s="24">
        <v>44494</v>
      </c>
      <c r="B428" t="s">
        <v>1007</v>
      </c>
      <c r="C428" s="27">
        <v>2021</v>
      </c>
      <c r="D428" t="s">
        <v>25</v>
      </c>
      <c r="E428" t="s">
        <v>26</v>
      </c>
      <c r="F428" t="s">
        <v>27</v>
      </c>
      <c r="H428" t="s">
        <v>28</v>
      </c>
      <c r="I428" t="s">
        <v>29</v>
      </c>
      <c r="J428" t="s">
        <v>480</v>
      </c>
      <c r="K428" t="s">
        <v>481</v>
      </c>
      <c r="S428" t="s">
        <v>1010</v>
      </c>
      <c r="T428" t="s">
        <v>483</v>
      </c>
      <c r="U428" s="26">
        <v>445</v>
      </c>
      <c r="V428" s="27">
        <v>10</v>
      </c>
    </row>
    <row r="429" spans="1:22" x14ac:dyDescent="0.3">
      <c r="A429" s="24">
        <v>44494</v>
      </c>
      <c r="B429" t="s">
        <v>1007</v>
      </c>
      <c r="C429" s="27">
        <v>2021</v>
      </c>
      <c r="D429" t="s">
        <v>25</v>
      </c>
      <c r="E429" t="s">
        <v>26</v>
      </c>
      <c r="F429" t="s">
        <v>27</v>
      </c>
      <c r="H429" t="s">
        <v>28</v>
      </c>
      <c r="I429" t="s">
        <v>29</v>
      </c>
      <c r="J429" t="s">
        <v>484</v>
      </c>
      <c r="K429" t="s">
        <v>485</v>
      </c>
      <c r="S429" t="s">
        <v>1010</v>
      </c>
      <c r="T429" t="s">
        <v>486</v>
      </c>
      <c r="U429" s="26">
        <v>3495.62</v>
      </c>
      <c r="V429" s="27">
        <v>10</v>
      </c>
    </row>
    <row r="430" spans="1:22" x14ac:dyDescent="0.3">
      <c r="A430" s="24">
        <v>44494</v>
      </c>
      <c r="B430" t="s">
        <v>1007</v>
      </c>
      <c r="C430" s="27">
        <v>2021</v>
      </c>
      <c r="D430" t="s">
        <v>25</v>
      </c>
      <c r="E430" t="s">
        <v>26</v>
      </c>
      <c r="F430" t="s">
        <v>27</v>
      </c>
      <c r="H430" t="s">
        <v>28</v>
      </c>
      <c r="I430" t="s">
        <v>29</v>
      </c>
      <c r="J430" t="s">
        <v>489</v>
      </c>
      <c r="K430" t="s">
        <v>490</v>
      </c>
      <c r="S430" t="s">
        <v>1011</v>
      </c>
      <c r="T430" t="s">
        <v>492</v>
      </c>
      <c r="U430" s="26">
        <v>723.32</v>
      </c>
      <c r="V430" s="27">
        <v>10</v>
      </c>
    </row>
    <row r="431" spans="1:22" x14ac:dyDescent="0.3">
      <c r="A431" s="24">
        <v>44496</v>
      </c>
      <c r="B431" t="s">
        <v>1012</v>
      </c>
      <c r="C431" s="27">
        <v>2021</v>
      </c>
      <c r="D431" t="s">
        <v>25</v>
      </c>
      <c r="E431" t="s">
        <v>26</v>
      </c>
      <c r="F431" t="s">
        <v>27</v>
      </c>
      <c r="H431" t="s">
        <v>28</v>
      </c>
      <c r="I431" t="s">
        <v>29</v>
      </c>
      <c r="J431" t="s">
        <v>480</v>
      </c>
      <c r="K431" t="s">
        <v>481</v>
      </c>
      <c r="S431" t="s">
        <v>1013</v>
      </c>
      <c r="T431" t="s">
        <v>483</v>
      </c>
      <c r="U431" s="26">
        <v>910.04</v>
      </c>
      <c r="V431" s="27">
        <v>10</v>
      </c>
    </row>
    <row r="432" spans="1:22" x14ac:dyDescent="0.3">
      <c r="A432" s="24">
        <v>44496</v>
      </c>
      <c r="B432" t="s">
        <v>1012</v>
      </c>
      <c r="C432" s="27">
        <v>2021</v>
      </c>
      <c r="D432" t="s">
        <v>25</v>
      </c>
      <c r="E432" t="s">
        <v>26</v>
      </c>
      <c r="F432" t="s">
        <v>27</v>
      </c>
      <c r="H432" t="s">
        <v>28</v>
      </c>
      <c r="I432" t="s">
        <v>29</v>
      </c>
      <c r="J432" t="s">
        <v>484</v>
      </c>
      <c r="K432" t="s">
        <v>485</v>
      </c>
      <c r="S432" t="s">
        <v>1013</v>
      </c>
      <c r="T432" t="s">
        <v>486</v>
      </c>
      <c r="U432" s="26">
        <v>8209.1</v>
      </c>
      <c r="V432" s="27">
        <v>10</v>
      </c>
    </row>
    <row r="433" spans="1:22" x14ac:dyDescent="0.3">
      <c r="A433" s="24">
        <v>44497</v>
      </c>
      <c r="B433" t="s">
        <v>1014</v>
      </c>
      <c r="C433" s="27">
        <v>2021</v>
      </c>
      <c r="D433" t="s">
        <v>25</v>
      </c>
      <c r="E433" t="s">
        <v>26</v>
      </c>
      <c r="F433" t="s">
        <v>27</v>
      </c>
      <c r="H433" t="s">
        <v>28</v>
      </c>
      <c r="I433" t="s">
        <v>29</v>
      </c>
      <c r="J433" t="s">
        <v>473</v>
      </c>
      <c r="K433" t="s">
        <v>474</v>
      </c>
      <c r="S433" t="s">
        <v>1015</v>
      </c>
      <c r="T433" t="s">
        <v>476</v>
      </c>
      <c r="U433" s="26">
        <v>4649.29</v>
      </c>
      <c r="V433" s="27">
        <v>10</v>
      </c>
    </row>
    <row r="434" spans="1:22" x14ac:dyDescent="0.3">
      <c r="A434" s="24">
        <v>44497</v>
      </c>
      <c r="B434" t="s">
        <v>1014</v>
      </c>
      <c r="C434" s="27">
        <v>2021</v>
      </c>
      <c r="D434" t="s">
        <v>25</v>
      </c>
      <c r="E434" t="s">
        <v>26</v>
      </c>
      <c r="F434" t="s">
        <v>27</v>
      </c>
      <c r="H434" t="s">
        <v>28</v>
      </c>
      <c r="I434" t="s">
        <v>29</v>
      </c>
      <c r="J434" t="s">
        <v>582</v>
      </c>
      <c r="K434" t="s">
        <v>583</v>
      </c>
      <c r="S434" t="s">
        <v>1016</v>
      </c>
      <c r="T434" t="s">
        <v>585</v>
      </c>
      <c r="U434" s="26">
        <v>2699.9</v>
      </c>
      <c r="V434" s="27">
        <v>10</v>
      </c>
    </row>
    <row r="435" spans="1:22" x14ac:dyDescent="0.3">
      <c r="A435" s="24">
        <v>44497</v>
      </c>
      <c r="B435" t="s">
        <v>1014</v>
      </c>
      <c r="C435" s="27">
        <v>2021</v>
      </c>
      <c r="D435" t="s">
        <v>25</v>
      </c>
      <c r="E435" t="s">
        <v>26</v>
      </c>
      <c r="F435" t="s">
        <v>27</v>
      </c>
      <c r="H435" t="s">
        <v>28</v>
      </c>
      <c r="I435" t="s">
        <v>29</v>
      </c>
      <c r="J435" t="s">
        <v>586</v>
      </c>
      <c r="K435" t="s">
        <v>587</v>
      </c>
      <c r="S435" t="s">
        <v>1017</v>
      </c>
      <c r="T435" t="s">
        <v>589</v>
      </c>
      <c r="U435" s="26">
        <v>992.6</v>
      </c>
      <c r="V435" s="27">
        <v>10</v>
      </c>
    </row>
    <row r="436" spans="1:22" x14ac:dyDescent="0.3">
      <c r="A436" s="24">
        <v>44497</v>
      </c>
      <c r="B436" t="s">
        <v>1014</v>
      </c>
      <c r="C436" s="27">
        <v>2021</v>
      </c>
      <c r="D436" t="s">
        <v>25</v>
      </c>
      <c r="E436" t="s">
        <v>26</v>
      </c>
      <c r="F436" t="s">
        <v>27</v>
      </c>
      <c r="H436" t="s">
        <v>28</v>
      </c>
      <c r="I436" t="s">
        <v>29</v>
      </c>
      <c r="J436" t="s">
        <v>477</v>
      </c>
      <c r="K436" t="s">
        <v>478</v>
      </c>
      <c r="S436" t="s">
        <v>1015</v>
      </c>
      <c r="T436" t="s">
        <v>479</v>
      </c>
      <c r="U436" s="26">
        <v>7798.07</v>
      </c>
      <c r="V436" s="27">
        <v>10</v>
      </c>
    </row>
    <row r="437" spans="1:22" x14ac:dyDescent="0.3">
      <c r="A437" s="24">
        <v>44497</v>
      </c>
      <c r="B437" t="s">
        <v>1014</v>
      </c>
      <c r="C437" s="27">
        <v>2021</v>
      </c>
      <c r="D437" t="s">
        <v>25</v>
      </c>
      <c r="E437" t="s">
        <v>26</v>
      </c>
      <c r="F437" t="s">
        <v>27</v>
      </c>
      <c r="H437" t="s">
        <v>28</v>
      </c>
      <c r="I437" t="s">
        <v>29</v>
      </c>
      <c r="J437" t="s">
        <v>590</v>
      </c>
      <c r="K437" t="s">
        <v>591</v>
      </c>
      <c r="S437" t="s">
        <v>1016</v>
      </c>
      <c r="T437" t="s">
        <v>592</v>
      </c>
      <c r="U437" s="26">
        <v>1272.81</v>
      </c>
      <c r="V437" s="27">
        <v>10</v>
      </c>
    </row>
    <row r="438" spans="1:22" x14ac:dyDescent="0.3">
      <c r="A438" s="24">
        <v>44497</v>
      </c>
      <c r="B438" t="s">
        <v>1014</v>
      </c>
      <c r="C438" s="27">
        <v>2021</v>
      </c>
      <c r="D438" t="s">
        <v>25</v>
      </c>
      <c r="E438" t="s">
        <v>26</v>
      </c>
      <c r="F438" t="s">
        <v>27</v>
      </c>
      <c r="H438" t="s">
        <v>28</v>
      </c>
      <c r="I438" t="s">
        <v>29</v>
      </c>
      <c r="J438" t="s">
        <v>593</v>
      </c>
      <c r="K438" t="s">
        <v>594</v>
      </c>
      <c r="S438" t="s">
        <v>1017</v>
      </c>
      <c r="T438" t="s">
        <v>595</v>
      </c>
      <c r="U438" s="26">
        <v>1843.4</v>
      </c>
      <c r="V438" s="27">
        <v>10</v>
      </c>
    </row>
    <row r="439" spans="1:22" x14ac:dyDescent="0.3">
      <c r="A439" s="24">
        <v>44497</v>
      </c>
      <c r="B439" t="s">
        <v>1014</v>
      </c>
      <c r="C439" s="27">
        <v>2021</v>
      </c>
      <c r="D439" t="s">
        <v>25</v>
      </c>
      <c r="E439" t="s">
        <v>26</v>
      </c>
      <c r="F439" t="s">
        <v>27</v>
      </c>
      <c r="H439" t="s">
        <v>28</v>
      </c>
      <c r="I439" t="s">
        <v>29</v>
      </c>
      <c r="J439" t="s">
        <v>596</v>
      </c>
      <c r="K439" t="s">
        <v>597</v>
      </c>
      <c r="S439" t="s">
        <v>1017</v>
      </c>
      <c r="T439" t="s">
        <v>598</v>
      </c>
      <c r="U439" s="26">
        <v>1843.4</v>
      </c>
      <c r="V439" s="27">
        <v>10</v>
      </c>
    </row>
    <row r="440" spans="1:22" x14ac:dyDescent="0.3">
      <c r="A440" s="24">
        <v>44497</v>
      </c>
      <c r="B440" t="s">
        <v>1014</v>
      </c>
      <c r="C440" s="27">
        <v>2021</v>
      </c>
      <c r="D440" t="s">
        <v>25</v>
      </c>
      <c r="E440" t="s">
        <v>26</v>
      </c>
      <c r="F440" t="s">
        <v>27</v>
      </c>
      <c r="H440" t="s">
        <v>28</v>
      </c>
      <c r="I440" t="s">
        <v>29</v>
      </c>
      <c r="J440" t="s">
        <v>599</v>
      </c>
      <c r="K440" t="s">
        <v>600</v>
      </c>
      <c r="S440" t="s">
        <v>1017</v>
      </c>
      <c r="T440" t="s">
        <v>601</v>
      </c>
      <c r="U440" s="26">
        <v>1332.92</v>
      </c>
      <c r="V440" s="27">
        <v>10</v>
      </c>
    </row>
    <row r="441" spans="1:22" x14ac:dyDescent="0.3">
      <c r="A441" s="24">
        <v>44501</v>
      </c>
      <c r="B441" t="s">
        <v>1018</v>
      </c>
      <c r="C441" s="27">
        <v>2021</v>
      </c>
      <c r="D441" t="s">
        <v>25</v>
      </c>
      <c r="E441" t="s">
        <v>26</v>
      </c>
      <c r="F441" t="s">
        <v>27</v>
      </c>
      <c r="H441" t="s">
        <v>28</v>
      </c>
      <c r="I441" t="s">
        <v>29</v>
      </c>
      <c r="J441" t="s">
        <v>480</v>
      </c>
      <c r="K441" t="s">
        <v>481</v>
      </c>
      <c r="S441" t="s">
        <v>1019</v>
      </c>
      <c r="T441" t="s">
        <v>483</v>
      </c>
      <c r="U441" s="26">
        <v>1448.04</v>
      </c>
      <c r="V441" s="27">
        <v>11</v>
      </c>
    </row>
    <row r="442" spans="1:22" x14ac:dyDescent="0.3">
      <c r="A442" s="24">
        <v>44501</v>
      </c>
      <c r="B442" t="s">
        <v>1020</v>
      </c>
      <c r="C442" s="27">
        <v>2021</v>
      </c>
      <c r="D442" t="s">
        <v>25</v>
      </c>
      <c r="E442" t="s">
        <v>26</v>
      </c>
      <c r="F442" t="s">
        <v>27</v>
      </c>
      <c r="H442" t="s">
        <v>28</v>
      </c>
      <c r="I442" t="s">
        <v>29</v>
      </c>
      <c r="J442" t="s">
        <v>480</v>
      </c>
      <c r="K442" t="s">
        <v>481</v>
      </c>
      <c r="L442" t="s">
        <v>603</v>
      </c>
      <c r="M442" t="s">
        <v>604</v>
      </c>
      <c r="S442" t="s">
        <v>1021</v>
      </c>
      <c r="T442" t="s">
        <v>1022</v>
      </c>
      <c r="U442" s="26">
        <v>-6391.96</v>
      </c>
      <c r="V442" s="27">
        <v>11</v>
      </c>
    </row>
    <row r="443" spans="1:22" x14ac:dyDescent="0.3">
      <c r="A443" s="24">
        <v>44501</v>
      </c>
      <c r="B443" t="s">
        <v>1018</v>
      </c>
      <c r="C443" s="27">
        <v>2021</v>
      </c>
      <c r="D443" t="s">
        <v>25</v>
      </c>
      <c r="E443" t="s">
        <v>26</v>
      </c>
      <c r="F443" t="s">
        <v>27</v>
      </c>
      <c r="H443" t="s">
        <v>28</v>
      </c>
      <c r="I443" t="s">
        <v>29</v>
      </c>
      <c r="J443" t="s">
        <v>484</v>
      </c>
      <c r="K443" t="s">
        <v>485</v>
      </c>
      <c r="S443" t="s">
        <v>1019</v>
      </c>
      <c r="T443" t="s">
        <v>486</v>
      </c>
      <c r="U443" s="26">
        <v>6831.01</v>
      </c>
      <c r="V443" s="27">
        <v>11</v>
      </c>
    </row>
    <row r="444" spans="1:22" x14ac:dyDescent="0.3">
      <c r="A444" s="24">
        <v>44501</v>
      </c>
      <c r="B444" t="s">
        <v>1020</v>
      </c>
      <c r="C444" s="27">
        <v>2021</v>
      </c>
      <c r="D444" t="s">
        <v>25</v>
      </c>
      <c r="E444" t="s">
        <v>26</v>
      </c>
      <c r="F444" t="s">
        <v>27</v>
      </c>
      <c r="H444" t="s">
        <v>28</v>
      </c>
      <c r="I444" t="s">
        <v>29</v>
      </c>
      <c r="J444" t="s">
        <v>484</v>
      </c>
      <c r="K444" t="s">
        <v>485</v>
      </c>
      <c r="L444" t="s">
        <v>603</v>
      </c>
      <c r="M444" t="s">
        <v>604</v>
      </c>
      <c r="S444" t="s">
        <v>1021</v>
      </c>
      <c r="T444" t="s">
        <v>1022</v>
      </c>
      <c r="U444" s="26">
        <v>-4330.04</v>
      </c>
      <c r="V444" s="27">
        <v>11</v>
      </c>
    </row>
    <row r="445" spans="1:22" x14ac:dyDescent="0.3">
      <c r="A445" s="24">
        <v>44501</v>
      </c>
      <c r="B445" t="s">
        <v>1018</v>
      </c>
      <c r="C445" s="27">
        <v>2021</v>
      </c>
      <c r="D445" t="s">
        <v>25</v>
      </c>
      <c r="E445" t="s">
        <v>26</v>
      </c>
      <c r="F445" t="s">
        <v>27</v>
      </c>
      <c r="H445" t="s">
        <v>28</v>
      </c>
      <c r="I445" t="s">
        <v>29</v>
      </c>
      <c r="J445" t="s">
        <v>489</v>
      </c>
      <c r="K445" t="s">
        <v>490</v>
      </c>
      <c r="S445" t="s">
        <v>1023</v>
      </c>
      <c r="T445" t="s">
        <v>492</v>
      </c>
      <c r="U445" s="26">
        <v>5320.01</v>
      </c>
      <c r="V445" s="27">
        <v>11</v>
      </c>
    </row>
    <row r="446" spans="1:22" x14ac:dyDescent="0.3">
      <c r="A446" s="24">
        <v>44503</v>
      </c>
      <c r="B446" t="s">
        <v>1024</v>
      </c>
      <c r="C446" s="27">
        <v>2021</v>
      </c>
      <c r="D446" t="s">
        <v>25</v>
      </c>
      <c r="E446" t="s">
        <v>26</v>
      </c>
      <c r="F446" t="s">
        <v>27</v>
      </c>
      <c r="H446" t="s">
        <v>28</v>
      </c>
      <c r="I446" t="s">
        <v>29</v>
      </c>
      <c r="J446" t="s">
        <v>480</v>
      </c>
      <c r="K446" t="s">
        <v>481</v>
      </c>
      <c r="S446" t="s">
        <v>1025</v>
      </c>
      <c r="T446" t="s">
        <v>483</v>
      </c>
      <c r="U446" s="26">
        <v>7583.85</v>
      </c>
      <c r="V446" s="27">
        <v>11</v>
      </c>
    </row>
    <row r="447" spans="1:22" x14ac:dyDescent="0.3">
      <c r="A447" s="24">
        <v>44503</v>
      </c>
      <c r="B447" t="s">
        <v>1024</v>
      </c>
      <c r="C447" s="27">
        <v>2021</v>
      </c>
      <c r="D447" t="s">
        <v>25</v>
      </c>
      <c r="E447" t="s">
        <v>26</v>
      </c>
      <c r="F447" t="s">
        <v>27</v>
      </c>
      <c r="H447" t="s">
        <v>28</v>
      </c>
      <c r="I447" t="s">
        <v>29</v>
      </c>
      <c r="J447" t="s">
        <v>484</v>
      </c>
      <c r="K447" t="s">
        <v>485</v>
      </c>
      <c r="S447" t="s">
        <v>1025</v>
      </c>
      <c r="T447" t="s">
        <v>486</v>
      </c>
      <c r="U447" s="26">
        <v>4570.62</v>
      </c>
      <c r="V447" s="27">
        <v>11</v>
      </c>
    </row>
    <row r="448" spans="1:22" x14ac:dyDescent="0.3">
      <c r="A448" s="24">
        <v>44505</v>
      </c>
      <c r="B448" t="s">
        <v>1026</v>
      </c>
      <c r="C448" s="27">
        <v>2021</v>
      </c>
      <c r="D448" t="s">
        <v>25</v>
      </c>
      <c r="E448" t="s">
        <v>26</v>
      </c>
      <c r="F448" t="s">
        <v>27</v>
      </c>
      <c r="H448" t="s">
        <v>28</v>
      </c>
      <c r="I448" t="s">
        <v>29</v>
      </c>
      <c r="J448" t="s">
        <v>473</v>
      </c>
      <c r="K448" t="s">
        <v>474</v>
      </c>
      <c r="S448" t="s">
        <v>1027</v>
      </c>
      <c r="T448" t="s">
        <v>476</v>
      </c>
      <c r="U448" s="26">
        <v>9861.84</v>
      </c>
      <c r="V448" s="27">
        <v>11</v>
      </c>
    </row>
    <row r="449" spans="1:22" x14ac:dyDescent="0.3">
      <c r="A449" s="24">
        <v>44505</v>
      </c>
      <c r="B449" t="s">
        <v>1026</v>
      </c>
      <c r="C449" s="27">
        <v>2021</v>
      </c>
      <c r="D449" t="s">
        <v>25</v>
      </c>
      <c r="E449" t="s">
        <v>26</v>
      </c>
      <c r="F449" t="s">
        <v>27</v>
      </c>
      <c r="H449" t="s">
        <v>28</v>
      </c>
      <c r="I449" t="s">
        <v>29</v>
      </c>
      <c r="J449" t="s">
        <v>477</v>
      </c>
      <c r="K449" t="s">
        <v>478</v>
      </c>
      <c r="S449" t="s">
        <v>1027</v>
      </c>
      <c r="T449" t="s">
        <v>479</v>
      </c>
      <c r="U449" s="26">
        <v>2423.0500000000002</v>
      </c>
      <c r="V449" s="27">
        <v>11</v>
      </c>
    </row>
    <row r="450" spans="1:22" x14ac:dyDescent="0.3">
      <c r="A450" s="24">
        <v>44508</v>
      </c>
      <c r="B450" t="s">
        <v>1028</v>
      </c>
      <c r="C450" s="27">
        <v>2021</v>
      </c>
      <c r="D450" t="s">
        <v>25</v>
      </c>
      <c r="E450" t="s">
        <v>26</v>
      </c>
      <c r="F450" t="s">
        <v>27</v>
      </c>
      <c r="H450" t="s">
        <v>28</v>
      </c>
      <c r="I450" t="s">
        <v>29</v>
      </c>
      <c r="J450" t="s">
        <v>480</v>
      </c>
      <c r="K450" t="s">
        <v>481</v>
      </c>
      <c r="S450" t="s">
        <v>1029</v>
      </c>
      <c r="T450" t="s">
        <v>483</v>
      </c>
      <c r="U450" s="26">
        <v>350</v>
      </c>
      <c r="V450" s="27">
        <v>11</v>
      </c>
    </row>
    <row r="451" spans="1:22" x14ac:dyDescent="0.3">
      <c r="A451" s="24">
        <v>44508</v>
      </c>
      <c r="B451" t="s">
        <v>1028</v>
      </c>
      <c r="C451" s="27">
        <v>2021</v>
      </c>
      <c r="D451" t="s">
        <v>25</v>
      </c>
      <c r="E451" t="s">
        <v>26</v>
      </c>
      <c r="F451" t="s">
        <v>27</v>
      </c>
      <c r="H451" t="s">
        <v>28</v>
      </c>
      <c r="I451" t="s">
        <v>29</v>
      </c>
      <c r="J451" t="s">
        <v>484</v>
      </c>
      <c r="K451" t="s">
        <v>485</v>
      </c>
      <c r="S451" t="s">
        <v>1029</v>
      </c>
      <c r="T451" t="s">
        <v>486</v>
      </c>
      <c r="U451" s="26">
        <v>2742.1</v>
      </c>
      <c r="V451" s="27">
        <v>11</v>
      </c>
    </row>
    <row r="452" spans="1:22" x14ac:dyDescent="0.3">
      <c r="A452" s="24">
        <v>44508</v>
      </c>
      <c r="B452" t="s">
        <v>1028</v>
      </c>
      <c r="C452" s="27">
        <v>2021</v>
      </c>
      <c r="D452" t="s">
        <v>25</v>
      </c>
      <c r="E452" t="s">
        <v>26</v>
      </c>
      <c r="F452" t="s">
        <v>27</v>
      </c>
      <c r="H452" t="s">
        <v>28</v>
      </c>
      <c r="I452" t="s">
        <v>29</v>
      </c>
      <c r="J452" t="s">
        <v>489</v>
      </c>
      <c r="K452" t="s">
        <v>490</v>
      </c>
      <c r="S452" t="s">
        <v>1030</v>
      </c>
      <c r="T452" t="s">
        <v>492</v>
      </c>
      <c r="U452" s="26">
        <v>3508.01</v>
      </c>
      <c r="V452" s="27">
        <v>11</v>
      </c>
    </row>
    <row r="453" spans="1:22" x14ac:dyDescent="0.3">
      <c r="A453" s="24">
        <v>44510</v>
      </c>
      <c r="B453" t="s">
        <v>1031</v>
      </c>
      <c r="C453" s="27">
        <v>2021</v>
      </c>
      <c r="D453" t="s">
        <v>25</v>
      </c>
      <c r="E453" t="s">
        <v>26</v>
      </c>
      <c r="F453" t="s">
        <v>27</v>
      </c>
      <c r="H453" t="s">
        <v>28</v>
      </c>
      <c r="I453" t="s">
        <v>29</v>
      </c>
      <c r="J453" t="s">
        <v>494</v>
      </c>
      <c r="K453" t="s">
        <v>495</v>
      </c>
      <c r="S453" t="s">
        <v>1032</v>
      </c>
      <c r="T453" t="s">
        <v>497</v>
      </c>
      <c r="U453" s="26">
        <v>3129</v>
      </c>
      <c r="V453" s="27">
        <v>11</v>
      </c>
    </row>
    <row r="454" spans="1:22" x14ac:dyDescent="0.3">
      <c r="A454" s="24">
        <v>44510</v>
      </c>
      <c r="B454" t="s">
        <v>1031</v>
      </c>
      <c r="C454" s="27">
        <v>2021</v>
      </c>
      <c r="D454" t="s">
        <v>25</v>
      </c>
      <c r="E454" t="s">
        <v>26</v>
      </c>
      <c r="F454" t="s">
        <v>27</v>
      </c>
      <c r="H454" t="s">
        <v>28</v>
      </c>
      <c r="I454" t="s">
        <v>29</v>
      </c>
      <c r="J454" t="s">
        <v>498</v>
      </c>
      <c r="K454" t="s">
        <v>499</v>
      </c>
      <c r="S454" t="s">
        <v>1032</v>
      </c>
      <c r="T454" t="s">
        <v>500</v>
      </c>
      <c r="U454" s="26">
        <v>2056.1999999999998</v>
      </c>
      <c r="V454" s="27">
        <v>11</v>
      </c>
    </row>
    <row r="455" spans="1:22" x14ac:dyDescent="0.3">
      <c r="A455" s="24">
        <v>44511</v>
      </c>
      <c r="B455" t="s">
        <v>1033</v>
      </c>
      <c r="C455" s="27">
        <v>2021</v>
      </c>
      <c r="D455" t="s">
        <v>25</v>
      </c>
      <c r="E455" t="s">
        <v>26</v>
      </c>
      <c r="F455" t="s">
        <v>27</v>
      </c>
      <c r="H455" t="s">
        <v>28</v>
      </c>
      <c r="I455" t="s">
        <v>29</v>
      </c>
      <c r="J455" t="s">
        <v>473</v>
      </c>
      <c r="K455" t="s">
        <v>474</v>
      </c>
      <c r="S455" t="s">
        <v>1034</v>
      </c>
      <c r="T455" t="s">
        <v>476</v>
      </c>
      <c r="U455" s="26">
        <v>1304.43</v>
      </c>
      <c r="V455" s="27">
        <v>11</v>
      </c>
    </row>
    <row r="456" spans="1:22" x14ac:dyDescent="0.3">
      <c r="A456" s="24">
        <v>44511</v>
      </c>
      <c r="B456" t="s">
        <v>1033</v>
      </c>
      <c r="C456" s="27">
        <v>2021</v>
      </c>
      <c r="D456" t="s">
        <v>25</v>
      </c>
      <c r="E456" t="s">
        <v>26</v>
      </c>
      <c r="F456" t="s">
        <v>27</v>
      </c>
      <c r="H456" t="s">
        <v>28</v>
      </c>
      <c r="I456" t="s">
        <v>29</v>
      </c>
      <c r="J456" t="s">
        <v>477</v>
      </c>
      <c r="K456" t="s">
        <v>478</v>
      </c>
      <c r="S456" t="s">
        <v>1034</v>
      </c>
      <c r="T456" t="s">
        <v>479</v>
      </c>
      <c r="U456" s="26">
        <v>3406.5</v>
      </c>
      <c r="V456" s="27">
        <v>11</v>
      </c>
    </row>
    <row r="457" spans="1:22" x14ac:dyDescent="0.3">
      <c r="A457" s="24">
        <v>44511</v>
      </c>
      <c r="B457" t="s">
        <v>1033</v>
      </c>
      <c r="C457" s="27">
        <v>2021</v>
      </c>
      <c r="D457" t="s">
        <v>25</v>
      </c>
      <c r="E457" t="s">
        <v>26</v>
      </c>
      <c r="F457" t="s">
        <v>27</v>
      </c>
      <c r="H457" t="s">
        <v>28</v>
      </c>
      <c r="I457" t="s">
        <v>29</v>
      </c>
      <c r="J457" t="s">
        <v>480</v>
      </c>
      <c r="K457" t="s">
        <v>481</v>
      </c>
      <c r="S457" t="s">
        <v>1035</v>
      </c>
      <c r="T457" t="s">
        <v>483</v>
      </c>
      <c r="U457" s="26">
        <v>1739.41</v>
      </c>
      <c r="V457" s="27">
        <v>11</v>
      </c>
    </row>
    <row r="458" spans="1:22" x14ac:dyDescent="0.3">
      <c r="A458" s="24">
        <v>44511</v>
      </c>
      <c r="B458" t="s">
        <v>1033</v>
      </c>
      <c r="C458" s="27">
        <v>2021</v>
      </c>
      <c r="D458" t="s">
        <v>25</v>
      </c>
      <c r="E458" t="s">
        <v>26</v>
      </c>
      <c r="F458" t="s">
        <v>27</v>
      </c>
      <c r="H458" t="s">
        <v>28</v>
      </c>
      <c r="I458" t="s">
        <v>29</v>
      </c>
      <c r="J458" t="s">
        <v>484</v>
      </c>
      <c r="K458" t="s">
        <v>485</v>
      </c>
      <c r="S458" t="s">
        <v>1035</v>
      </c>
      <c r="T458" t="s">
        <v>486</v>
      </c>
      <c r="U458" s="26">
        <v>664.55</v>
      </c>
      <c r="V458" s="27">
        <v>11</v>
      </c>
    </row>
    <row r="459" spans="1:22" x14ac:dyDescent="0.3">
      <c r="A459" s="24">
        <v>44515</v>
      </c>
      <c r="B459" t="s">
        <v>1036</v>
      </c>
      <c r="C459" s="27">
        <v>2021</v>
      </c>
      <c r="D459" t="s">
        <v>25</v>
      </c>
      <c r="E459" t="s">
        <v>26</v>
      </c>
      <c r="F459" t="s">
        <v>27</v>
      </c>
      <c r="H459" t="s">
        <v>28</v>
      </c>
      <c r="I459" t="s">
        <v>29</v>
      </c>
      <c r="J459" t="s">
        <v>480</v>
      </c>
      <c r="K459" t="s">
        <v>481</v>
      </c>
      <c r="S459" t="s">
        <v>1037</v>
      </c>
      <c r="T459" t="s">
        <v>483</v>
      </c>
      <c r="U459" s="26">
        <v>2035.71</v>
      </c>
      <c r="V459" s="27">
        <v>11</v>
      </c>
    </row>
    <row r="460" spans="1:22" x14ac:dyDescent="0.3">
      <c r="A460" s="24">
        <v>44515</v>
      </c>
      <c r="B460" t="s">
        <v>1036</v>
      </c>
      <c r="C460" s="27">
        <v>2021</v>
      </c>
      <c r="D460" t="s">
        <v>25</v>
      </c>
      <c r="E460" t="s">
        <v>26</v>
      </c>
      <c r="F460" t="s">
        <v>27</v>
      </c>
      <c r="H460" t="s">
        <v>28</v>
      </c>
      <c r="I460" t="s">
        <v>29</v>
      </c>
      <c r="J460" t="s">
        <v>484</v>
      </c>
      <c r="K460" t="s">
        <v>485</v>
      </c>
      <c r="S460" t="s">
        <v>1037</v>
      </c>
      <c r="T460" t="s">
        <v>486</v>
      </c>
      <c r="U460" s="26">
        <v>4224.13</v>
      </c>
      <c r="V460" s="27">
        <v>11</v>
      </c>
    </row>
    <row r="461" spans="1:22" x14ac:dyDescent="0.3">
      <c r="A461" s="24">
        <v>44515</v>
      </c>
      <c r="B461" t="s">
        <v>1038</v>
      </c>
      <c r="C461" s="27">
        <v>2021</v>
      </c>
      <c r="D461" t="s">
        <v>25</v>
      </c>
      <c r="E461" t="s">
        <v>26</v>
      </c>
      <c r="F461" t="s">
        <v>27</v>
      </c>
      <c r="H461" t="s">
        <v>28</v>
      </c>
      <c r="I461" t="s">
        <v>29</v>
      </c>
      <c r="J461" t="s">
        <v>489</v>
      </c>
      <c r="K461" t="s">
        <v>490</v>
      </c>
      <c r="S461" t="s">
        <v>1039</v>
      </c>
      <c r="T461" t="s">
        <v>492</v>
      </c>
      <c r="U461" s="26">
        <v>2156.9</v>
      </c>
      <c r="V461" s="27">
        <v>11</v>
      </c>
    </row>
    <row r="462" spans="1:22" x14ac:dyDescent="0.3">
      <c r="A462" s="24">
        <v>44517</v>
      </c>
      <c r="B462" t="s">
        <v>1040</v>
      </c>
      <c r="C462" s="27">
        <v>2021</v>
      </c>
      <c r="D462" t="s">
        <v>25</v>
      </c>
      <c r="E462" t="s">
        <v>26</v>
      </c>
      <c r="F462" t="s">
        <v>27</v>
      </c>
      <c r="H462" t="s">
        <v>28</v>
      </c>
      <c r="I462" t="s">
        <v>29</v>
      </c>
      <c r="J462" t="s">
        <v>473</v>
      </c>
      <c r="K462" t="s">
        <v>474</v>
      </c>
      <c r="S462" t="s">
        <v>1041</v>
      </c>
      <c r="T462" t="s">
        <v>476</v>
      </c>
      <c r="U462" s="26">
        <v>4587.1400000000003</v>
      </c>
      <c r="V462" s="27">
        <v>11</v>
      </c>
    </row>
    <row r="463" spans="1:22" x14ac:dyDescent="0.3">
      <c r="A463" s="24">
        <v>44517</v>
      </c>
      <c r="B463" t="s">
        <v>1040</v>
      </c>
      <c r="C463" s="27">
        <v>2021</v>
      </c>
      <c r="D463" t="s">
        <v>25</v>
      </c>
      <c r="E463" t="s">
        <v>26</v>
      </c>
      <c r="F463" t="s">
        <v>27</v>
      </c>
      <c r="H463" t="s">
        <v>28</v>
      </c>
      <c r="I463" t="s">
        <v>29</v>
      </c>
      <c r="J463" t="s">
        <v>477</v>
      </c>
      <c r="K463" t="s">
        <v>478</v>
      </c>
      <c r="S463" t="s">
        <v>1041</v>
      </c>
      <c r="T463" t="s">
        <v>479</v>
      </c>
      <c r="U463" s="26">
        <v>18615.04</v>
      </c>
      <c r="V463" s="27">
        <v>11</v>
      </c>
    </row>
    <row r="464" spans="1:22" x14ac:dyDescent="0.3">
      <c r="A464" s="24">
        <v>44517</v>
      </c>
      <c r="B464" t="s">
        <v>1040</v>
      </c>
      <c r="C464" s="27">
        <v>2021</v>
      </c>
      <c r="D464" t="s">
        <v>25</v>
      </c>
      <c r="E464" t="s">
        <v>26</v>
      </c>
      <c r="F464" t="s">
        <v>27</v>
      </c>
      <c r="H464" t="s">
        <v>28</v>
      </c>
      <c r="I464" t="s">
        <v>29</v>
      </c>
      <c r="J464" t="s">
        <v>480</v>
      </c>
      <c r="K464" t="s">
        <v>481</v>
      </c>
      <c r="S464" t="s">
        <v>1042</v>
      </c>
      <c r="T464" t="s">
        <v>483</v>
      </c>
      <c r="U464" s="26">
        <v>1012.23</v>
      </c>
      <c r="V464" s="27">
        <v>11</v>
      </c>
    </row>
    <row r="465" spans="1:22" x14ac:dyDescent="0.3">
      <c r="A465" s="24">
        <v>44517</v>
      </c>
      <c r="B465" t="s">
        <v>1040</v>
      </c>
      <c r="C465" s="27">
        <v>2021</v>
      </c>
      <c r="D465" t="s">
        <v>25</v>
      </c>
      <c r="E465" t="s">
        <v>26</v>
      </c>
      <c r="F465" t="s">
        <v>27</v>
      </c>
      <c r="H465" t="s">
        <v>28</v>
      </c>
      <c r="I465" t="s">
        <v>29</v>
      </c>
      <c r="J465" t="s">
        <v>484</v>
      </c>
      <c r="K465" t="s">
        <v>485</v>
      </c>
      <c r="S465" t="s">
        <v>1042</v>
      </c>
      <c r="T465" t="s">
        <v>486</v>
      </c>
      <c r="U465" s="26">
        <v>5545.73</v>
      </c>
      <c r="V465" s="27">
        <v>11</v>
      </c>
    </row>
    <row r="466" spans="1:22" x14ac:dyDescent="0.3">
      <c r="A466" s="24">
        <v>44519</v>
      </c>
      <c r="B466" t="s">
        <v>1043</v>
      </c>
      <c r="C466" s="27">
        <v>2021</v>
      </c>
      <c r="D466" t="s">
        <v>25</v>
      </c>
      <c r="E466" t="s">
        <v>26</v>
      </c>
      <c r="F466" t="s">
        <v>27</v>
      </c>
      <c r="H466" t="s">
        <v>28</v>
      </c>
      <c r="I466" t="s">
        <v>29</v>
      </c>
      <c r="J466" t="s">
        <v>480</v>
      </c>
      <c r="K466" t="s">
        <v>481</v>
      </c>
      <c r="S466" t="s">
        <v>1044</v>
      </c>
      <c r="T466" t="s">
        <v>483</v>
      </c>
      <c r="U466" s="26">
        <v>695.41</v>
      </c>
      <c r="V466" s="27">
        <v>11</v>
      </c>
    </row>
    <row r="467" spans="1:22" x14ac:dyDescent="0.3">
      <c r="A467" s="24">
        <v>44519</v>
      </c>
      <c r="B467" t="s">
        <v>1043</v>
      </c>
      <c r="C467" s="27">
        <v>2021</v>
      </c>
      <c r="D467" t="s">
        <v>25</v>
      </c>
      <c r="E467" t="s">
        <v>26</v>
      </c>
      <c r="F467" t="s">
        <v>27</v>
      </c>
      <c r="H467" t="s">
        <v>28</v>
      </c>
      <c r="I467" t="s">
        <v>29</v>
      </c>
      <c r="J467" t="s">
        <v>484</v>
      </c>
      <c r="K467" t="s">
        <v>485</v>
      </c>
      <c r="S467" t="s">
        <v>1044</v>
      </c>
      <c r="T467" t="s">
        <v>486</v>
      </c>
      <c r="U467" s="26">
        <v>1847.1</v>
      </c>
      <c r="V467" s="27">
        <v>11</v>
      </c>
    </row>
    <row r="468" spans="1:22" x14ac:dyDescent="0.3">
      <c r="A468" s="24">
        <v>44522</v>
      </c>
      <c r="B468" t="s">
        <v>1045</v>
      </c>
      <c r="C468" s="27">
        <v>2021</v>
      </c>
      <c r="D468" t="s">
        <v>25</v>
      </c>
      <c r="E468" t="s">
        <v>26</v>
      </c>
      <c r="F468" t="s">
        <v>27</v>
      </c>
      <c r="H468" t="s">
        <v>28</v>
      </c>
      <c r="I468" t="s">
        <v>29</v>
      </c>
      <c r="J468" t="s">
        <v>489</v>
      </c>
      <c r="K468" t="s">
        <v>490</v>
      </c>
      <c r="S468" t="s">
        <v>1046</v>
      </c>
      <c r="T468" t="s">
        <v>492</v>
      </c>
      <c r="U468" s="26">
        <v>3685.92</v>
      </c>
      <c r="V468" s="27">
        <v>11</v>
      </c>
    </row>
    <row r="469" spans="1:22" x14ac:dyDescent="0.3">
      <c r="A469" s="24">
        <v>44529</v>
      </c>
      <c r="B469" t="s">
        <v>1047</v>
      </c>
      <c r="C469" s="27">
        <v>2021</v>
      </c>
      <c r="D469" t="s">
        <v>25</v>
      </c>
      <c r="E469" t="s">
        <v>26</v>
      </c>
      <c r="F469" t="s">
        <v>27</v>
      </c>
      <c r="H469" t="s">
        <v>28</v>
      </c>
      <c r="I469" t="s">
        <v>29</v>
      </c>
      <c r="J469" t="s">
        <v>473</v>
      </c>
      <c r="K469" t="s">
        <v>474</v>
      </c>
      <c r="S469" t="s">
        <v>1048</v>
      </c>
      <c r="T469" t="s">
        <v>476</v>
      </c>
      <c r="U469" s="26">
        <v>3882.06</v>
      </c>
      <c r="V469" s="27">
        <v>11</v>
      </c>
    </row>
    <row r="470" spans="1:22" x14ac:dyDescent="0.3">
      <c r="A470" s="24">
        <v>44529</v>
      </c>
      <c r="B470" t="s">
        <v>1047</v>
      </c>
      <c r="C470" s="27">
        <v>2021</v>
      </c>
      <c r="D470" t="s">
        <v>25</v>
      </c>
      <c r="E470" t="s">
        <v>26</v>
      </c>
      <c r="F470" t="s">
        <v>27</v>
      </c>
      <c r="H470" t="s">
        <v>28</v>
      </c>
      <c r="I470" t="s">
        <v>29</v>
      </c>
      <c r="J470" t="s">
        <v>582</v>
      </c>
      <c r="K470" t="s">
        <v>583</v>
      </c>
      <c r="S470" t="s">
        <v>1049</v>
      </c>
      <c r="T470" t="s">
        <v>585</v>
      </c>
      <c r="U470" s="26">
        <v>2738.47</v>
      </c>
      <c r="V470" s="27">
        <v>11</v>
      </c>
    </row>
    <row r="471" spans="1:22" x14ac:dyDescent="0.3">
      <c r="A471" s="24">
        <v>44529</v>
      </c>
      <c r="B471" t="s">
        <v>1047</v>
      </c>
      <c r="C471" s="27">
        <v>2021</v>
      </c>
      <c r="D471" t="s">
        <v>25</v>
      </c>
      <c r="E471" t="s">
        <v>26</v>
      </c>
      <c r="F471" t="s">
        <v>27</v>
      </c>
      <c r="H471" t="s">
        <v>28</v>
      </c>
      <c r="I471" t="s">
        <v>29</v>
      </c>
      <c r="J471" t="s">
        <v>586</v>
      </c>
      <c r="K471" t="s">
        <v>587</v>
      </c>
      <c r="S471" t="s">
        <v>1050</v>
      </c>
      <c r="T471" t="s">
        <v>589</v>
      </c>
      <c r="U471" s="26">
        <v>992.6</v>
      </c>
      <c r="V471" s="27">
        <v>11</v>
      </c>
    </row>
    <row r="472" spans="1:22" x14ac:dyDescent="0.3">
      <c r="A472" s="24">
        <v>44529</v>
      </c>
      <c r="B472" t="s">
        <v>1047</v>
      </c>
      <c r="C472" s="27">
        <v>2021</v>
      </c>
      <c r="D472" t="s">
        <v>25</v>
      </c>
      <c r="E472" t="s">
        <v>26</v>
      </c>
      <c r="F472" t="s">
        <v>27</v>
      </c>
      <c r="H472" t="s">
        <v>28</v>
      </c>
      <c r="I472" t="s">
        <v>29</v>
      </c>
      <c r="J472" t="s">
        <v>477</v>
      </c>
      <c r="K472" t="s">
        <v>478</v>
      </c>
      <c r="S472" t="s">
        <v>1048</v>
      </c>
      <c r="T472" t="s">
        <v>479</v>
      </c>
      <c r="U472" s="26">
        <v>8625.2999999999993</v>
      </c>
      <c r="V472" s="27">
        <v>11</v>
      </c>
    </row>
    <row r="473" spans="1:22" x14ac:dyDescent="0.3">
      <c r="A473" s="24">
        <v>44529</v>
      </c>
      <c r="B473" t="s">
        <v>1047</v>
      </c>
      <c r="C473" s="27">
        <v>2021</v>
      </c>
      <c r="D473" t="s">
        <v>25</v>
      </c>
      <c r="E473" t="s">
        <v>26</v>
      </c>
      <c r="F473" t="s">
        <v>27</v>
      </c>
      <c r="H473" t="s">
        <v>28</v>
      </c>
      <c r="I473" t="s">
        <v>29</v>
      </c>
      <c r="J473" t="s">
        <v>590</v>
      </c>
      <c r="K473" t="s">
        <v>591</v>
      </c>
      <c r="S473" t="s">
        <v>1049</v>
      </c>
      <c r="T473" t="s">
        <v>592</v>
      </c>
      <c r="U473" s="26">
        <v>1272.81</v>
      </c>
      <c r="V473" s="27">
        <v>11</v>
      </c>
    </row>
    <row r="474" spans="1:22" x14ac:dyDescent="0.3">
      <c r="A474" s="24">
        <v>44529</v>
      </c>
      <c r="B474" t="s">
        <v>1047</v>
      </c>
      <c r="C474" s="27">
        <v>2021</v>
      </c>
      <c r="D474" t="s">
        <v>25</v>
      </c>
      <c r="E474" t="s">
        <v>26</v>
      </c>
      <c r="F474" t="s">
        <v>27</v>
      </c>
      <c r="H474" t="s">
        <v>28</v>
      </c>
      <c r="I474" t="s">
        <v>29</v>
      </c>
      <c r="J474" t="s">
        <v>593</v>
      </c>
      <c r="K474" t="s">
        <v>594</v>
      </c>
      <c r="S474" t="s">
        <v>1050</v>
      </c>
      <c r="T474" t="s">
        <v>595</v>
      </c>
      <c r="U474" s="26">
        <v>1843.4</v>
      </c>
      <c r="V474" s="27">
        <v>11</v>
      </c>
    </row>
    <row r="475" spans="1:22" x14ac:dyDescent="0.3">
      <c r="A475" s="24">
        <v>44529</v>
      </c>
      <c r="B475" t="s">
        <v>1047</v>
      </c>
      <c r="C475" s="27">
        <v>2021</v>
      </c>
      <c r="D475" t="s">
        <v>25</v>
      </c>
      <c r="E475" t="s">
        <v>26</v>
      </c>
      <c r="F475" t="s">
        <v>27</v>
      </c>
      <c r="H475" t="s">
        <v>28</v>
      </c>
      <c r="I475" t="s">
        <v>29</v>
      </c>
      <c r="J475" t="s">
        <v>480</v>
      </c>
      <c r="K475" t="s">
        <v>481</v>
      </c>
      <c r="S475" t="s">
        <v>1051</v>
      </c>
      <c r="T475" t="s">
        <v>483</v>
      </c>
      <c r="U475" s="26">
        <v>11002.53</v>
      </c>
      <c r="V475" s="27">
        <v>11</v>
      </c>
    </row>
    <row r="476" spans="1:22" x14ac:dyDescent="0.3">
      <c r="A476" s="24">
        <v>44529</v>
      </c>
      <c r="B476" t="s">
        <v>1047</v>
      </c>
      <c r="C476" s="27">
        <v>2021</v>
      </c>
      <c r="D476" t="s">
        <v>25</v>
      </c>
      <c r="E476" t="s">
        <v>26</v>
      </c>
      <c r="F476" t="s">
        <v>27</v>
      </c>
      <c r="H476" t="s">
        <v>28</v>
      </c>
      <c r="I476" t="s">
        <v>29</v>
      </c>
      <c r="J476" t="s">
        <v>480</v>
      </c>
      <c r="K476" t="s">
        <v>481</v>
      </c>
      <c r="S476" t="s">
        <v>1052</v>
      </c>
      <c r="T476" t="s">
        <v>483</v>
      </c>
      <c r="U476" s="26">
        <v>1387.56</v>
      </c>
      <c r="V476" s="27">
        <v>11</v>
      </c>
    </row>
    <row r="477" spans="1:22" x14ac:dyDescent="0.3">
      <c r="A477" s="24">
        <v>44529</v>
      </c>
      <c r="B477" t="s">
        <v>1047</v>
      </c>
      <c r="C477" s="27">
        <v>2021</v>
      </c>
      <c r="D477" t="s">
        <v>25</v>
      </c>
      <c r="E477" t="s">
        <v>26</v>
      </c>
      <c r="F477" t="s">
        <v>27</v>
      </c>
      <c r="H477" t="s">
        <v>28</v>
      </c>
      <c r="I477" t="s">
        <v>29</v>
      </c>
      <c r="J477" t="s">
        <v>596</v>
      </c>
      <c r="K477" t="s">
        <v>597</v>
      </c>
      <c r="S477" t="s">
        <v>1050</v>
      </c>
      <c r="T477" t="s">
        <v>598</v>
      </c>
      <c r="U477" s="26">
        <v>1928.48</v>
      </c>
      <c r="V477" s="27">
        <v>11</v>
      </c>
    </row>
    <row r="478" spans="1:22" x14ac:dyDescent="0.3">
      <c r="A478" s="24">
        <v>44529</v>
      </c>
      <c r="B478" t="s">
        <v>1047</v>
      </c>
      <c r="C478" s="27">
        <v>2021</v>
      </c>
      <c r="D478" t="s">
        <v>25</v>
      </c>
      <c r="E478" t="s">
        <v>26</v>
      </c>
      <c r="F478" t="s">
        <v>27</v>
      </c>
      <c r="H478" t="s">
        <v>28</v>
      </c>
      <c r="I478" t="s">
        <v>29</v>
      </c>
      <c r="J478" t="s">
        <v>484</v>
      </c>
      <c r="K478" t="s">
        <v>485</v>
      </c>
      <c r="S478" t="s">
        <v>1051</v>
      </c>
      <c r="T478" t="s">
        <v>486</v>
      </c>
      <c r="U478" s="26">
        <v>14596.69</v>
      </c>
      <c r="V478" s="27">
        <v>11</v>
      </c>
    </row>
    <row r="479" spans="1:22" x14ac:dyDescent="0.3">
      <c r="A479" s="24">
        <v>44529</v>
      </c>
      <c r="B479" t="s">
        <v>1047</v>
      </c>
      <c r="C479" s="27">
        <v>2021</v>
      </c>
      <c r="D479" t="s">
        <v>25</v>
      </c>
      <c r="E479" t="s">
        <v>26</v>
      </c>
      <c r="F479" t="s">
        <v>27</v>
      </c>
      <c r="H479" t="s">
        <v>28</v>
      </c>
      <c r="I479" t="s">
        <v>29</v>
      </c>
      <c r="J479" t="s">
        <v>484</v>
      </c>
      <c r="K479" t="s">
        <v>485</v>
      </c>
      <c r="S479" t="s">
        <v>1052</v>
      </c>
      <c r="T479" t="s">
        <v>486</v>
      </c>
      <c r="U479" s="26">
        <v>4736.04</v>
      </c>
      <c r="V479" s="27">
        <v>11</v>
      </c>
    </row>
    <row r="480" spans="1:22" x14ac:dyDescent="0.3">
      <c r="A480" s="24">
        <v>44529</v>
      </c>
      <c r="B480" t="s">
        <v>1047</v>
      </c>
      <c r="C480" s="27">
        <v>2021</v>
      </c>
      <c r="D480" t="s">
        <v>25</v>
      </c>
      <c r="E480" t="s">
        <v>26</v>
      </c>
      <c r="F480" t="s">
        <v>27</v>
      </c>
      <c r="H480" t="s">
        <v>28</v>
      </c>
      <c r="I480" t="s">
        <v>29</v>
      </c>
      <c r="J480" t="s">
        <v>599</v>
      </c>
      <c r="K480" t="s">
        <v>600</v>
      </c>
      <c r="S480" t="s">
        <v>1050</v>
      </c>
      <c r="T480" t="s">
        <v>601</v>
      </c>
      <c r="U480" s="26">
        <v>1191.1199999999999</v>
      </c>
      <c r="V480" s="27">
        <v>11</v>
      </c>
    </row>
    <row r="481" spans="1:22" x14ac:dyDescent="0.3">
      <c r="A481" s="24">
        <v>44529</v>
      </c>
      <c r="B481" t="s">
        <v>1047</v>
      </c>
      <c r="C481" s="27">
        <v>2021</v>
      </c>
      <c r="D481" t="s">
        <v>25</v>
      </c>
      <c r="E481" t="s">
        <v>26</v>
      </c>
      <c r="F481" t="s">
        <v>27</v>
      </c>
      <c r="H481" t="s">
        <v>28</v>
      </c>
      <c r="I481" t="s">
        <v>29</v>
      </c>
      <c r="J481" t="s">
        <v>489</v>
      </c>
      <c r="K481" t="s">
        <v>490</v>
      </c>
      <c r="S481" t="s">
        <v>1053</v>
      </c>
      <c r="T481" t="s">
        <v>492</v>
      </c>
      <c r="U481" s="26">
        <v>3066.42</v>
      </c>
      <c r="V481" s="27">
        <v>11</v>
      </c>
    </row>
    <row r="482" spans="1:22" x14ac:dyDescent="0.3">
      <c r="A482" s="24">
        <v>44529</v>
      </c>
      <c r="B482" t="s">
        <v>1047</v>
      </c>
      <c r="C482" s="27">
        <v>2021</v>
      </c>
      <c r="D482" t="s">
        <v>25</v>
      </c>
      <c r="E482" t="s">
        <v>26</v>
      </c>
      <c r="F482" t="s">
        <v>27</v>
      </c>
      <c r="H482" t="s">
        <v>28</v>
      </c>
      <c r="I482" t="s">
        <v>29</v>
      </c>
      <c r="J482" t="s">
        <v>468</v>
      </c>
      <c r="K482" t="s">
        <v>469</v>
      </c>
      <c r="S482" t="s">
        <v>1054</v>
      </c>
      <c r="T482" t="s">
        <v>573</v>
      </c>
      <c r="U482" s="26">
        <v>574.20000000000005</v>
      </c>
      <c r="V482" s="27">
        <v>11</v>
      </c>
    </row>
    <row r="483" spans="1:22" x14ac:dyDescent="0.3">
      <c r="A483" s="24">
        <v>44530</v>
      </c>
      <c r="B483" t="s">
        <v>1055</v>
      </c>
      <c r="C483" s="27">
        <v>2021</v>
      </c>
      <c r="D483" t="s">
        <v>25</v>
      </c>
      <c r="E483" t="s">
        <v>26</v>
      </c>
      <c r="F483" t="s">
        <v>27</v>
      </c>
      <c r="H483" t="s">
        <v>28</v>
      </c>
      <c r="I483" t="s">
        <v>29</v>
      </c>
      <c r="J483" t="s">
        <v>512</v>
      </c>
      <c r="K483" t="s">
        <v>513</v>
      </c>
      <c r="S483" t="s">
        <v>1056</v>
      </c>
      <c r="T483" t="s">
        <v>1057</v>
      </c>
      <c r="U483" s="26">
        <v>183636.39</v>
      </c>
      <c r="V483" s="27">
        <v>11</v>
      </c>
    </row>
    <row r="484" spans="1:22" x14ac:dyDescent="0.3">
      <c r="A484" s="24">
        <v>44531</v>
      </c>
      <c r="B484" t="s">
        <v>1058</v>
      </c>
      <c r="C484" s="27">
        <v>2021</v>
      </c>
      <c r="D484" t="s">
        <v>25</v>
      </c>
      <c r="E484" t="s">
        <v>26</v>
      </c>
      <c r="F484" t="s">
        <v>27</v>
      </c>
      <c r="H484" t="s">
        <v>28</v>
      </c>
      <c r="I484" t="s">
        <v>29</v>
      </c>
      <c r="J484" t="s">
        <v>480</v>
      </c>
      <c r="K484" t="s">
        <v>481</v>
      </c>
      <c r="S484" t="s">
        <v>1059</v>
      </c>
      <c r="T484" t="s">
        <v>483</v>
      </c>
      <c r="U484" s="26">
        <v>135.51</v>
      </c>
      <c r="V484" s="27">
        <v>12</v>
      </c>
    </row>
    <row r="485" spans="1:22" x14ac:dyDescent="0.3">
      <c r="A485" s="24">
        <v>44531</v>
      </c>
      <c r="B485" t="s">
        <v>1058</v>
      </c>
      <c r="C485" s="27">
        <v>2021</v>
      </c>
      <c r="D485" t="s">
        <v>25</v>
      </c>
      <c r="E485" t="s">
        <v>26</v>
      </c>
      <c r="F485" t="s">
        <v>27</v>
      </c>
      <c r="H485" t="s">
        <v>28</v>
      </c>
      <c r="I485" t="s">
        <v>29</v>
      </c>
      <c r="J485" t="s">
        <v>484</v>
      </c>
      <c r="K485" t="s">
        <v>485</v>
      </c>
      <c r="S485" t="s">
        <v>1059</v>
      </c>
      <c r="T485" t="s">
        <v>486</v>
      </c>
      <c r="U485" s="26">
        <v>701.74</v>
      </c>
      <c r="V485" s="27">
        <v>12</v>
      </c>
    </row>
    <row r="486" spans="1:22" x14ac:dyDescent="0.3">
      <c r="A486" s="24">
        <v>44532</v>
      </c>
      <c r="B486" t="s">
        <v>1060</v>
      </c>
      <c r="C486" s="27">
        <v>2021</v>
      </c>
      <c r="D486" t="s">
        <v>25</v>
      </c>
      <c r="E486" t="s">
        <v>26</v>
      </c>
      <c r="F486" t="s">
        <v>27</v>
      </c>
      <c r="H486" t="s">
        <v>28</v>
      </c>
      <c r="I486" t="s">
        <v>29</v>
      </c>
      <c r="J486" t="s">
        <v>473</v>
      </c>
      <c r="K486" t="s">
        <v>474</v>
      </c>
      <c r="S486" t="s">
        <v>1061</v>
      </c>
      <c r="T486" t="s">
        <v>476</v>
      </c>
      <c r="U486" s="26">
        <v>12055.08</v>
      </c>
      <c r="V486" s="27">
        <v>12</v>
      </c>
    </row>
    <row r="487" spans="1:22" x14ac:dyDescent="0.3">
      <c r="A487" s="24">
        <v>44532</v>
      </c>
      <c r="B487" t="s">
        <v>1060</v>
      </c>
      <c r="C487" s="27">
        <v>2021</v>
      </c>
      <c r="D487" t="s">
        <v>25</v>
      </c>
      <c r="E487" t="s">
        <v>26</v>
      </c>
      <c r="F487" t="s">
        <v>27</v>
      </c>
      <c r="H487" t="s">
        <v>28</v>
      </c>
      <c r="I487" t="s">
        <v>29</v>
      </c>
      <c r="J487" t="s">
        <v>477</v>
      </c>
      <c r="K487" t="s">
        <v>478</v>
      </c>
      <c r="S487" t="s">
        <v>1061</v>
      </c>
      <c r="T487" t="s">
        <v>479</v>
      </c>
      <c r="U487" s="26">
        <v>9948.85</v>
      </c>
      <c r="V487" s="27">
        <v>12</v>
      </c>
    </row>
    <row r="488" spans="1:22" x14ac:dyDescent="0.3">
      <c r="A488" s="24">
        <v>44536</v>
      </c>
      <c r="B488" t="s">
        <v>1062</v>
      </c>
      <c r="C488" s="27">
        <v>2021</v>
      </c>
      <c r="D488" t="s">
        <v>25</v>
      </c>
      <c r="E488" t="s">
        <v>26</v>
      </c>
      <c r="F488" t="s">
        <v>27</v>
      </c>
      <c r="H488" t="s">
        <v>28</v>
      </c>
      <c r="I488" t="s">
        <v>29</v>
      </c>
      <c r="J488" t="s">
        <v>480</v>
      </c>
      <c r="K488" t="s">
        <v>481</v>
      </c>
      <c r="S488" t="s">
        <v>1063</v>
      </c>
      <c r="T488" t="s">
        <v>483</v>
      </c>
      <c r="U488" s="26">
        <v>1266.0999999999999</v>
      </c>
      <c r="V488" s="27">
        <v>12</v>
      </c>
    </row>
    <row r="489" spans="1:22" x14ac:dyDescent="0.3">
      <c r="A489" s="24">
        <v>44536</v>
      </c>
      <c r="B489" t="s">
        <v>1062</v>
      </c>
      <c r="C489" s="27">
        <v>2021</v>
      </c>
      <c r="D489" t="s">
        <v>25</v>
      </c>
      <c r="E489" t="s">
        <v>26</v>
      </c>
      <c r="F489" t="s">
        <v>27</v>
      </c>
      <c r="H489" t="s">
        <v>28</v>
      </c>
      <c r="I489" t="s">
        <v>29</v>
      </c>
      <c r="J489" t="s">
        <v>484</v>
      </c>
      <c r="K489" t="s">
        <v>485</v>
      </c>
      <c r="S489" t="s">
        <v>1063</v>
      </c>
      <c r="T489" t="s">
        <v>486</v>
      </c>
      <c r="U489" s="26">
        <v>7105.19</v>
      </c>
      <c r="V489" s="27">
        <v>12</v>
      </c>
    </row>
    <row r="490" spans="1:22" x14ac:dyDescent="0.3">
      <c r="A490" s="24">
        <v>44536</v>
      </c>
      <c r="B490" t="s">
        <v>1064</v>
      </c>
      <c r="C490" s="27">
        <v>2021</v>
      </c>
      <c r="D490" t="s">
        <v>25</v>
      </c>
      <c r="E490" t="s">
        <v>26</v>
      </c>
      <c r="F490" t="s">
        <v>27</v>
      </c>
      <c r="H490" t="s">
        <v>28</v>
      </c>
      <c r="I490" t="s">
        <v>29</v>
      </c>
      <c r="J490" t="s">
        <v>489</v>
      </c>
      <c r="K490" t="s">
        <v>490</v>
      </c>
      <c r="S490" t="s">
        <v>1065</v>
      </c>
      <c r="T490" t="s">
        <v>492</v>
      </c>
      <c r="U490" s="26">
        <v>3055.31</v>
      </c>
      <c r="V490" s="27">
        <v>12</v>
      </c>
    </row>
    <row r="491" spans="1:22" x14ac:dyDescent="0.3">
      <c r="A491" s="24">
        <v>44538</v>
      </c>
      <c r="B491" t="s">
        <v>1066</v>
      </c>
      <c r="C491" s="27">
        <v>2021</v>
      </c>
      <c r="D491" t="s">
        <v>25</v>
      </c>
      <c r="E491" t="s">
        <v>26</v>
      </c>
      <c r="F491" t="s">
        <v>27</v>
      </c>
      <c r="H491" t="s">
        <v>28</v>
      </c>
      <c r="I491" t="s">
        <v>29</v>
      </c>
      <c r="J491" t="s">
        <v>473</v>
      </c>
      <c r="K491" t="s">
        <v>474</v>
      </c>
      <c r="S491" t="s">
        <v>1067</v>
      </c>
      <c r="T491" t="s">
        <v>476</v>
      </c>
      <c r="U491" s="26">
        <v>4584.75</v>
      </c>
      <c r="V491" s="27">
        <v>12</v>
      </c>
    </row>
    <row r="492" spans="1:22" x14ac:dyDescent="0.3">
      <c r="A492" s="24">
        <v>44538</v>
      </c>
      <c r="B492" t="s">
        <v>1066</v>
      </c>
      <c r="C492" s="27">
        <v>2021</v>
      </c>
      <c r="D492" t="s">
        <v>25</v>
      </c>
      <c r="E492" t="s">
        <v>26</v>
      </c>
      <c r="F492" t="s">
        <v>27</v>
      </c>
      <c r="H492" t="s">
        <v>28</v>
      </c>
      <c r="I492" t="s">
        <v>29</v>
      </c>
      <c r="J492" t="s">
        <v>477</v>
      </c>
      <c r="K492" t="s">
        <v>478</v>
      </c>
      <c r="S492" t="s">
        <v>1067</v>
      </c>
      <c r="T492" t="s">
        <v>479</v>
      </c>
      <c r="U492" s="26">
        <v>32540.38</v>
      </c>
      <c r="V492" s="27">
        <v>12</v>
      </c>
    </row>
    <row r="493" spans="1:22" x14ac:dyDescent="0.3">
      <c r="A493" s="24">
        <v>44538</v>
      </c>
      <c r="B493" t="s">
        <v>1066</v>
      </c>
      <c r="C493" s="27">
        <v>2021</v>
      </c>
      <c r="D493" t="s">
        <v>25</v>
      </c>
      <c r="E493" t="s">
        <v>26</v>
      </c>
      <c r="F493" t="s">
        <v>27</v>
      </c>
      <c r="H493" t="s">
        <v>28</v>
      </c>
      <c r="I493" t="s">
        <v>29</v>
      </c>
      <c r="J493" t="s">
        <v>480</v>
      </c>
      <c r="K493" t="s">
        <v>481</v>
      </c>
      <c r="S493" t="s">
        <v>1068</v>
      </c>
      <c r="T493" t="s">
        <v>483</v>
      </c>
      <c r="U493" s="26">
        <v>9968.9</v>
      </c>
      <c r="V493" s="27">
        <v>12</v>
      </c>
    </row>
    <row r="494" spans="1:22" x14ac:dyDescent="0.3">
      <c r="A494" s="24">
        <v>44538</v>
      </c>
      <c r="B494" t="s">
        <v>1066</v>
      </c>
      <c r="C494" s="27">
        <v>2021</v>
      </c>
      <c r="D494" t="s">
        <v>25</v>
      </c>
      <c r="E494" t="s">
        <v>26</v>
      </c>
      <c r="F494" t="s">
        <v>27</v>
      </c>
      <c r="H494" t="s">
        <v>28</v>
      </c>
      <c r="I494" t="s">
        <v>29</v>
      </c>
      <c r="J494" t="s">
        <v>484</v>
      </c>
      <c r="K494" t="s">
        <v>485</v>
      </c>
      <c r="S494" t="s">
        <v>1068</v>
      </c>
      <c r="T494" t="s">
        <v>486</v>
      </c>
      <c r="U494" s="26">
        <v>656.27</v>
      </c>
      <c r="V494" s="27">
        <v>12</v>
      </c>
    </row>
    <row r="495" spans="1:22" x14ac:dyDescent="0.3">
      <c r="A495" s="24">
        <v>44539</v>
      </c>
      <c r="B495" t="s">
        <v>1069</v>
      </c>
      <c r="C495" s="27">
        <v>2021</v>
      </c>
      <c r="D495" t="s">
        <v>25</v>
      </c>
      <c r="E495" t="s">
        <v>26</v>
      </c>
      <c r="F495" t="s">
        <v>27</v>
      </c>
      <c r="H495" t="s">
        <v>28</v>
      </c>
      <c r="I495" t="s">
        <v>29</v>
      </c>
      <c r="J495" t="s">
        <v>494</v>
      </c>
      <c r="K495" t="s">
        <v>495</v>
      </c>
      <c r="S495" t="s">
        <v>1070</v>
      </c>
      <c r="T495" t="s">
        <v>497</v>
      </c>
      <c r="U495" s="26">
        <v>3441.9</v>
      </c>
      <c r="V495" s="27">
        <v>12</v>
      </c>
    </row>
    <row r="496" spans="1:22" x14ac:dyDescent="0.3">
      <c r="A496" s="24">
        <v>44539</v>
      </c>
      <c r="B496" t="s">
        <v>1069</v>
      </c>
      <c r="C496" s="27">
        <v>2021</v>
      </c>
      <c r="D496" t="s">
        <v>25</v>
      </c>
      <c r="E496" t="s">
        <v>26</v>
      </c>
      <c r="F496" t="s">
        <v>27</v>
      </c>
      <c r="H496" t="s">
        <v>28</v>
      </c>
      <c r="I496" t="s">
        <v>29</v>
      </c>
      <c r="J496" t="s">
        <v>498</v>
      </c>
      <c r="K496" t="s">
        <v>499</v>
      </c>
      <c r="S496" t="s">
        <v>1070</v>
      </c>
      <c r="T496" t="s">
        <v>500</v>
      </c>
      <c r="U496" s="26">
        <v>2145.6</v>
      </c>
      <c r="V496" s="27">
        <v>12</v>
      </c>
    </row>
    <row r="497" spans="1:22" x14ac:dyDescent="0.3">
      <c r="A497" s="24">
        <v>44543</v>
      </c>
      <c r="B497" t="s">
        <v>1071</v>
      </c>
      <c r="C497" s="27">
        <v>2021</v>
      </c>
      <c r="D497" t="s">
        <v>25</v>
      </c>
      <c r="E497" t="s">
        <v>26</v>
      </c>
      <c r="F497" t="s">
        <v>27</v>
      </c>
      <c r="H497" t="s">
        <v>28</v>
      </c>
      <c r="I497" t="s">
        <v>29</v>
      </c>
      <c r="J497" t="s">
        <v>480</v>
      </c>
      <c r="K497" t="s">
        <v>481</v>
      </c>
      <c r="S497" t="s">
        <v>1072</v>
      </c>
      <c r="T497" t="s">
        <v>483</v>
      </c>
      <c r="U497" s="26">
        <v>9968.9</v>
      </c>
      <c r="V497" s="27">
        <v>12</v>
      </c>
    </row>
    <row r="498" spans="1:22" x14ac:dyDescent="0.3">
      <c r="A498" s="24">
        <v>44543</v>
      </c>
      <c r="B498" t="s">
        <v>1071</v>
      </c>
      <c r="C498" s="27">
        <v>2021</v>
      </c>
      <c r="D498" t="s">
        <v>25</v>
      </c>
      <c r="E498" t="s">
        <v>26</v>
      </c>
      <c r="F498" t="s">
        <v>27</v>
      </c>
      <c r="H498" t="s">
        <v>28</v>
      </c>
      <c r="I498" t="s">
        <v>29</v>
      </c>
      <c r="J498" t="s">
        <v>484</v>
      </c>
      <c r="K498" t="s">
        <v>485</v>
      </c>
      <c r="S498" t="s">
        <v>1072</v>
      </c>
      <c r="T498" t="s">
        <v>486</v>
      </c>
      <c r="U498" s="26">
        <v>656.27</v>
      </c>
      <c r="V498" s="27">
        <v>12</v>
      </c>
    </row>
    <row r="499" spans="1:22" x14ac:dyDescent="0.3">
      <c r="A499" s="24">
        <v>44547</v>
      </c>
      <c r="B499" t="s">
        <v>1073</v>
      </c>
      <c r="C499" s="27">
        <v>2021</v>
      </c>
      <c r="D499" t="s">
        <v>25</v>
      </c>
      <c r="E499" t="s">
        <v>26</v>
      </c>
      <c r="F499" t="s">
        <v>27</v>
      </c>
      <c r="H499" t="s">
        <v>28</v>
      </c>
      <c r="I499" t="s">
        <v>29</v>
      </c>
      <c r="J499" t="s">
        <v>480</v>
      </c>
      <c r="K499" t="s">
        <v>481</v>
      </c>
      <c r="S499" t="s">
        <v>1074</v>
      </c>
      <c r="T499" t="s">
        <v>483</v>
      </c>
      <c r="U499" s="26">
        <v>3602.32</v>
      </c>
      <c r="V499" s="27">
        <v>12</v>
      </c>
    </row>
    <row r="500" spans="1:22" x14ac:dyDescent="0.3">
      <c r="A500" s="24">
        <v>44547</v>
      </c>
      <c r="B500" t="s">
        <v>1073</v>
      </c>
      <c r="C500" s="27">
        <v>2021</v>
      </c>
      <c r="D500" t="s">
        <v>25</v>
      </c>
      <c r="E500" t="s">
        <v>26</v>
      </c>
      <c r="F500" t="s">
        <v>27</v>
      </c>
      <c r="H500" t="s">
        <v>28</v>
      </c>
      <c r="I500" t="s">
        <v>29</v>
      </c>
      <c r="J500" t="s">
        <v>484</v>
      </c>
      <c r="K500" t="s">
        <v>485</v>
      </c>
      <c r="S500" t="s">
        <v>1074</v>
      </c>
      <c r="T500" t="s">
        <v>486</v>
      </c>
      <c r="U500" s="26">
        <v>7642.79</v>
      </c>
      <c r="V500" s="27">
        <v>12</v>
      </c>
    </row>
    <row r="501" spans="1:22" x14ac:dyDescent="0.3">
      <c r="A501" s="24">
        <v>44547</v>
      </c>
      <c r="B501" t="s">
        <v>1073</v>
      </c>
      <c r="C501" s="27">
        <v>2021</v>
      </c>
      <c r="D501" t="s">
        <v>25</v>
      </c>
      <c r="E501" t="s">
        <v>26</v>
      </c>
      <c r="F501" t="s">
        <v>27</v>
      </c>
      <c r="H501" t="s">
        <v>28</v>
      </c>
      <c r="I501" t="s">
        <v>29</v>
      </c>
      <c r="J501" t="s">
        <v>489</v>
      </c>
      <c r="K501" t="s">
        <v>490</v>
      </c>
      <c r="S501" t="s">
        <v>1075</v>
      </c>
      <c r="T501" t="s">
        <v>492</v>
      </c>
      <c r="U501" s="26">
        <v>1946.9</v>
      </c>
      <c r="V501" s="27">
        <v>12</v>
      </c>
    </row>
    <row r="502" spans="1:22" x14ac:dyDescent="0.3">
      <c r="A502" s="24">
        <v>44550</v>
      </c>
      <c r="B502" t="s">
        <v>1076</v>
      </c>
      <c r="C502" s="27">
        <v>2021</v>
      </c>
      <c r="D502" t="s">
        <v>25</v>
      </c>
      <c r="E502" t="s">
        <v>26</v>
      </c>
      <c r="F502" t="s">
        <v>27</v>
      </c>
      <c r="H502" t="s">
        <v>28</v>
      </c>
      <c r="I502" t="s">
        <v>29</v>
      </c>
      <c r="J502" t="s">
        <v>480</v>
      </c>
      <c r="K502" t="s">
        <v>481</v>
      </c>
      <c r="S502" t="s">
        <v>1077</v>
      </c>
      <c r="T502" t="s">
        <v>483</v>
      </c>
      <c r="U502" s="26">
        <v>1099.79</v>
      </c>
      <c r="V502" s="27">
        <v>12</v>
      </c>
    </row>
    <row r="503" spans="1:22" x14ac:dyDescent="0.3">
      <c r="A503" s="24">
        <v>44550</v>
      </c>
      <c r="B503" t="s">
        <v>1076</v>
      </c>
      <c r="C503" s="27">
        <v>2021</v>
      </c>
      <c r="D503" t="s">
        <v>25</v>
      </c>
      <c r="E503" t="s">
        <v>26</v>
      </c>
      <c r="F503" t="s">
        <v>27</v>
      </c>
      <c r="H503" t="s">
        <v>28</v>
      </c>
      <c r="I503" t="s">
        <v>29</v>
      </c>
      <c r="J503" t="s">
        <v>484</v>
      </c>
      <c r="K503" t="s">
        <v>485</v>
      </c>
      <c r="S503" t="s">
        <v>1077</v>
      </c>
      <c r="T503" t="s">
        <v>486</v>
      </c>
      <c r="U503" s="26">
        <v>3264.26</v>
      </c>
      <c r="V503" s="27">
        <v>12</v>
      </c>
    </row>
    <row r="504" spans="1:22" x14ac:dyDescent="0.3">
      <c r="A504" s="24">
        <v>44551</v>
      </c>
      <c r="B504" t="s">
        <v>1078</v>
      </c>
      <c r="C504" s="27">
        <v>2021</v>
      </c>
      <c r="D504" t="s">
        <v>25</v>
      </c>
      <c r="E504" t="s">
        <v>26</v>
      </c>
      <c r="F504" t="s">
        <v>27</v>
      </c>
      <c r="H504" t="s">
        <v>28</v>
      </c>
      <c r="I504" t="s">
        <v>29</v>
      </c>
      <c r="J504" t="s">
        <v>512</v>
      </c>
      <c r="K504" t="s">
        <v>513</v>
      </c>
      <c r="S504" t="s">
        <v>1079</v>
      </c>
      <c r="T504" t="s">
        <v>1080</v>
      </c>
      <c r="U504" s="26">
        <v>183629.83</v>
      </c>
      <c r="V504" s="27">
        <v>12</v>
      </c>
    </row>
    <row r="505" spans="1:22" x14ac:dyDescent="0.3">
      <c r="A505" s="24">
        <v>44553</v>
      </c>
      <c r="B505" t="s">
        <v>1081</v>
      </c>
      <c r="C505" s="27">
        <v>2021</v>
      </c>
      <c r="D505" t="s">
        <v>25</v>
      </c>
      <c r="E505" t="s">
        <v>26</v>
      </c>
      <c r="F505" t="s">
        <v>27</v>
      </c>
      <c r="H505" t="s">
        <v>28</v>
      </c>
      <c r="I505" t="s">
        <v>29</v>
      </c>
      <c r="J505" t="s">
        <v>473</v>
      </c>
      <c r="K505" t="s">
        <v>474</v>
      </c>
      <c r="S505" t="s">
        <v>1082</v>
      </c>
      <c r="T505" t="s">
        <v>476</v>
      </c>
      <c r="U505" s="26">
        <v>9139.4500000000007</v>
      </c>
      <c r="V505" s="27">
        <v>12</v>
      </c>
    </row>
    <row r="506" spans="1:22" x14ac:dyDescent="0.3">
      <c r="A506" s="24">
        <v>44553</v>
      </c>
      <c r="B506" t="s">
        <v>1081</v>
      </c>
      <c r="C506" s="27">
        <v>2021</v>
      </c>
      <c r="D506" t="s">
        <v>25</v>
      </c>
      <c r="E506" t="s">
        <v>26</v>
      </c>
      <c r="F506" t="s">
        <v>27</v>
      </c>
      <c r="H506" t="s">
        <v>28</v>
      </c>
      <c r="I506" t="s">
        <v>29</v>
      </c>
      <c r="J506" t="s">
        <v>473</v>
      </c>
      <c r="K506" t="s">
        <v>474</v>
      </c>
      <c r="S506" t="s">
        <v>1083</v>
      </c>
      <c r="T506" t="s">
        <v>476</v>
      </c>
      <c r="U506" s="26">
        <v>2160.27</v>
      </c>
      <c r="V506" s="27">
        <v>12</v>
      </c>
    </row>
    <row r="507" spans="1:22" x14ac:dyDescent="0.3">
      <c r="A507" s="24">
        <v>44553</v>
      </c>
      <c r="B507" t="s">
        <v>1081</v>
      </c>
      <c r="C507" s="27">
        <v>2021</v>
      </c>
      <c r="D507" t="s">
        <v>25</v>
      </c>
      <c r="E507" t="s">
        <v>26</v>
      </c>
      <c r="F507" t="s">
        <v>27</v>
      </c>
      <c r="H507" t="s">
        <v>28</v>
      </c>
      <c r="I507" t="s">
        <v>29</v>
      </c>
      <c r="J507" t="s">
        <v>477</v>
      </c>
      <c r="K507" t="s">
        <v>478</v>
      </c>
      <c r="S507" t="s">
        <v>1082</v>
      </c>
      <c r="T507" t="s">
        <v>479</v>
      </c>
      <c r="U507" s="26">
        <v>12455.57</v>
      </c>
      <c r="V507" s="27">
        <v>12</v>
      </c>
    </row>
    <row r="508" spans="1:22" x14ac:dyDescent="0.3">
      <c r="A508" s="24">
        <v>44553</v>
      </c>
      <c r="B508" t="s">
        <v>1081</v>
      </c>
      <c r="C508" s="27">
        <v>2021</v>
      </c>
      <c r="D508" t="s">
        <v>25</v>
      </c>
      <c r="E508" t="s">
        <v>26</v>
      </c>
      <c r="F508" t="s">
        <v>27</v>
      </c>
      <c r="H508" t="s">
        <v>28</v>
      </c>
      <c r="I508" t="s">
        <v>29</v>
      </c>
      <c r="J508" t="s">
        <v>477</v>
      </c>
      <c r="K508" t="s">
        <v>478</v>
      </c>
      <c r="S508" t="s">
        <v>1083</v>
      </c>
      <c r="T508" t="s">
        <v>479</v>
      </c>
      <c r="U508" s="26">
        <v>4098.0200000000004</v>
      </c>
      <c r="V508" s="27">
        <v>12</v>
      </c>
    </row>
    <row r="509" spans="1:22" x14ac:dyDescent="0.3">
      <c r="A509" s="24">
        <v>44553</v>
      </c>
      <c r="B509" t="s">
        <v>1081</v>
      </c>
      <c r="C509" s="27">
        <v>2021</v>
      </c>
      <c r="D509" t="s">
        <v>25</v>
      </c>
      <c r="E509" t="s">
        <v>26</v>
      </c>
      <c r="F509" t="s">
        <v>27</v>
      </c>
      <c r="H509" t="s">
        <v>28</v>
      </c>
      <c r="I509" t="s">
        <v>29</v>
      </c>
      <c r="J509" t="s">
        <v>480</v>
      </c>
      <c r="K509" t="s">
        <v>481</v>
      </c>
      <c r="S509" t="s">
        <v>1084</v>
      </c>
      <c r="T509" t="s">
        <v>483</v>
      </c>
      <c r="U509" s="26">
        <v>2213.56</v>
      </c>
      <c r="V509" s="27">
        <v>12</v>
      </c>
    </row>
    <row r="510" spans="1:22" x14ac:dyDescent="0.3">
      <c r="A510" s="24">
        <v>44553</v>
      </c>
      <c r="B510" t="s">
        <v>1081</v>
      </c>
      <c r="C510" s="27">
        <v>2021</v>
      </c>
      <c r="D510" t="s">
        <v>25</v>
      </c>
      <c r="E510" t="s">
        <v>26</v>
      </c>
      <c r="F510" t="s">
        <v>27</v>
      </c>
      <c r="H510" t="s">
        <v>28</v>
      </c>
      <c r="I510" t="s">
        <v>29</v>
      </c>
      <c r="J510" t="s">
        <v>596</v>
      </c>
      <c r="K510" t="s">
        <v>597</v>
      </c>
      <c r="S510" t="s">
        <v>1085</v>
      </c>
      <c r="T510" t="s">
        <v>598</v>
      </c>
      <c r="U510" s="26">
        <v>1843.4</v>
      </c>
      <c r="V510" s="27">
        <v>12</v>
      </c>
    </row>
    <row r="511" spans="1:22" x14ac:dyDescent="0.3">
      <c r="A511" s="24">
        <v>44553</v>
      </c>
      <c r="B511" t="s">
        <v>1081</v>
      </c>
      <c r="C511" s="27">
        <v>2021</v>
      </c>
      <c r="D511" t="s">
        <v>25</v>
      </c>
      <c r="E511" t="s">
        <v>26</v>
      </c>
      <c r="F511" t="s">
        <v>27</v>
      </c>
      <c r="H511" t="s">
        <v>28</v>
      </c>
      <c r="I511" t="s">
        <v>29</v>
      </c>
      <c r="J511" t="s">
        <v>484</v>
      </c>
      <c r="K511" t="s">
        <v>485</v>
      </c>
      <c r="S511" t="s">
        <v>1084</v>
      </c>
      <c r="T511" t="s">
        <v>486</v>
      </c>
      <c r="U511" s="26">
        <v>1601.41</v>
      </c>
      <c r="V511" s="27">
        <v>12</v>
      </c>
    </row>
    <row r="512" spans="1:22" x14ac:dyDescent="0.3">
      <c r="A512" s="24">
        <v>44553</v>
      </c>
      <c r="B512" t="s">
        <v>1081</v>
      </c>
      <c r="C512" s="27">
        <v>2021</v>
      </c>
      <c r="D512" t="s">
        <v>25</v>
      </c>
      <c r="E512" t="s">
        <v>26</v>
      </c>
      <c r="F512" t="s">
        <v>27</v>
      </c>
      <c r="H512" t="s">
        <v>28</v>
      </c>
      <c r="I512" t="s">
        <v>29</v>
      </c>
      <c r="J512" t="s">
        <v>599</v>
      </c>
      <c r="K512" t="s">
        <v>600</v>
      </c>
      <c r="S512" t="s">
        <v>1085</v>
      </c>
      <c r="T512" t="s">
        <v>601</v>
      </c>
      <c r="U512" s="26">
        <v>1191.1199999999999</v>
      </c>
      <c r="V512" s="27">
        <v>12</v>
      </c>
    </row>
    <row r="513" spans="1:22" x14ac:dyDescent="0.3">
      <c r="A513" s="24">
        <v>44557</v>
      </c>
      <c r="B513" t="s">
        <v>1086</v>
      </c>
      <c r="C513" s="27">
        <v>2021</v>
      </c>
      <c r="D513" t="s">
        <v>25</v>
      </c>
      <c r="E513" t="s">
        <v>26</v>
      </c>
      <c r="F513" t="s">
        <v>27</v>
      </c>
      <c r="H513" t="s">
        <v>28</v>
      </c>
      <c r="I513" t="s">
        <v>29</v>
      </c>
      <c r="J513" t="s">
        <v>489</v>
      </c>
      <c r="K513" t="s">
        <v>490</v>
      </c>
      <c r="S513" t="s">
        <v>1087</v>
      </c>
      <c r="T513" t="s">
        <v>492</v>
      </c>
      <c r="U513" s="26">
        <v>2098.63</v>
      </c>
      <c r="V513" s="27">
        <v>12</v>
      </c>
    </row>
    <row r="514" spans="1:22" x14ac:dyDescent="0.3">
      <c r="A514" s="24">
        <v>44558</v>
      </c>
      <c r="B514" t="s">
        <v>1088</v>
      </c>
      <c r="C514" s="27">
        <v>2021</v>
      </c>
      <c r="D514" t="s">
        <v>25</v>
      </c>
      <c r="E514" t="s">
        <v>26</v>
      </c>
      <c r="F514" t="s">
        <v>27</v>
      </c>
      <c r="H514" t="s">
        <v>28</v>
      </c>
      <c r="I514" t="s">
        <v>29</v>
      </c>
      <c r="J514" t="s">
        <v>489</v>
      </c>
      <c r="K514" t="s">
        <v>490</v>
      </c>
      <c r="S514" t="s">
        <v>1089</v>
      </c>
      <c r="T514" t="s">
        <v>492</v>
      </c>
      <c r="U514" s="26">
        <v>2069.9299999999998</v>
      </c>
      <c r="V514" s="27">
        <v>12</v>
      </c>
    </row>
    <row r="515" spans="1:22" x14ac:dyDescent="0.3">
      <c r="A515" s="24">
        <v>44560</v>
      </c>
      <c r="B515" t="s">
        <v>1090</v>
      </c>
      <c r="C515" s="27">
        <v>2021</v>
      </c>
      <c r="D515" t="s">
        <v>25</v>
      </c>
      <c r="E515" t="s">
        <v>26</v>
      </c>
      <c r="F515" t="s">
        <v>27</v>
      </c>
      <c r="H515" t="s">
        <v>28</v>
      </c>
      <c r="I515" t="s">
        <v>29</v>
      </c>
      <c r="J515" t="s">
        <v>480</v>
      </c>
      <c r="K515" t="s">
        <v>481</v>
      </c>
      <c r="S515" t="s">
        <v>1091</v>
      </c>
      <c r="T515" t="s">
        <v>483</v>
      </c>
      <c r="U515" s="26">
        <v>2131.7199999999998</v>
      </c>
      <c r="V515" s="27">
        <v>12</v>
      </c>
    </row>
    <row r="516" spans="1:22" x14ac:dyDescent="0.3">
      <c r="A516" s="24">
        <v>44560</v>
      </c>
      <c r="B516" t="s">
        <v>1090</v>
      </c>
      <c r="C516" s="27">
        <v>2021</v>
      </c>
      <c r="D516" t="s">
        <v>25</v>
      </c>
      <c r="E516" t="s">
        <v>26</v>
      </c>
      <c r="F516" t="s">
        <v>27</v>
      </c>
      <c r="H516" t="s">
        <v>28</v>
      </c>
      <c r="I516" t="s">
        <v>29</v>
      </c>
      <c r="J516" t="s">
        <v>484</v>
      </c>
      <c r="K516" t="s">
        <v>485</v>
      </c>
      <c r="S516" t="s">
        <v>1091</v>
      </c>
      <c r="T516" t="s">
        <v>486</v>
      </c>
      <c r="U516" s="26">
        <v>3564.14</v>
      </c>
      <c r="V516" s="27">
        <v>12</v>
      </c>
    </row>
    <row r="517" spans="1:22" x14ac:dyDescent="0.3">
      <c r="A517" s="24">
        <v>44561</v>
      </c>
      <c r="B517" t="s">
        <v>1092</v>
      </c>
      <c r="C517" s="27">
        <v>2021</v>
      </c>
      <c r="D517" t="s">
        <v>25</v>
      </c>
      <c r="E517" t="s">
        <v>26</v>
      </c>
      <c r="F517" t="s">
        <v>27</v>
      </c>
      <c r="H517" t="s">
        <v>28</v>
      </c>
      <c r="I517" t="s">
        <v>29</v>
      </c>
      <c r="J517" t="s">
        <v>662</v>
      </c>
      <c r="K517" t="s">
        <v>663</v>
      </c>
      <c r="S517" t="s">
        <v>1093</v>
      </c>
      <c r="T517" t="s">
        <v>1094</v>
      </c>
      <c r="U517" s="26">
        <v>13500</v>
      </c>
      <c r="V517" s="27">
        <v>12</v>
      </c>
    </row>
    <row r="518" spans="1:22" x14ac:dyDescent="0.3">
      <c r="A518" s="24">
        <v>44561</v>
      </c>
      <c r="B518" t="s">
        <v>1092</v>
      </c>
      <c r="C518" s="27">
        <v>2021</v>
      </c>
      <c r="D518" t="s">
        <v>25</v>
      </c>
      <c r="E518" t="s">
        <v>26</v>
      </c>
      <c r="F518" t="s">
        <v>27</v>
      </c>
      <c r="H518" t="s">
        <v>28</v>
      </c>
      <c r="I518" t="s">
        <v>29</v>
      </c>
      <c r="J518" t="s">
        <v>662</v>
      </c>
      <c r="K518" t="s">
        <v>663</v>
      </c>
      <c r="S518" t="s">
        <v>1093</v>
      </c>
      <c r="T518" t="s">
        <v>1095</v>
      </c>
      <c r="U518" s="26">
        <v>5066.68</v>
      </c>
      <c r="V518" s="27">
        <v>12</v>
      </c>
    </row>
    <row r="519" spans="1:22" x14ac:dyDescent="0.3">
      <c r="A519" s="24">
        <v>44561</v>
      </c>
      <c r="B519" t="s">
        <v>1096</v>
      </c>
      <c r="C519" s="27">
        <v>2021</v>
      </c>
      <c r="D519" t="s">
        <v>25</v>
      </c>
      <c r="E519" t="s">
        <v>26</v>
      </c>
      <c r="F519" t="s">
        <v>27</v>
      </c>
      <c r="H519" t="s">
        <v>28</v>
      </c>
      <c r="I519" t="s">
        <v>29</v>
      </c>
      <c r="J519" t="s">
        <v>662</v>
      </c>
      <c r="K519" t="s">
        <v>663</v>
      </c>
      <c r="S519" t="s">
        <v>1097</v>
      </c>
      <c r="T519" t="s">
        <v>1098</v>
      </c>
      <c r="U519" s="26">
        <v>25700</v>
      </c>
      <c r="V519" s="27">
        <v>12</v>
      </c>
    </row>
    <row r="520" spans="1:22" x14ac:dyDescent="0.3">
      <c r="A520" s="24">
        <v>44561</v>
      </c>
      <c r="B520" t="s">
        <v>1099</v>
      </c>
      <c r="C520" s="27">
        <v>2021</v>
      </c>
      <c r="D520" t="s">
        <v>25</v>
      </c>
      <c r="E520" t="s">
        <v>26</v>
      </c>
      <c r="F520" t="s">
        <v>27</v>
      </c>
      <c r="H520" t="s">
        <v>28</v>
      </c>
      <c r="I520" t="s">
        <v>29</v>
      </c>
      <c r="J520" t="s">
        <v>512</v>
      </c>
      <c r="K520" t="s">
        <v>513</v>
      </c>
      <c r="T520" t="s">
        <v>1100</v>
      </c>
      <c r="U520" s="26">
        <v>-1697.39</v>
      </c>
      <c r="V520" s="27">
        <v>12</v>
      </c>
    </row>
    <row r="521" spans="1:22" x14ac:dyDescent="0.3">
      <c r="A521" s="24">
        <v>44561</v>
      </c>
      <c r="B521" t="s">
        <v>448</v>
      </c>
      <c r="C521" s="27">
        <v>2021</v>
      </c>
      <c r="D521" t="s">
        <v>25</v>
      </c>
      <c r="E521" t="s">
        <v>26</v>
      </c>
      <c r="F521" t="s">
        <v>27</v>
      </c>
      <c r="H521" t="s">
        <v>28</v>
      </c>
      <c r="I521" t="s">
        <v>29</v>
      </c>
      <c r="J521" t="s">
        <v>473</v>
      </c>
      <c r="K521" t="s">
        <v>474</v>
      </c>
      <c r="L521" t="s">
        <v>603</v>
      </c>
      <c r="M521" t="s">
        <v>604</v>
      </c>
      <c r="T521" t="s">
        <v>1101</v>
      </c>
      <c r="U521" s="26">
        <v>-11203.79</v>
      </c>
      <c r="V521" s="27">
        <v>12</v>
      </c>
    </row>
    <row r="522" spans="1:22" x14ac:dyDescent="0.3">
      <c r="A522" s="24">
        <v>44561</v>
      </c>
      <c r="B522" t="s">
        <v>1102</v>
      </c>
      <c r="C522" s="27">
        <v>2021</v>
      </c>
      <c r="D522" t="s">
        <v>25</v>
      </c>
      <c r="E522" t="s">
        <v>26</v>
      </c>
      <c r="F522" t="s">
        <v>27</v>
      </c>
      <c r="H522" t="s">
        <v>28</v>
      </c>
      <c r="I522" t="s">
        <v>29</v>
      </c>
      <c r="J522" t="s">
        <v>473</v>
      </c>
      <c r="K522" t="s">
        <v>474</v>
      </c>
      <c r="S522" t="s">
        <v>1103</v>
      </c>
      <c r="T522" t="s">
        <v>476</v>
      </c>
      <c r="U522" s="26">
        <v>7999.49</v>
      </c>
      <c r="V522" s="27">
        <v>12</v>
      </c>
    </row>
    <row r="523" spans="1:22" x14ac:dyDescent="0.3">
      <c r="A523" s="24">
        <v>44561</v>
      </c>
      <c r="B523" t="s">
        <v>1104</v>
      </c>
      <c r="C523" s="27">
        <v>2021</v>
      </c>
      <c r="D523" t="s">
        <v>25</v>
      </c>
      <c r="E523" t="s">
        <v>26</v>
      </c>
      <c r="F523" t="s">
        <v>27</v>
      </c>
      <c r="H523" t="s">
        <v>28</v>
      </c>
      <c r="I523" t="s">
        <v>29</v>
      </c>
      <c r="J523" t="s">
        <v>473</v>
      </c>
      <c r="K523" t="s">
        <v>474</v>
      </c>
      <c r="S523" t="s">
        <v>1105</v>
      </c>
      <c r="T523" t="s">
        <v>476</v>
      </c>
      <c r="U523" s="26">
        <v>9601.16</v>
      </c>
      <c r="V523" s="27">
        <v>12</v>
      </c>
    </row>
    <row r="524" spans="1:22" x14ac:dyDescent="0.3">
      <c r="A524" s="24">
        <v>44561</v>
      </c>
      <c r="B524" t="s">
        <v>1106</v>
      </c>
      <c r="C524" s="27">
        <v>2021</v>
      </c>
      <c r="D524" t="s">
        <v>25</v>
      </c>
      <c r="E524" t="s">
        <v>26</v>
      </c>
      <c r="F524" t="s">
        <v>27</v>
      </c>
      <c r="H524" t="s">
        <v>28</v>
      </c>
      <c r="I524" t="s">
        <v>29</v>
      </c>
      <c r="J524" t="s">
        <v>473</v>
      </c>
      <c r="K524" t="s">
        <v>474</v>
      </c>
      <c r="T524" t="s">
        <v>1107</v>
      </c>
      <c r="U524" s="26">
        <v>0</v>
      </c>
      <c r="V524" s="27">
        <v>12</v>
      </c>
    </row>
    <row r="525" spans="1:22" x14ac:dyDescent="0.3">
      <c r="A525" s="24">
        <v>44561</v>
      </c>
      <c r="B525" t="s">
        <v>1108</v>
      </c>
      <c r="C525" s="27">
        <v>2021</v>
      </c>
      <c r="D525" t="s">
        <v>25</v>
      </c>
      <c r="E525" t="s">
        <v>26</v>
      </c>
      <c r="F525" t="s">
        <v>27</v>
      </c>
      <c r="H525" t="s">
        <v>28</v>
      </c>
      <c r="I525" t="s">
        <v>29</v>
      </c>
      <c r="J525" t="s">
        <v>473</v>
      </c>
      <c r="K525" t="s">
        <v>474</v>
      </c>
      <c r="L525" t="s">
        <v>603</v>
      </c>
      <c r="M525" t="s">
        <v>604</v>
      </c>
      <c r="T525" t="s">
        <v>1109</v>
      </c>
      <c r="U525" s="26">
        <v>-15286.05</v>
      </c>
      <c r="V525" s="27">
        <v>12</v>
      </c>
    </row>
    <row r="526" spans="1:22" x14ac:dyDescent="0.3">
      <c r="A526" s="24">
        <v>44561</v>
      </c>
      <c r="B526" t="s">
        <v>1102</v>
      </c>
      <c r="C526" s="27">
        <v>2021</v>
      </c>
      <c r="D526" t="s">
        <v>25</v>
      </c>
      <c r="E526" t="s">
        <v>26</v>
      </c>
      <c r="F526" t="s">
        <v>27</v>
      </c>
      <c r="H526" t="s">
        <v>28</v>
      </c>
      <c r="I526" t="s">
        <v>29</v>
      </c>
      <c r="J526" t="s">
        <v>582</v>
      </c>
      <c r="K526" t="s">
        <v>583</v>
      </c>
      <c r="S526" t="s">
        <v>1110</v>
      </c>
      <c r="T526" t="s">
        <v>585</v>
      </c>
      <c r="U526" s="26">
        <v>2815.61</v>
      </c>
      <c r="V526" s="27">
        <v>12</v>
      </c>
    </row>
    <row r="527" spans="1:22" x14ac:dyDescent="0.3">
      <c r="A527" s="24">
        <v>44561</v>
      </c>
      <c r="B527" t="s">
        <v>1111</v>
      </c>
      <c r="C527" s="27">
        <v>2021</v>
      </c>
      <c r="D527" t="s">
        <v>25</v>
      </c>
      <c r="E527" t="s">
        <v>26</v>
      </c>
      <c r="F527" t="s">
        <v>27</v>
      </c>
      <c r="H527" t="s">
        <v>28</v>
      </c>
      <c r="I527" t="s">
        <v>29</v>
      </c>
      <c r="J527" t="s">
        <v>582</v>
      </c>
      <c r="K527" t="s">
        <v>583</v>
      </c>
      <c r="S527" t="s">
        <v>1112</v>
      </c>
      <c r="T527" t="s">
        <v>585</v>
      </c>
      <c r="U527" s="26">
        <v>2699.9</v>
      </c>
      <c r="V527" s="27">
        <v>12</v>
      </c>
    </row>
    <row r="528" spans="1:22" x14ac:dyDescent="0.3">
      <c r="A528" s="24">
        <v>44561</v>
      </c>
      <c r="B528" t="s">
        <v>1102</v>
      </c>
      <c r="C528" s="27">
        <v>2021</v>
      </c>
      <c r="D528" t="s">
        <v>25</v>
      </c>
      <c r="E528" t="s">
        <v>26</v>
      </c>
      <c r="F528" t="s">
        <v>27</v>
      </c>
      <c r="H528" t="s">
        <v>28</v>
      </c>
      <c r="I528" t="s">
        <v>29</v>
      </c>
      <c r="J528" t="s">
        <v>586</v>
      </c>
      <c r="K528" t="s">
        <v>587</v>
      </c>
      <c r="S528" t="s">
        <v>1113</v>
      </c>
      <c r="T528" t="s">
        <v>589</v>
      </c>
      <c r="U528" s="26">
        <v>879.16</v>
      </c>
      <c r="V528" s="27">
        <v>12</v>
      </c>
    </row>
    <row r="529" spans="1:22" x14ac:dyDescent="0.3">
      <c r="A529" s="24">
        <v>44561</v>
      </c>
      <c r="B529" t="s">
        <v>1111</v>
      </c>
      <c r="C529" s="27">
        <v>2021</v>
      </c>
      <c r="D529" t="s">
        <v>25</v>
      </c>
      <c r="E529" t="s">
        <v>26</v>
      </c>
      <c r="F529" t="s">
        <v>27</v>
      </c>
      <c r="H529" t="s">
        <v>28</v>
      </c>
      <c r="I529" t="s">
        <v>29</v>
      </c>
      <c r="J529" t="s">
        <v>586</v>
      </c>
      <c r="K529" t="s">
        <v>587</v>
      </c>
      <c r="S529" t="s">
        <v>1114</v>
      </c>
      <c r="T529" t="s">
        <v>589</v>
      </c>
      <c r="U529" s="26">
        <v>879.16</v>
      </c>
      <c r="V529" s="27">
        <v>12</v>
      </c>
    </row>
    <row r="530" spans="1:22" x14ac:dyDescent="0.3">
      <c r="A530" s="24">
        <v>44561</v>
      </c>
      <c r="B530" t="s">
        <v>448</v>
      </c>
      <c r="C530" s="27">
        <v>2021</v>
      </c>
      <c r="D530" t="s">
        <v>25</v>
      </c>
      <c r="E530" t="s">
        <v>26</v>
      </c>
      <c r="F530" t="s">
        <v>27</v>
      </c>
      <c r="H530" t="s">
        <v>28</v>
      </c>
      <c r="I530" t="s">
        <v>29</v>
      </c>
      <c r="J530" t="s">
        <v>477</v>
      </c>
      <c r="K530" t="s">
        <v>478</v>
      </c>
      <c r="L530" t="s">
        <v>603</v>
      </c>
      <c r="M530" t="s">
        <v>604</v>
      </c>
      <c r="T530" t="s">
        <v>1101</v>
      </c>
      <c r="U530" s="26">
        <v>-428.58</v>
      </c>
      <c r="V530" s="27">
        <v>12</v>
      </c>
    </row>
    <row r="531" spans="1:22" x14ac:dyDescent="0.3">
      <c r="A531" s="24">
        <v>44561</v>
      </c>
      <c r="B531" t="s">
        <v>1102</v>
      </c>
      <c r="C531" s="27">
        <v>2021</v>
      </c>
      <c r="D531" t="s">
        <v>25</v>
      </c>
      <c r="E531" t="s">
        <v>26</v>
      </c>
      <c r="F531" t="s">
        <v>27</v>
      </c>
      <c r="H531" t="s">
        <v>28</v>
      </c>
      <c r="I531" t="s">
        <v>29</v>
      </c>
      <c r="J531" t="s">
        <v>477</v>
      </c>
      <c r="K531" t="s">
        <v>478</v>
      </c>
      <c r="S531" t="s">
        <v>1103</v>
      </c>
      <c r="T531" t="s">
        <v>479</v>
      </c>
      <c r="U531" s="26">
        <v>36096.160000000003</v>
      </c>
      <c r="V531" s="27">
        <v>12</v>
      </c>
    </row>
    <row r="532" spans="1:22" x14ac:dyDescent="0.3">
      <c r="A532" s="24">
        <v>44561</v>
      </c>
      <c r="B532" t="s">
        <v>1104</v>
      </c>
      <c r="C532" s="27">
        <v>2021</v>
      </c>
      <c r="D532" t="s">
        <v>25</v>
      </c>
      <c r="E532" t="s">
        <v>26</v>
      </c>
      <c r="F532" t="s">
        <v>27</v>
      </c>
      <c r="H532" t="s">
        <v>28</v>
      </c>
      <c r="I532" t="s">
        <v>29</v>
      </c>
      <c r="J532" t="s">
        <v>477</v>
      </c>
      <c r="K532" t="s">
        <v>478</v>
      </c>
      <c r="S532" t="s">
        <v>1105</v>
      </c>
      <c r="T532" t="s">
        <v>479</v>
      </c>
      <c r="U532" s="26">
        <v>4272.41</v>
      </c>
      <c r="V532" s="27">
        <v>12</v>
      </c>
    </row>
    <row r="533" spans="1:22" x14ac:dyDescent="0.3">
      <c r="A533" s="24">
        <v>44561</v>
      </c>
      <c r="B533" t="s">
        <v>1106</v>
      </c>
      <c r="C533" s="27">
        <v>2021</v>
      </c>
      <c r="D533" t="s">
        <v>25</v>
      </c>
      <c r="E533" t="s">
        <v>26</v>
      </c>
      <c r="F533" t="s">
        <v>27</v>
      </c>
      <c r="H533" t="s">
        <v>28</v>
      </c>
      <c r="I533" t="s">
        <v>29</v>
      </c>
      <c r="J533" t="s">
        <v>477</v>
      </c>
      <c r="K533" t="s">
        <v>478</v>
      </c>
      <c r="T533" t="s">
        <v>1107</v>
      </c>
      <c r="U533" s="26">
        <v>0</v>
      </c>
      <c r="V533" s="27">
        <v>12</v>
      </c>
    </row>
    <row r="534" spans="1:22" x14ac:dyDescent="0.3">
      <c r="A534" s="24">
        <v>44561</v>
      </c>
      <c r="B534" t="s">
        <v>1108</v>
      </c>
      <c r="C534" s="27">
        <v>2021</v>
      </c>
      <c r="D534" t="s">
        <v>25</v>
      </c>
      <c r="E534" t="s">
        <v>26</v>
      </c>
      <c r="F534" t="s">
        <v>27</v>
      </c>
      <c r="H534" t="s">
        <v>28</v>
      </c>
      <c r="I534" t="s">
        <v>29</v>
      </c>
      <c r="J534" t="s">
        <v>477</v>
      </c>
      <c r="K534" t="s">
        <v>478</v>
      </c>
      <c r="L534" t="s">
        <v>603</v>
      </c>
      <c r="M534" t="s">
        <v>604</v>
      </c>
      <c r="T534" t="s">
        <v>1109</v>
      </c>
      <c r="U534" s="26">
        <v>-584.74</v>
      </c>
      <c r="V534" s="27">
        <v>12</v>
      </c>
    </row>
    <row r="535" spans="1:22" x14ac:dyDescent="0.3">
      <c r="A535" s="24">
        <v>44561</v>
      </c>
      <c r="B535" t="s">
        <v>1102</v>
      </c>
      <c r="C535" s="27">
        <v>2021</v>
      </c>
      <c r="D535" t="s">
        <v>25</v>
      </c>
      <c r="E535" t="s">
        <v>26</v>
      </c>
      <c r="F535" t="s">
        <v>27</v>
      </c>
      <c r="H535" t="s">
        <v>28</v>
      </c>
      <c r="I535" t="s">
        <v>29</v>
      </c>
      <c r="J535" t="s">
        <v>590</v>
      </c>
      <c r="K535" t="s">
        <v>591</v>
      </c>
      <c r="S535" t="s">
        <v>1110</v>
      </c>
      <c r="T535" t="s">
        <v>592</v>
      </c>
      <c r="U535" s="26">
        <v>1272.81</v>
      </c>
      <c r="V535" s="27">
        <v>12</v>
      </c>
    </row>
    <row r="536" spans="1:22" x14ac:dyDescent="0.3">
      <c r="A536" s="24">
        <v>44561</v>
      </c>
      <c r="B536" t="s">
        <v>1111</v>
      </c>
      <c r="C536" s="27">
        <v>2021</v>
      </c>
      <c r="D536" t="s">
        <v>25</v>
      </c>
      <c r="E536" t="s">
        <v>26</v>
      </c>
      <c r="F536" t="s">
        <v>27</v>
      </c>
      <c r="H536" t="s">
        <v>28</v>
      </c>
      <c r="I536" t="s">
        <v>29</v>
      </c>
      <c r="J536" t="s">
        <v>590</v>
      </c>
      <c r="K536" t="s">
        <v>591</v>
      </c>
      <c r="S536" t="s">
        <v>1112</v>
      </c>
      <c r="T536" t="s">
        <v>592</v>
      </c>
      <c r="U536" s="26">
        <v>1272.81</v>
      </c>
      <c r="V536" s="27">
        <v>12</v>
      </c>
    </row>
    <row r="537" spans="1:22" x14ac:dyDescent="0.3">
      <c r="A537" s="24">
        <v>44561</v>
      </c>
      <c r="B537" t="s">
        <v>1102</v>
      </c>
      <c r="C537" s="27">
        <v>2021</v>
      </c>
      <c r="D537" t="s">
        <v>25</v>
      </c>
      <c r="E537" t="s">
        <v>26</v>
      </c>
      <c r="F537" t="s">
        <v>27</v>
      </c>
      <c r="H537" t="s">
        <v>28</v>
      </c>
      <c r="I537" t="s">
        <v>29</v>
      </c>
      <c r="J537" t="s">
        <v>593</v>
      </c>
      <c r="K537" t="s">
        <v>594</v>
      </c>
      <c r="S537" t="s">
        <v>1113</v>
      </c>
      <c r="T537" t="s">
        <v>595</v>
      </c>
      <c r="U537" s="26">
        <v>1843.4</v>
      </c>
      <c r="V537" s="27">
        <v>12</v>
      </c>
    </row>
    <row r="538" spans="1:22" x14ac:dyDescent="0.3">
      <c r="A538" s="24">
        <v>44561</v>
      </c>
      <c r="B538" t="s">
        <v>1111</v>
      </c>
      <c r="C538" s="27">
        <v>2021</v>
      </c>
      <c r="D538" t="s">
        <v>25</v>
      </c>
      <c r="E538" t="s">
        <v>26</v>
      </c>
      <c r="F538" t="s">
        <v>27</v>
      </c>
      <c r="H538" t="s">
        <v>28</v>
      </c>
      <c r="I538" t="s">
        <v>29</v>
      </c>
      <c r="J538" t="s">
        <v>593</v>
      </c>
      <c r="K538" t="s">
        <v>594</v>
      </c>
      <c r="S538" t="s">
        <v>1114</v>
      </c>
      <c r="T538" t="s">
        <v>595</v>
      </c>
      <c r="U538" s="26">
        <v>1871.76</v>
      </c>
      <c r="V538" s="27">
        <v>12</v>
      </c>
    </row>
    <row r="539" spans="1:22" x14ac:dyDescent="0.3">
      <c r="A539" s="24">
        <v>44561</v>
      </c>
      <c r="B539" t="s">
        <v>1115</v>
      </c>
      <c r="C539" s="27">
        <v>2021</v>
      </c>
      <c r="D539" t="s">
        <v>25</v>
      </c>
      <c r="E539" t="s">
        <v>26</v>
      </c>
      <c r="F539" t="s">
        <v>27</v>
      </c>
      <c r="H539" t="s">
        <v>28</v>
      </c>
      <c r="I539" t="s">
        <v>29</v>
      </c>
      <c r="J539" t="s">
        <v>480</v>
      </c>
      <c r="K539" t="s">
        <v>481</v>
      </c>
      <c r="L539" t="s">
        <v>603</v>
      </c>
      <c r="M539" t="s">
        <v>604</v>
      </c>
      <c r="T539" t="s">
        <v>1116</v>
      </c>
      <c r="U539" s="26">
        <v>-5865.29</v>
      </c>
      <c r="V539" s="27">
        <v>12</v>
      </c>
    </row>
    <row r="540" spans="1:22" x14ac:dyDescent="0.3">
      <c r="A540" s="24">
        <v>44561</v>
      </c>
      <c r="B540" t="s">
        <v>1117</v>
      </c>
      <c r="C540" s="27">
        <v>2021</v>
      </c>
      <c r="D540" t="s">
        <v>25</v>
      </c>
      <c r="E540" t="s">
        <v>26</v>
      </c>
      <c r="F540" t="s">
        <v>27</v>
      </c>
      <c r="H540" t="s">
        <v>28</v>
      </c>
      <c r="I540" t="s">
        <v>29</v>
      </c>
      <c r="J540" t="s">
        <v>480</v>
      </c>
      <c r="K540" t="s">
        <v>481</v>
      </c>
      <c r="S540" t="s">
        <v>1118</v>
      </c>
      <c r="T540" t="s">
        <v>483</v>
      </c>
      <c r="U540" s="26">
        <v>2281.27</v>
      </c>
      <c r="V540" s="27">
        <v>12</v>
      </c>
    </row>
    <row r="541" spans="1:22" x14ac:dyDescent="0.3">
      <c r="A541" s="24">
        <v>44561</v>
      </c>
      <c r="B541" t="s">
        <v>1106</v>
      </c>
      <c r="C541" s="27">
        <v>2021</v>
      </c>
      <c r="D541" t="s">
        <v>25</v>
      </c>
      <c r="E541" t="s">
        <v>26</v>
      </c>
      <c r="F541" t="s">
        <v>27</v>
      </c>
      <c r="H541" t="s">
        <v>28</v>
      </c>
      <c r="I541" t="s">
        <v>29</v>
      </c>
      <c r="J541" t="s">
        <v>480</v>
      </c>
      <c r="K541" t="s">
        <v>481</v>
      </c>
      <c r="T541" t="s">
        <v>1107</v>
      </c>
      <c r="U541" s="26">
        <v>0</v>
      </c>
      <c r="V541" s="27">
        <v>12</v>
      </c>
    </row>
    <row r="542" spans="1:22" x14ac:dyDescent="0.3">
      <c r="A542" s="24">
        <v>44561</v>
      </c>
      <c r="B542" t="s">
        <v>1119</v>
      </c>
      <c r="C542" s="27">
        <v>2021</v>
      </c>
      <c r="D542" t="s">
        <v>25</v>
      </c>
      <c r="E542" t="s">
        <v>26</v>
      </c>
      <c r="F542" t="s">
        <v>27</v>
      </c>
      <c r="H542" t="s">
        <v>28</v>
      </c>
      <c r="I542" t="s">
        <v>29</v>
      </c>
      <c r="J542" t="s">
        <v>480</v>
      </c>
      <c r="K542" t="s">
        <v>481</v>
      </c>
      <c r="L542" t="s">
        <v>603</v>
      </c>
      <c r="M542" t="s">
        <v>604</v>
      </c>
      <c r="T542" t="s">
        <v>1120</v>
      </c>
      <c r="U542" s="26">
        <v>-6767.06</v>
      </c>
      <c r="V542" s="27">
        <v>12</v>
      </c>
    </row>
    <row r="543" spans="1:22" x14ac:dyDescent="0.3">
      <c r="A543" s="24">
        <v>44561</v>
      </c>
      <c r="B543" t="s">
        <v>1111</v>
      </c>
      <c r="C543" s="27">
        <v>2021</v>
      </c>
      <c r="D543" t="s">
        <v>25</v>
      </c>
      <c r="E543" t="s">
        <v>26</v>
      </c>
      <c r="F543" t="s">
        <v>27</v>
      </c>
      <c r="H543" t="s">
        <v>28</v>
      </c>
      <c r="I543" t="s">
        <v>29</v>
      </c>
      <c r="J543" t="s">
        <v>596</v>
      </c>
      <c r="K543" t="s">
        <v>597</v>
      </c>
      <c r="S543" t="s">
        <v>1114</v>
      </c>
      <c r="T543" t="s">
        <v>598</v>
      </c>
      <c r="U543" s="26">
        <v>1900.12</v>
      </c>
      <c r="V543" s="27">
        <v>12</v>
      </c>
    </row>
    <row r="544" spans="1:22" x14ac:dyDescent="0.3">
      <c r="A544" s="24">
        <v>44561</v>
      </c>
      <c r="B544" t="s">
        <v>1115</v>
      </c>
      <c r="C544" s="27">
        <v>2021</v>
      </c>
      <c r="D544" t="s">
        <v>25</v>
      </c>
      <c r="E544" t="s">
        <v>26</v>
      </c>
      <c r="F544" t="s">
        <v>27</v>
      </c>
      <c r="H544" t="s">
        <v>28</v>
      </c>
      <c r="I544" t="s">
        <v>29</v>
      </c>
      <c r="J544" t="s">
        <v>484</v>
      </c>
      <c r="K544" t="s">
        <v>485</v>
      </c>
      <c r="L544" t="s">
        <v>603</v>
      </c>
      <c r="M544" t="s">
        <v>604</v>
      </c>
      <c r="T544" t="s">
        <v>1116</v>
      </c>
      <c r="U544" s="26">
        <v>-4241.05</v>
      </c>
      <c r="V544" s="27">
        <v>12</v>
      </c>
    </row>
    <row r="545" spans="1:22" x14ac:dyDescent="0.3">
      <c r="A545" s="24">
        <v>44561</v>
      </c>
      <c r="B545" t="s">
        <v>1117</v>
      </c>
      <c r="C545" s="27">
        <v>2021</v>
      </c>
      <c r="D545" t="s">
        <v>25</v>
      </c>
      <c r="E545" t="s">
        <v>26</v>
      </c>
      <c r="F545" t="s">
        <v>27</v>
      </c>
      <c r="H545" t="s">
        <v>28</v>
      </c>
      <c r="I545" t="s">
        <v>29</v>
      </c>
      <c r="J545" t="s">
        <v>484</v>
      </c>
      <c r="K545" t="s">
        <v>485</v>
      </c>
      <c r="S545" t="s">
        <v>1118</v>
      </c>
      <c r="T545" t="s">
        <v>486</v>
      </c>
      <c r="U545" s="26">
        <v>282.83999999999997</v>
      </c>
      <c r="V545" s="27">
        <v>12</v>
      </c>
    </row>
    <row r="546" spans="1:22" x14ac:dyDescent="0.3">
      <c r="A546" s="24">
        <v>44561</v>
      </c>
      <c r="B546" t="s">
        <v>1106</v>
      </c>
      <c r="C546" s="27">
        <v>2021</v>
      </c>
      <c r="D546" t="s">
        <v>25</v>
      </c>
      <c r="E546" t="s">
        <v>26</v>
      </c>
      <c r="F546" t="s">
        <v>27</v>
      </c>
      <c r="H546" t="s">
        <v>28</v>
      </c>
      <c r="I546" t="s">
        <v>29</v>
      </c>
      <c r="J546" t="s">
        <v>484</v>
      </c>
      <c r="K546" t="s">
        <v>485</v>
      </c>
      <c r="T546" t="s">
        <v>1107</v>
      </c>
      <c r="U546" s="26">
        <v>0</v>
      </c>
      <c r="V546" s="27">
        <v>12</v>
      </c>
    </row>
    <row r="547" spans="1:22" x14ac:dyDescent="0.3">
      <c r="A547" s="24">
        <v>44561</v>
      </c>
      <c r="B547" t="s">
        <v>1119</v>
      </c>
      <c r="C547" s="27">
        <v>2021</v>
      </c>
      <c r="D547" t="s">
        <v>25</v>
      </c>
      <c r="E547" t="s">
        <v>26</v>
      </c>
      <c r="F547" t="s">
        <v>27</v>
      </c>
      <c r="H547" t="s">
        <v>28</v>
      </c>
      <c r="I547" t="s">
        <v>29</v>
      </c>
      <c r="J547" t="s">
        <v>484</v>
      </c>
      <c r="K547" t="s">
        <v>485</v>
      </c>
      <c r="L547" t="s">
        <v>603</v>
      </c>
      <c r="M547" t="s">
        <v>604</v>
      </c>
      <c r="T547" t="s">
        <v>1120</v>
      </c>
      <c r="U547" s="26">
        <v>-4242.04</v>
      </c>
      <c r="V547" s="27">
        <v>12</v>
      </c>
    </row>
    <row r="548" spans="1:22" x14ac:dyDescent="0.3">
      <c r="A548" s="24">
        <v>44561</v>
      </c>
      <c r="B548" t="s">
        <v>1111</v>
      </c>
      <c r="C548" s="27">
        <v>2021</v>
      </c>
      <c r="D548" t="s">
        <v>25</v>
      </c>
      <c r="E548" t="s">
        <v>26</v>
      </c>
      <c r="F548" t="s">
        <v>27</v>
      </c>
      <c r="H548" t="s">
        <v>28</v>
      </c>
      <c r="I548" t="s">
        <v>29</v>
      </c>
      <c r="J548" t="s">
        <v>599</v>
      </c>
      <c r="K548" t="s">
        <v>600</v>
      </c>
      <c r="S548" t="s">
        <v>1114</v>
      </c>
      <c r="T548" t="s">
        <v>601</v>
      </c>
      <c r="U548" s="26">
        <v>1191.1199999999999</v>
      </c>
      <c r="V548" s="27">
        <v>12</v>
      </c>
    </row>
    <row r="549" spans="1:22" x14ac:dyDescent="0.3">
      <c r="A549" s="24">
        <v>44561</v>
      </c>
      <c r="B549" t="s">
        <v>1117</v>
      </c>
      <c r="C549" s="27">
        <v>2021</v>
      </c>
      <c r="D549" t="s">
        <v>25</v>
      </c>
      <c r="E549" t="s">
        <v>26</v>
      </c>
      <c r="F549" t="s">
        <v>27</v>
      </c>
      <c r="H549" t="s">
        <v>28</v>
      </c>
      <c r="I549" t="s">
        <v>29</v>
      </c>
      <c r="J549" t="s">
        <v>489</v>
      </c>
      <c r="K549" t="s">
        <v>490</v>
      </c>
      <c r="S549" t="s">
        <v>1121</v>
      </c>
      <c r="T549" t="s">
        <v>492</v>
      </c>
      <c r="U549" s="26">
        <v>1258</v>
      </c>
      <c r="V549" s="27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0EC9-6D25-48FF-9C86-591AB4D566F4}">
  <dimension ref="A3:E17"/>
  <sheetViews>
    <sheetView workbookViewId="0"/>
  </sheetViews>
  <sheetFormatPr defaultRowHeight="14.4" x14ac:dyDescent="0.3"/>
  <cols>
    <col min="1" max="1" width="18.33203125" customWidth="1"/>
    <col min="2" max="2" width="19.5546875" customWidth="1"/>
    <col min="3" max="3" width="18.77734375" customWidth="1"/>
    <col min="4" max="4" width="31.21875" customWidth="1"/>
    <col min="5" max="5" width="20.6640625" style="29" customWidth="1"/>
  </cols>
  <sheetData>
    <row r="3" spans="1:5" x14ac:dyDescent="0.3">
      <c r="A3" s="28" t="s">
        <v>1319</v>
      </c>
    </row>
    <row r="4" spans="1:5" x14ac:dyDescent="0.3">
      <c r="A4" s="28" t="s">
        <v>6</v>
      </c>
      <c r="B4" s="28" t="s">
        <v>9</v>
      </c>
      <c r="C4" s="28" t="s">
        <v>11</v>
      </c>
      <c r="D4" s="28" t="s">
        <v>12</v>
      </c>
      <c r="E4" s="29" t="s">
        <v>1320</v>
      </c>
    </row>
    <row r="5" spans="1:5" x14ac:dyDescent="0.3">
      <c r="A5" t="s">
        <v>26</v>
      </c>
      <c r="B5" t="s">
        <v>28</v>
      </c>
      <c r="C5" t="s">
        <v>92</v>
      </c>
      <c r="D5" t="s">
        <v>93</v>
      </c>
      <c r="E5" s="29">
        <v>-66468</v>
      </c>
    </row>
    <row r="6" spans="1:5" x14ac:dyDescent="0.3">
      <c r="C6" t="s">
        <v>127</v>
      </c>
      <c r="D6" t="s">
        <v>128</v>
      </c>
      <c r="E6" s="29">
        <v>-2609.5300000000002</v>
      </c>
    </row>
    <row r="7" spans="1:5" x14ac:dyDescent="0.3">
      <c r="C7" t="s">
        <v>96</v>
      </c>
      <c r="D7" t="s">
        <v>97</v>
      </c>
      <c r="E7" s="29">
        <v>-194514.53</v>
      </c>
    </row>
    <row r="8" spans="1:5" x14ac:dyDescent="0.3">
      <c r="C8" t="s">
        <v>440</v>
      </c>
      <c r="D8" t="s">
        <v>441</v>
      </c>
      <c r="E8" s="29">
        <v>-1058752.55</v>
      </c>
    </row>
    <row r="9" spans="1:5" x14ac:dyDescent="0.3">
      <c r="C9" t="s">
        <v>99</v>
      </c>
      <c r="D9" t="s">
        <v>100</v>
      </c>
      <c r="E9" s="29">
        <v>-4742940.47</v>
      </c>
    </row>
    <row r="10" spans="1:5" x14ac:dyDescent="0.3">
      <c r="C10" t="s">
        <v>30</v>
      </c>
      <c r="D10" t="s">
        <v>31</v>
      </c>
      <c r="E10" s="29">
        <v>-307381.13000000006</v>
      </c>
    </row>
    <row r="11" spans="1:5" x14ac:dyDescent="0.3">
      <c r="C11" t="s">
        <v>36</v>
      </c>
      <c r="D11" t="s">
        <v>37</v>
      </c>
      <c r="E11" s="29">
        <v>-154047.18000000008</v>
      </c>
    </row>
    <row r="12" spans="1:5" x14ac:dyDescent="0.3">
      <c r="C12" t="s">
        <v>42</v>
      </c>
      <c r="D12" t="s">
        <v>43</v>
      </c>
      <c r="E12" s="29">
        <v>-135320.95000000004</v>
      </c>
    </row>
    <row r="13" spans="1:5" x14ac:dyDescent="0.3">
      <c r="C13" t="s">
        <v>69</v>
      </c>
      <c r="D13" t="s">
        <v>70</v>
      </c>
      <c r="E13" s="29">
        <v>-146727.97</v>
      </c>
    </row>
    <row r="14" spans="1:5" x14ac:dyDescent="0.3">
      <c r="C14" t="s">
        <v>53</v>
      </c>
      <c r="D14" t="s">
        <v>54</v>
      </c>
      <c r="E14" s="29">
        <v>-172573.99000000002</v>
      </c>
    </row>
    <row r="15" spans="1:5" x14ac:dyDescent="0.3">
      <c r="B15" t="s">
        <v>1124</v>
      </c>
      <c r="E15" s="29">
        <v>-6981336.2999999998</v>
      </c>
    </row>
    <row r="16" spans="1:5" x14ac:dyDescent="0.3">
      <c r="A16" t="s">
        <v>1123</v>
      </c>
      <c r="E16" s="29">
        <v>-6981336.2999999998</v>
      </c>
    </row>
    <row r="17" spans="1:5" x14ac:dyDescent="0.3">
      <c r="A17" t="s">
        <v>1122</v>
      </c>
      <c r="E17" s="29">
        <v>-6981336.2999999998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DED3-0B13-4392-A7AB-5CAF1A7F400C}">
  <dimension ref="A3:H320"/>
  <sheetViews>
    <sheetView workbookViewId="0"/>
  </sheetViews>
  <sheetFormatPr defaultRowHeight="14.4" x14ac:dyDescent="0.3"/>
  <cols>
    <col min="1" max="1" width="15.77734375" customWidth="1"/>
    <col min="2" max="2" width="16.33203125" customWidth="1"/>
    <col min="3" max="3" width="13" customWidth="1"/>
    <col min="4" max="4" width="28.109375" customWidth="1"/>
    <col min="5" max="5" width="13.109375" customWidth="1"/>
    <col min="6" max="6" width="15.6640625" customWidth="1"/>
    <col min="7" max="7" width="31.33203125" customWidth="1"/>
    <col min="8" max="8" width="19.88671875" style="29" customWidth="1"/>
  </cols>
  <sheetData>
    <row r="3" spans="1:8" x14ac:dyDescent="0.3">
      <c r="A3" s="28" t="s">
        <v>1319</v>
      </c>
    </row>
    <row r="4" spans="1:8" x14ac:dyDescent="0.3">
      <c r="A4" s="28" t="s">
        <v>6</v>
      </c>
      <c r="B4" s="28" t="s">
        <v>9</v>
      </c>
      <c r="C4" s="28" t="s">
        <v>11</v>
      </c>
      <c r="D4" s="28" t="s">
        <v>12</v>
      </c>
      <c r="E4" s="28" t="s">
        <v>2</v>
      </c>
      <c r="F4" s="28" t="s">
        <v>3</v>
      </c>
      <c r="G4" s="28" t="s">
        <v>21</v>
      </c>
      <c r="H4" s="29" t="s">
        <v>1320</v>
      </c>
    </row>
    <row r="5" spans="1:8" x14ac:dyDescent="0.3">
      <c r="A5" t="s">
        <v>26</v>
      </c>
      <c r="B5" t="s">
        <v>28</v>
      </c>
      <c r="C5" t="s">
        <v>92</v>
      </c>
      <c r="D5" t="s">
        <v>93</v>
      </c>
      <c r="E5" s="24" t="s">
        <v>1331</v>
      </c>
      <c r="F5" t="s">
        <v>91</v>
      </c>
      <c r="G5" t="s">
        <v>94</v>
      </c>
      <c r="H5" s="29">
        <v>-5205</v>
      </c>
    </row>
    <row r="6" spans="1:8" x14ac:dyDescent="0.3">
      <c r="E6" s="24" t="s">
        <v>1180</v>
      </c>
      <c r="F6" t="s">
        <v>124</v>
      </c>
      <c r="G6" t="s">
        <v>125</v>
      </c>
      <c r="H6" s="29">
        <v>-5205</v>
      </c>
    </row>
    <row r="7" spans="1:8" x14ac:dyDescent="0.3">
      <c r="E7" s="24" t="s">
        <v>1168</v>
      </c>
      <c r="F7" t="s">
        <v>155</v>
      </c>
      <c r="G7" t="s">
        <v>156</v>
      </c>
      <c r="H7" s="29">
        <v>-5205</v>
      </c>
    </row>
    <row r="8" spans="1:8" x14ac:dyDescent="0.3">
      <c r="E8" s="24" t="s">
        <v>1242</v>
      </c>
      <c r="F8" t="s">
        <v>175</v>
      </c>
      <c r="G8" t="s">
        <v>176</v>
      </c>
      <c r="H8" s="29">
        <v>-5205</v>
      </c>
    </row>
    <row r="9" spans="1:8" x14ac:dyDescent="0.3">
      <c r="E9" s="24" t="s">
        <v>1332</v>
      </c>
      <c r="F9" t="s">
        <v>220</v>
      </c>
      <c r="G9" t="s">
        <v>221</v>
      </c>
      <c r="H9" s="29">
        <v>-5205</v>
      </c>
    </row>
    <row r="10" spans="1:8" x14ac:dyDescent="0.3">
      <c r="E10" s="24" t="s">
        <v>1333</v>
      </c>
      <c r="F10" t="s">
        <v>273</v>
      </c>
      <c r="G10" t="s">
        <v>274</v>
      </c>
      <c r="H10" s="29">
        <v>-7209</v>
      </c>
    </row>
    <row r="11" spans="1:8" x14ac:dyDescent="0.3">
      <c r="F11" t="s">
        <v>275</v>
      </c>
      <c r="G11" t="s">
        <v>276</v>
      </c>
      <c r="H11" s="29">
        <v>-5539</v>
      </c>
    </row>
    <row r="12" spans="1:8" x14ac:dyDescent="0.3">
      <c r="E12" s="24" t="s">
        <v>1264</v>
      </c>
      <c r="F12" t="s">
        <v>313</v>
      </c>
      <c r="G12" t="s">
        <v>314</v>
      </c>
      <c r="H12" s="29">
        <v>-5539</v>
      </c>
    </row>
    <row r="13" spans="1:8" x14ac:dyDescent="0.3">
      <c r="E13" s="24" t="s">
        <v>1334</v>
      </c>
      <c r="F13" t="s">
        <v>349</v>
      </c>
      <c r="G13" t="s">
        <v>350</v>
      </c>
      <c r="H13" s="29">
        <v>-5539</v>
      </c>
    </row>
    <row r="14" spans="1:8" x14ac:dyDescent="0.3">
      <c r="E14" s="24" t="s">
        <v>1335</v>
      </c>
      <c r="F14" t="s">
        <v>372</v>
      </c>
      <c r="G14" t="s">
        <v>373</v>
      </c>
      <c r="H14" s="29">
        <v>-5539</v>
      </c>
    </row>
    <row r="15" spans="1:8" x14ac:dyDescent="0.3">
      <c r="E15" s="24" t="s">
        <v>1164</v>
      </c>
      <c r="F15" t="s">
        <v>398</v>
      </c>
      <c r="G15" t="s">
        <v>399</v>
      </c>
      <c r="H15" s="29">
        <v>-5539</v>
      </c>
    </row>
    <row r="16" spans="1:8" x14ac:dyDescent="0.3">
      <c r="E16" s="24" t="s">
        <v>1153</v>
      </c>
      <c r="F16" t="s">
        <v>432</v>
      </c>
      <c r="G16" t="s">
        <v>433</v>
      </c>
      <c r="H16" s="29">
        <v>-5539</v>
      </c>
    </row>
    <row r="17" spans="3:8" x14ac:dyDescent="0.3">
      <c r="C17" t="s">
        <v>1321</v>
      </c>
      <c r="H17" s="29">
        <v>-66468</v>
      </c>
    </row>
    <row r="18" spans="3:8" x14ac:dyDescent="0.3">
      <c r="C18" t="s">
        <v>127</v>
      </c>
      <c r="D18" t="s">
        <v>128</v>
      </c>
      <c r="E18" s="24" t="s">
        <v>1180</v>
      </c>
      <c r="F18" t="s">
        <v>126</v>
      </c>
      <c r="G18" t="s">
        <v>129</v>
      </c>
      <c r="H18" s="29">
        <v>-227.66</v>
      </c>
    </row>
    <row r="19" spans="3:8" x14ac:dyDescent="0.3">
      <c r="E19" s="24" t="s">
        <v>1168</v>
      </c>
      <c r="F19" t="s">
        <v>157</v>
      </c>
      <c r="G19" t="s">
        <v>158</v>
      </c>
      <c r="H19" s="29">
        <v>-360.78</v>
      </c>
    </row>
    <row r="20" spans="3:8" x14ac:dyDescent="0.3">
      <c r="E20" s="24" t="s">
        <v>1242</v>
      </c>
      <c r="F20" t="s">
        <v>177</v>
      </c>
      <c r="G20" t="s">
        <v>178</v>
      </c>
      <c r="H20" s="29">
        <v>-404.95</v>
      </c>
    </row>
    <row r="21" spans="3:8" x14ac:dyDescent="0.3">
      <c r="E21" s="24" t="s">
        <v>1332</v>
      </c>
      <c r="F21" t="s">
        <v>222</v>
      </c>
      <c r="G21" t="s">
        <v>223</v>
      </c>
      <c r="H21" s="29">
        <v>-412.6</v>
      </c>
    </row>
    <row r="22" spans="3:8" x14ac:dyDescent="0.3">
      <c r="E22" s="24" t="s">
        <v>1253</v>
      </c>
      <c r="F22" t="s">
        <v>236</v>
      </c>
      <c r="G22" t="s">
        <v>237</v>
      </c>
      <c r="H22" s="29">
        <v>-469.03</v>
      </c>
    </row>
    <row r="23" spans="3:8" x14ac:dyDescent="0.3">
      <c r="E23" s="24" t="s">
        <v>1333</v>
      </c>
      <c r="F23" t="s">
        <v>277</v>
      </c>
      <c r="G23" t="s">
        <v>278</v>
      </c>
      <c r="H23" s="29">
        <v>3456.17</v>
      </c>
    </row>
    <row r="24" spans="3:8" x14ac:dyDescent="0.3">
      <c r="E24" s="24" t="s">
        <v>1336</v>
      </c>
      <c r="F24" t="s">
        <v>280</v>
      </c>
      <c r="G24" t="s">
        <v>278</v>
      </c>
      <c r="H24" s="29">
        <v>-3456.17</v>
      </c>
    </row>
    <row r="25" spans="3:8" x14ac:dyDescent="0.3">
      <c r="F25" t="s">
        <v>277</v>
      </c>
      <c r="G25" t="s">
        <v>278</v>
      </c>
      <c r="H25" s="29">
        <v>-235.47</v>
      </c>
    </row>
    <row r="26" spans="3:8" x14ac:dyDescent="0.3">
      <c r="E26" s="24" t="s">
        <v>1337</v>
      </c>
      <c r="F26" t="s">
        <v>322</v>
      </c>
      <c r="G26" t="s">
        <v>323</v>
      </c>
      <c r="H26" s="29">
        <v>19.57</v>
      </c>
    </row>
    <row r="27" spans="3:8" x14ac:dyDescent="0.3">
      <c r="E27" s="24" t="s">
        <v>1334</v>
      </c>
      <c r="F27" t="s">
        <v>351</v>
      </c>
      <c r="G27" t="s">
        <v>352</v>
      </c>
      <c r="H27" s="29">
        <v>-92.03</v>
      </c>
    </row>
    <row r="28" spans="3:8" x14ac:dyDescent="0.3">
      <c r="E28" s="24" t="s">
        <v>1335</v>
      </c>
      <c r="F28" t="s">
        <v>374</v>
      </c>
      <c r="G28" t="s">
        <v>375</v>
      </c>
      <c r="H28" s="29">
        <v>-67.94</v>
      </c>
    </row>
    <row r="29" spans="3:8" x14ac:dyDescent="0.3">
      <c r="E29" s="24" t="s">
        <v>1164</v>
      </c>
      <c r="F29" t="s">
        <v>400</v>
      </c>
      <c r="G29" t="s">
        <v>401</v>
      </c>
      <c r="H29" s="29">
        <v>-91.15</v>
      </c>
    </row>
    <row r="30" spans="3:8" x14ac:dyDescent="0.3">
      <c r="E30" s="24" t="s">
        <v>1153</v>
      </c>
      <c r="F30" t="s">
        <v>434</v>
      </c>
      <c r="G30" t="s">
        <v>435</v>
      </c>
      <c r="H30" s="29">
        <v>-118.78</v>
      </c>
    </row>
    <row r="31" spans="3:8" x14ac:dyDescent="0.3">
      <c r="F31" t="s">
        <v>436</v>
      </c>
      <c r="G31" t="s">
        <v>437</v>
      </c>
      <c r="H31" s="29">
        <v>-148.71</v>
      </c>
    </row>
    <row r="32" spans="3:8" x14ac:dyDescent="0.3">
      <c r="C32" t="s">
        <v>1322</v>
      </c>
      <c r="H32" s="29">
        <v>-2609.5300000000002</v>
      </c>
    </row>
    <row r="33" spans="3:8" x14ac:dyDescent="0.3">
      <c r="C33" t="s">
        <v>96</v>
      </c>
      <c r="D33" t="s">
        <v>97</v>
      </c>
      <c r="E33" s="24" t="s">
        <v>1331</v>
      </c>
      <c r="F33" t="s">
        <v>95</v>
      </c>
      <c r="G33" t="s">
        <v>98</v>
      </c>
      <c r="H33" s="29">
        <v>-2610.2600000000002</v>
      </c>
    </row>
    <row r="34" spans="3:8" x14ac:dyDescent="0.3">
      <c r="E34" s="24" t="s">
        <v>1180</v>
      </c>
      <c r="F34" t="s">
        <v>130</v>
      </c>
      <c r="G34" t="s">
        <v>98</v>
      </c>
      <c r="H34" s="29">
        <v>-6332.98</v>
      </c>
    </row>
    <row r="35" spans="3:8" x14ac:dyDescent="0.3">
      <c r="E35" s="24" t="s">
        <v>1338</v>
      </c>
      <c r="F35" t="s">
        <v>159</v>
      </c>
      <c r="G35" t="s">
        <v>98</v>
      </c>
      <c r="H35" s="29">
        <v>-24820.87</v>
      </c>
    </row>
    <row r="36" spans="3:8" x14ac:dyDescent="0.3">
      <c r="E36" s="24" t="s">
        <v>1242</v>
      </c>
      <c r="F36" t="s">
        <v>179</v>
      </c>
      <c r="G36" t="s">
        <v>98</v>
      </c>
      <c r="H36" s="29">
        <v>-6476.6</v>
      </c>
    </row>
    <row r="37" spans="3:8" x14ac:dyDescent="0.3">
      <c r="E37" s="24" t="s">
        <v>1332</v>
      </c>
      <c r="F37" t="s">
        <v>224</v>
      </c>
      <c r="G37" t="s">
        <v>98</v>
      </c>
      <c r="H37" s="29">
        <v>-7494.08</v>
      </c>
    </row>
    <row r="38" spans="3:8" x14ac:dyDescent="0.3">
      <c r="E38" s="24" t="s">
        <v>1253</v>
      </c>
      <c r="F38" t="s">
        <v>238</v>
      </c>
      <c r="G38" t="s">
        <v>98</v>
      </c>
      <c r="H38" s="29">
        <v>-32974.26</v>
      </c>
    </row>
    <row r="39" spans="3:8" x14ac:dyDescent="0.3">
      <c r="E39" s="24" t="s">
        <v>1333</v>
      </c>
      <c r="F39" t="s">
        <v>279</v>
      </c>
      <c r="G39" t="s">
        <v>98</v>
      </c>
      <c r="H39" s="29">
        <v>-7661.01</v>
      </c>
    </row>
    <row r="40" spans="3:8" x14ac:dyDescent="0.3">
      <c r="E40" s="24" t="s">
        <v>1205</v>
      </c>
      <c r="F40" t="s">
        <v>324</v>
      </c>
      <c r="G40" t="s">
        <v>98</v>
      </c>
      <c r="H40" s="29">
        <v>-7952.59</v>
      </c>
    </row>
    <row r="41" spans="3:8" x14ac:dyDescent="0.3">
      <c r="E41" s="24" t="s">
        <v>1334</v>
      </c>
      <c r="F41" t="s">
        <v>353</v>
      </c>
      <c r="G41" t="s">
        <v>98</v>
      </c>
      <c r="H41" s="29">
        <v>-31656.6</v>
      </c>
    </row>
    <row r="42" spans="3:8" x14ac:dyDescent="0.3">
      <c r="E42" s="24" t="s">
        <v>1172</v>
      </c>
      <c r="F42" t="s">
        <v>356</v>
      </c>
      <c r="G42" t="s">
        <v>98</v>
      </c>
      <c r="H42" s="29">
        <v>853.91</v>
      </c>
    </row>
    <row r="43" spans="3:8" x14ac:dyDescent="0.3">
      <c r="E43" s="24" t="s">
        <v>1335</v>
      </c>
      <c r="F43" t="s">
        <v>376</v>
      </c>
      <c r="G43" t="s">
        <v>98</v>
      </c>
      <c r="H43" s="29">
        <v>-7863.94</v>
      </c>
    </row>
    <row r="44" spans="3:8" x14ac:dyDescent="0.3">
      <c r="E44" s="24" t="s">
        <v>1164</v>
      </c>
      <c r="F44" t="s">
        <v>402</v>
      </c>
      <c r="G44" t="s">
        <v>98</v>
      </c>
      <c r="H44" s="29">
        <v>-7419.63</v>
      </c>
    </row>
    <row r="45" spans="3:8" x14ac:dyDescent="0.3">
      <c r="E45" s="24" t="s">
        <v>1153</v>
      </c>
      <c r="F45" t="s">
        <v>438</v>
      </c>
      <c r="G45" t="s">
        <v>98</v>
      </c>
      <c r="H45" s="29">
        <v>-52105.62</v>
      </c>
    </row>
    <row r="46" spans="3:8" x14ac:dyDescent="0.3">
      <c r="C46" t="s">
        <v>1323</v>
      </c>
      <c r="H46" s="29">
        <v>-194514.53</v>
      </c>
    </row>
    <row r="47" spans="3:8" x14ac:dyDescent="0.3">
      <c r="C47" t="s">
        <v>440</v>
      </c>
      <c r="D47" t="s">
        <v>441</v>
      </c>
      <c r="E47" s="24" t="s">
        <v>1153</v>
      </c>
      <c r="F47" t="s">
        <v>439</v>
      </c>
      <c r="G47" t="s">
        <v>442</v>
      </c>
      <c r="H47" s="29">
        <v>-1058752.55</v>
      </c>
    </row>
    <row r="48" spans="3:8" x14ac:dyDescent="0.3">
      <c r="C48" t="s">
        <v>1324</v>
      </c>
      <c r="H48" s="29">
        <v>-1058752.55</v>
      </c>
    </row>
    <row r="49" spans="3:8" x14ac:dyDescent="0.3">
      <c r="C49" t="s">
        <v>99</v>
      </c>
      <c r="D49" t="s">
        <v>100</v>
      </c>
      <c r="E49" s="24" t="s">
        <v>1331</v>
      </c>
      <c r="F49" t="s">
        <v>91</v>
      </c>
      <c r="G49" t="s">
        <v>94</v>
      </c>
      <c r="H49" s="29">
        <v>-359143</v>
      </c>
    </row>
    <row r="50" spans="3:8" x14ac:dyDescent="0.3">
      <c r="E50" s="24" t="s">
        <v>1180</v>
      </c>
      <c r="F50" t="s">
        <v>124</v>
      </c>
      <c r="G50" t="s">
        <v>125</v>
      </c>
      <c r="H50" s="29">
        <v>-359143</v>
      </c>
    </row>
    <row r="51" spans="3:8" x14ac:dyDescent="0.3">
      <c r="E51" s="24" t="s">
        <v>1168</v>
      </c>
      <c r="F51" t="s">
        <v>155</v>
      </c>
      <c r="G51" t="s">
        <v>156</v>
      </c>
      <c r="H51" s="29">
        <v>-359143</v>
      </c>
    </row>
    <row r="52" spans="3:8" x14ac:dyDescent="0.3">
      <c r="E52" s="24" t="s">
        <v>1242</v>
      </c>
      <c r="F52" t="s">
        <v>175</v>
      </c>
      <c r="G52" t="s">
        <v>176</v>
      </c>
      <c r="H52" s="29">
        <v>-359143</v>
      </c>
    </row>
    <row r="53" spans="3:8" x14ac:dyDescent="0.3">
      <c r="E53" s="24" t="s">
        <v>1332</v>
      </c>
      <c r="F53" t="s">
        <v>220</v>
      </c>
      <c r="G53" t="s">
        <v>221</v>
      </c>
      <c r="H53" s="29">
        <v>-359143</v>
      </c>
    </row>
    <row r="54" spans="3:8" x14ac:dyDescent="0.3">
      <c r="E54" s="24" t="s">
        <v>1333</v>
      </c>
      <c r="F54" t="s">
        <v>273</v>
      </c>
      <c r="G54" t="s">
        <v>274</v>
      </c>
      <c r="H54" s="29">
        <v>-575755.23</v>
      </c>
    </row>
    <row r="55" spans="3:8" x14ac:dyDescent="0.3">
      <c r="F55" t="s">
        <v>275</v>
      </c>
      <c r="G55" t="s">
        <v>276</v>
      </c>
      <c r="H55" s="29">
        <v>-395245.04</v>
      </c>
    </row>
    <row r="56" spans="3:8" x14ac:dyDescent="0.3">
      <c r="E56" s="24" t="s">
        <v>1264</v>
      </c>
      <c r="F56" t="s">
        <v>313</v>
      </c>
      <c r="G56" t="s">
        <v>314</v>
      </c>
      <c r="H56" s="29">
        <v>-395245.04</v>
      </c>
    </row>
    <row r="57" spans="3:8" x14ac:dyDescent="0.3">
      <c r="E57" s="24" t="s">
        <v>1334</v>
      </c>
      <c r="F57" t="s">
        <v>349</v>
      </c>
      <c r="G57" t="s">
        <v>350</v>
      </c>
      <c r="H57" s="29">
        <v>-395245.04</v>
      </c>
    </row>
    <row r="58" spans="3:8" x14ac:dyDescent="0.3">
      <c r="E58" s="24" t="s">
        <v>1335</v>
      </c>
      <c r="F58" t="s">
        <v>372</v>
      </c>
      <c r="G58" t="s">
        <v>373</v>
      </c>
      <c r="H58" s="29">
        <v>-395245.04</v>
      </c>
    </row>
    <row r="59" spans="3:8" x14ac:dyDescent="0.3">
      <c r="E59" s="24" t="s">
        <v>1164</v>
      </c>
      <c r="F59" t="s">
        <v>398</v>
      </c>
      <c r="G59" t="s">
        <v>399</v>
      </c>
      <c r="H59" s="29">
        <v>-395245.04</v>
      </c>
    </row>
    <row r="60" spans="3:8" x14ac:dyDescent="0.3">
      <c r="E60" s="24" t="s">
        <v>1153</v>
      </c>
      <c r="F60" t="s">
        <v>432</v>
      </c>
      <c r="G60" t="s">
        <v>433</v>
      </c>
      <c r="H60" s="29">
        <v>-395245.04</v>
      </c>
    </row>
    <row r="61" spans="3:8" x14ac:dyDescent="0.3">
      <c r="C61" t="s">
        <v>1325</v>
      </c>
      <c r="H61" s="29">
        <v>-4742940.47</v>
      </c>
    </row>
    <row r="62" spans="3:8" x14ac:dyDescent="0.3">
      <c r="C62" t="s">
        <v>30</v>
      </c>
      <c r="D62" t="s">
        <v>31</v>
      </c>
      <c r="E62" s="24" t="s">
        <v>1174</v>
      </c>
      <c r="F62" t="s">
        <v>24</v>
      </c>
      <c r="G62" t="s">
        <v>33</v>
      </c>
      <c r="H62" s="29">
        <v>-663</v>
      </c>
    </row>
    <row r="63" spans="3:8" x14ac:dyDescent="0.3">
      <c r="G63" t="s">
        <v>34</v>
      </c>
      <c r="H63" s="29">
        <v>-1573</v>
      </c>
    </row>
    <row r="64" spans="3:8" x14ac:dyDescent="0.3">
      <c r="E64" s="24" t="s">
        <v>1175</v>
      </c>
      <c r="F64" t="s">
        <v>84</v>
      </c>
      <c r="G64" t="s">
        <v>86</v>
      </c>
      <c r="H64" s="29">
        <v>-26430.54</v>
      </c>
    </row>
    <row r="65" spans="5:8" x14ac:dyDescent="0.3">
      <c r="E65" s="24" t="s">
        <v>1167</v>
      </c>
      <c r="F65" t="s">
        <v>113</v>
      </c>
      <c r="G65" t="s">
        <v>115</v>
      </c>
      <c r="H65" s="29">
        <v>-264</v>
      </c>
    </row>
    <row r="66" spans="5:8" x14ac:dyDescent="0.3">
      <c r="E66" s="24" t="s">
        <v>1231</v>
      </c>
      <c r="F66" t="s">
        <v>117</v>
      </c>
      <c r="G66" t="s">
        <v>119</v>
      </c>
      <c r="H66" s="29">
        <v>-25825.919999999998</v>
      </c>
    </row>
    <row r="67" spans="5:8" x14ac:dyDescent="0.3">
      <c r="E67" s="24" t="s">
        <v>1339</v>
      </c>
      <c r="F67" t="s">
        <v>131</v>
      </c>
      <c r="G67" t="s">
        <v>33</v>
      </c>
      <c r="H67" s="29">
        <v>-910</v>
      </c>
    </row>
    <row r="68" spans="5:8" x14ac:dyDescent="0.3">
      <c r="E68" s="24" t="s">
        <v>1340</v>
      </c>
      <c r="F68" t="s">
        <v>136</v>
      </c>
      <c r="G68" t="s">
        <v>138</v>
      </c>
      <c r="H68" s="29">
        <v>-264</v>
      </c>
    </row>
    <row r="69" spans="5:8" x14ac:dyDescent="0.3">
      <c r="G69" t="s">
        <v>33</v>
      </c>
      <c r="H69" s="29">
        <v>-910</v>
      </c>
    </row>
    <row r="70" spans="5:8" x14ac:dyDescent="0.3">
      <c r="E70" s="24" t="s">
        <v>1341</v>
      </c>
      <c r="F70" t="s">
        <v>148</v>
      </c>
      <c r="G70" t="s">
        <v>150</v>
      </c>
      <c r="H70" s="29">
        <v>-25674.63</v>
      </c>
    </row>
    <row r="71" spans="5:8" x14ac:dyDescent="0.3">
      <c r="E71" s="24" t="s">
        <v>1299</v>
      </c>
      <c r="F71" t="s">
        <v>160</v>
      </c>
      <c r="G71" t="s">
        <v>33</v>
      </c>
      <c r="H71" s="29">
        <v>-910</v>
      </c>
    </row>
    <row r="72" spans="5:8" x14ac:dyDescent="0.3">
      <c r="E72" s="24" t="s">
        <v>1188</v>
      </c>
      <c r="F72" t="s">
        <v>171</v>
      </c>
      <c r="G72" t="s">
        <v>173</v>
      </c>
      <c r="H72" s="29">
        <v>-264</v>
      </c>
    </row>
    <row r="73" spans="5:8" x14ac:dyDescent="0.3">
      <c r="E73" s="24" t="s">
        <v>1342</v>
      </c>
      <c r="F73" t="s">
        <v>183</v>
      </c>
      <c r="G73" t="s">
        <v>185</v>
      </c>
      <c r="H73" s="29">
        <v>-25157.42</v>
      </c>
    </row>
    <row r="74" spans="5:8" x14ac:dyDescent="0.3">
      <c r="E74" s="24" t="s">
        <v>1190</v>
      </c>
      <c r="F74" t="s">
        <v>198</v>
      </c>
      <c r="G74" t="s">
        <v>200</v>
      </c>
      <c r="H74" s="29">
        <v>-264</v>
      </c>
    </row>
    <row r="75" spans="5:8" x14ac:dyDescent="0.3">
      <c r="G75" t="s">
        <v>202</v>
      </c>
      <c r="H75" s="29">
        <v>-264</v>
      </c>
    </row>
    <row r="76" spans="5:8" x14ac:dyDescent="0.3">
      <c r="E76" s="24" t="s">
        <v>1158</v>
      </c>
      <c r="F76" t="s">
        <v>209</v>
      </c>
      <c r="G76" t="s">
        <v>211</v>
      </c>
      <c r="H76" s="29">
        <v>-264</v>
      </c>
    </row>
    <row r="77" spans="5:8" x14ac:dyDescent="0.3">
      <c r="E77" s="24" t="s">
        <v>1343</v>
      </c>
      <c r="F77" t="s">
        <v>213</v>
      </c>
      <c r="G77" t="s">
        <v>215</v>
      </c>
      <c r="H77" s="29">
        <v>-24424.03</v>
      </c>
    </row>
    <row r="78" spans="5:8" x14ac:dyDescent="0.3">
      <c r="E78" s="24" t="s">
        <v>1193</v>
      </c>
      <c r="F78" t="s">
        <v>225</v>
      </c>
      <c r="G78" t="s">
        <v>33</v>
      </c>
      <c r="H78" s="29">
        <v>-910</v>
      </c>
    </row>
    <row r="79" spans="5:8" x14ac:dyDescent="0.3">
      <c r="E79" s="24" t="s">
        <v>1344</v>
      </c>
      <c r="F79" t="s">
        <v>229</v>
      </c>
      <c r="G79" t="s">
        <v>231</v>
      </c>
      <c r="H79" s="29">
        <v>-22914.720000000001</v>
      </c>
    </row>
    <row r="80" spans="5:8" x14ac:dyDescent="0.3">
      <c r="E80" s="24" t="s">
        <v>1171</v>
      </c>
      <c r="F80" t="s">
        <v>239</v>
      </c>
      <c r="G80" t="s">
        <v>33</v>
      </c>
      <c r="H80" s="29">
        <v>-910</v>
      </c>
    </row>
    <row r="81" spans="5:8" x14ac:dyDescent="0.3">
      <c r="E81" s="24" t="s">
        <v>1345</v>
      </c>
      <c r="F81" t="s">
        <v>247</v>
      </c>
      <c r="G81" t="s">
        <v>249</v>
      </c>
      <c r="H81" s="29">
        <v>-16.64</v>
      </c>
    </row>
    <row r="82" spans="5:8" x14ac:dyDescent="0.3">
      <c r="E82" s="24" t="s">
        <v>1200</v>
      </c>
      <c r="F82" t="s">
        <v>263</v>
      </c>
      <c r="G82" t="s">
        <v>33</v>
      </c>
      <c r="H82" s="29">
        <v>-910</v>
      </c>
    </row>
    <row r="83" spans="5:8" x14ac:dyDescent="0.3">
      <c r="E83" s="24" t="s">
        <v>1346</v>
      </c>
      <c r="F83" t="s">
        <v>265</v>
      </c>
      <c r="G83" t="s">
        <v>173</v>
      </c>
      <c r="H83" s="29">
        <v>-144.54</v>
      </c>
    </row>
    <row r="84" spans="5:8" x14ac:dyDescent="0.3">
      <c r="G84" t="s">
        <v>267</v>
      </c>
      <c r="H84" s="29">
        <v>-22400.57</v>
      </c>
    </row>
    <row r="85" spans="5:8" x14ac:dyDescent="0.3">
      <c r="E85" s="24" t="s">
        <v>1263</v>
      </c>
      <c r="F85" t="s">
        <v>296</v>
      </c>
      <c r="G85" t="s">
        <v>298</v>
      </c>
      <c r="H85" s="29">
        <v>-54.92</v>
      </c>
    </row>
    <row r="86" spans="5:8" x14ac:dyDescent="0.3">
      <c r="G86" t="s">
        <v>33</v>
      </c>
      <c r="H86" s="29">
        <v>-910</v>
      </c>
    </row>
    <row r="87" spans="5:8" x14ac:dyDescent="0.3">
      <c r="E87" s="24" t="s">
        <v>1161</v>
      </c>
      <c r="F87" t="s">
        <v>307</v>
      </c>
      <c r="G87" t="s">
        <v>309</v>
      </c>
      <c r="H87" s="29">
        <v>-132</v>
      </c>
    </row>
    <row r="88" spans="5:8" x14ac:dyDescent="0.3">
      <c r="E88" s="24" t="s">
        <v>1264</v>
      </c>
      <c r="F88" t="s">
        <v>315</v>
      </c>
      <c r="G88" t="s">
        <v>317</v>
      </c>
      <c r="H88" s="29">
        <v>-23771.47</v>
      </c>
    </row>
    <row r="89" spans="5:8" x14ac:dyDescent="0.3">
      <c r="E89" s="24" t="s">
        <v>1207</v>
      </c>
      <c r="F89" t="s">
        <v>337</v>
      </c>
      <c r="G89" t="s">
        <v>33</v>
      </c>
      <c r="H89" s="29">
        <v>-910</v>
      </c>
    </row>
    <row r="90" spans="5:8" x14ac:dyDescent="0.3">
      <c r="E90" s="24" t="s">
        <v>1269</v>
      </c>
      <c r="F90" t="s">
        <v>342</v>
      </c>
      <c r="G90" t="s">
        <v>344</v>
      </c>
      <c r="H90" s="29">
        <v>-24153.84</v>
      </c>
    </row>
    <row r="91" spans="5:8" x14ac:dyDescent="0.3">
      <c r="E91" s="24" t="s">
        <v>1347</v>
      </c>
      <c r="F91" t="s">
        <v>360</v>
      </c>
      <c r="G91" t="s">
        <v>298</v>
      </c>
      <c r="H91" s="29">
        <v>-109.84</v>
      </c>
    </row>
    <row r="92" spans="5:8" x14ac:dyDescent="0.3">
      <c r="E92" s="24" t="s">
        <v>1212</v>
      </c>
      <c r="F92" t="s">
        <v>365</v>
      </c>
      <c r="G92" t="s">
        <v>367</v>
      </c>
      <c r="H92" s="29">
        <v>-23770.76</v>
      </c>
    </row>
    <row r="93" spans="5:8" x14ac:dyDescent="0.3">
      <c r="E93" s="24" t="s">
        <v>1348</v>
      </c>
      <c r="F93" t="s">
        <v>377</v>
      </c>
      <c r="G93" t="s">
        <v>33</v>
      </c>
      <c r="H93" s="29">
        <v>-910</v>
      </c>
    </row>
    <row r="94" spans="5:8" x14ac:dyDescent="0.3">
      <c r="E94" s="24" t="s">
        <v>1216</v>
      </c>
      <c r="F94" t="s">
        <v>391</v>
      </c>
      <c r="G94" t="s">
        <v>393</v>
      </c>
      <c r="H94" s="29">
        <v>-23266.07</v>
      </c>
    </row>
    <row r="95" spans="5:8" x14ac:dyDescent="0.3">
      <c r="E95" s="24" t="s">
        <v>1164</v>
      </c>
      <c r="F95" t="s">
        <v>403</v>
      </c>
      <c r="G95" t="s">
        <v>405</v>
      </c>
      <c r="H95" s="29">
        <v>-264</v>
      </c>
    </row>
    <row r="96" spans="5:8" x14ac:dyDescent="0.3">
      <c r="G96" t="s">
        <v>33</v>
      </c>
      <c r="H96" s="29">
        <v>-910</v>
      </c>
    </row>
    <row r="97" spans="3:8" x14ac:dyDescent="0.3">
      <c r="E97" s="24" t="s">
        <v>1165</v>
      </c>
      <c r="F97" t="s">
        <v>409</v>
      </c>
      <c r="G97" t="s">
        <v>411</v>
      </c>
      <c r="H97" s="29">
        <v>-140.32</v>
      </c>
    </row>
    <row r="98" spans="3:8" x14ac:dyDescent="0.3">
      <c r="G98" t="s">
        <v>33</v>
      </c>
      <c r="H98" s="29">
        <v>-910</v>
      </c>
    </row>
    <row r="99" spans="3:8" x14ac:dyDescent="0.3">
      <c r="E99" s="24" t="s">
        <v>1349</v>
      </c>
      <c r="F99" t="s">
        <v>425</v>
      </c>
      <c r="G99" t="s">
        <v>427</v>
      </c>
      <c r="H99" s="29">
        <v>-23014.02</v>
      </c>
    </row>
    <row r="100" spans="3:8" x14ac:dyDescent="0.3">
      <c r="E100" s="24" t="s">
        <v>1153</v>
      </c>
      <c r="F100" t="s">
        <v>443</v>
      </c>
      <c r="G100" t="s">
        <v>444</v>
      </c>
      <c r="H100" s="29">
        <v>-264</v>
      </c>
    </row>
    <row r="101" spans="3:8" x14ac:dyDescent="0.3">
      <c r="F101" t="s">
        <v>445</v>
      </c>
      <c r="G101" t="s">
        <v>444</v>
      </c>
      <c r="H101" s="29">
        <v>-264</v>
      </c>
    </row>
    <row r="102" spans="3:8" x14ac:dyDescent="0.3">
      <c r="F102" t="s">
        <v>446</v>
      </c>
      <c r="G102" t="s">
        <v>447</v>
      </c>
      <c r="H102" s="29">
        <v>-710.88</v>
      </c>
    </row>
    <row r="103" spans="3:8" x14ac:dyDescent="0.3">
      <c r="F103" t="s">
        <v>448</v>
      </c>
      <c r="G103" t="s">
        <v>449</v>
      </c>
      <c r="H103" s="29">
        <v>-910</v>
      </c>
    </row>
    <row r="104" spans="3:8" x14ac:dyDescent="0.3">
      <c r="F104" t="s">
        <v>450</v>
      </c>
      <c r="G104" t="s">
        <v>444</v>
      </c>
      <c r="H104" s="29">
        <v>264</v>
      </c>
    </row>
    <row r="105" spans="3:8" x14ac:dyDescent="0.3">
      <c r="C105" t="s">
        <v>1326</v>
      </c>
      <c r="H105" s="29">
        <v>-307381.13000000006</v>
      </c>
    </row>
    <row r="106" spans="3:8" x14ac:dyDescent="0.3">
      <c r="C106" t="s">
        <v>36</v>
      </c>
      <c r="D106" t="s">
        <v>37</v>
      </c>
      <c r="E106" s="24" t="s">
        <v>1174</v>
      </c>
      <c r="F106" t="s">
        <v>35</v>
      </c>
      <c r="G106" t="s">
        <v>40</v>
      </c>
      <c r="H106" s="29">
        <v>-33.28</v>
      </c>
    </row>
    <row r="107" spans="3:8" x14ac:dyDescent="0.3">
      <c r="G107" t="s">
        <v>39</v>
      </c>
      <c r="H107" s="29">
        <v>-848.64</v>
      </c>
    </row>
    <row r="108" spans="3:8" x14ac:dyDescent="0.3">
      <c r="F108" t="s">
        <v>24</v>
      </c>
      <c r="G108" t="s">
        <v>41</v>
      </c>
      <c r="H108" s="29">
        <v>-16.64</v>
      </c>
    </row>
    <row r="109" spans="3:8" x14ac:dyDescent="0.3">
      <c r="E109" s="24" t="s">
        <v>1294</v>
      </c>
      <c r="F109" t="s">
        <v>61</v>
      </c>
      <c r="G109" t="s">
        <v>63</v>
      </c>
      <c r="H109" s="29">
        <v>-16.64</v>
      </c>
    </row>
    <row r="110" spans="3:8" x14ac:dyDescent="0.3">
      <c r="G110" t="s">
        <v>65</v>
      </c>
      <c r="H110" s="29">
        <v>-16.64</v>
      </c>
    </row>
    <row r="111" spans="3:8" x14ac:dyDescent="0.3">
      <c r="G111" t="s">
        <v>64</v>
      </c>
      <c r="H111" s="29">
        <v>-16.64</v>
      </c>
    </row>
    <row r="112" spans="3:8" x14ac:dyDescent="0.3">
      <c r="E112" s="24" t="s">
        <v>1154</v>
      </c>
      <c r="F112" t="s">
        <v>72</v>
      </c>
      <c r="G112" t="s">
        <v>75</v>
      </c>
      <c r="H112" s="29">
        <v>-1605.8</v>
      </c>
    </row>
    <row r="113" spans="5:8" x14ac:dyDescent="0.3">
      <c r="G113" t="s">
        <v>74</v>
      </c>
      <c r="H113" s="29">
        <v>-16.64</v>
      </c>
    </row>
    <row r="114" spans="5:8" x14ac:dyDescent="0.3">
      <c r="E114" s="24" t="s">
        <v>1175</v>
      </c>
      <c r="F114" t="s">
        <v>84</v>
      </c>
      <c r="G114" t="s">
        <v>87</v>
      </c>
      <c r="H114" s="29">
        <v>-10164.32</v>
      </c>
    </row>
    <row r="115" spans="5:8" x14ac:dyDescent="0.3">
      <c r="E115" s="24" t="s">
        <v>1350</v>
      </c>
      <c r="F115" t="s">
        <v>101</v>
      </c>
      <c r="G115" t="s">
        <v>103</v>
      </c>
      <c r="H115" s="29">
        <v>-16.64</v>
      </c>
    </row>
    <row r="116" spans="5:8" x14ac:dyDescent="0.3">
      <c r="G116" t="s">
        <v>104</v>
      </c>
      <c r="H116" s="29">
        <v>-1605.8</v>
      </c>
    </row>
    <row r="117" spans="5:8" x14ac:dyDescent="0.3">
      <c r="E117" s="24" t="s">
        <v>1296</v>
      </c>
      <c r="F117" t="s">
        <v>109</v>
      </c>
      <c r="G117" t="s">
        <v>111</v>
      </c>
      <c r="H117" s="29">
        <v>-166.4</v>
      </c>
    </row>
    <row r="118" spans="5:8" x14ac:dyDescent="0.3">
      <c r="E118" s="24" t="s">
        <v>1231</v>
      </c>
      <c r="F118" t="s">
        <v>117</v>
      </c>
      <c r="G118" t="s">
        <v>120</v>
      </c>
      <c r="H118" s="29">
        <v>-10159.290000000001</v>
      </c>
    </row>
    <row r="119" spans="5:8" x14ac:dyDescent="0.3">
      <c r="E119" s="24" t="s">
        <v>1339</v>
      </c>
      <c r="F119" t="s">
        <v>131</v>
      </c>
      <c r="G119" t="s">
        <v>133</v>
      </c>
      <c r="H119" s="29">
        <v>-16.64</v>
      </c>
    </row>
    <row r="120" spans="5:8" x14ac:dyDescent="0.3">
      <c r="E120" s="24" t="s">
        <v>1341</v>
      </c>
      <c r="F120" t="s">
        <v>148</v>
      </c>
      <c r="G120" t="s">
        <v>151</v>
      </c>
      <c r="H120" s="29">
        <v>-11824.37</v>
      </c>
    </row>
    <row r="121" spans="5:8" x14ac:dyDescent="0.3">
      <c r="E121" s="24" t="s">
        <v>1299</v>
      </c>
      <c r="F121" t="s">
        <v>160</v>
      </c>
      <c r="G121" t="s">
        <v>162</v>
      </c>
      <c r="H121" s="29">
        <v>-16.64</v>
      </c>
    </row>
    <row r="122" spans="5:8" x14ac:dyDescent="0.3">
      <c r="G122" t="s">
        <v>163</v>
      </c>
      <c r="H122" s="29">
        <v>-432.64</v>
      </c>
    </row>
    <row r="123" spans="5:8" x14ac:dyDescent="0.3">
      <c r="E123" s="24" t="s">
        <v>1351</v>
      </c>
      <c r="F123" t="s">
        <v>180</v>
      </c>
      <c r="G123" t="s">
        <v>182</v>
      </c>
      <c r="H123" s="29">
        <v>-1605.8</v>
      </c>
    </row>
    <row r="124" spans="5:8" x14ac:dyDescent="0.3">
      <c r="E124" s="24" t="s">
        <v>1342</v>
      </c>
      <c r="F124" t="s">
        <v>183</v>
      </c>
      <c r="G124" t="s">
        <v>186</v>
      </c>
      <c r="H124" s="29">
        <v>-12568.59</v>
      </c>
    </row>
    <row r="125" spans="5:8" x14ac:dyDescent="0.3">
      <c r="E125" s="24" t="s">
        <v>1343</v>
      </c>
      <c r="F125" t="s">
        <v>213</v>
      </c>
      <c r="G125" t="s">
        <v>216</v>
      </c>
      <c r="H125" s="29">
        <v>-11783.29</v>
      </c>
    </row>
    <row r="126" spans="5:8" x14ac:dyDescent="0.3">
      <c r="E126" s="24" t="s">
        <v>1344</v>
      </c>
      <c r="F126" t="s">
        <v>229</v>
      </c>
      <c r="G126" t="s">
        <v>232</v>
      </c>
      <c r="H126" s="29">
        <v>-13340.69</v>
      </c>
    </row>
    <row r="127" spans="5:8" x14ac:dyDescent="0.3">
      <c r="E127" s="24" t="s">
        <v>1345</v>
      </c>
      <c r="F127" t="s">
        <v>247</v>
      </c>
      <c r="G127" t="s">
        <v>162</v>
      </c>
      <c r="H127" s="29">
        <v>-20.86</v>
      </c>
    </row>
    <row r="128" spans="5:8" x14ac:dyDescent="0.3">
      <c r="G128" t="s">
        <v>252</v>
      </c>
      <c r="H128" s="29">
        <v>-179.74</v>
      </c>
    </row>
    <row r="129" spans="5:8" x14ac:dyDescent="0.3">
      <c r="G129" t="s">
        <v>163</v>
      </c>
      <c r="H129" s="29">
        <v>-216.32</v>
      </c>
    </row>
    <row r="130" spans="5:8" x14ac:dyDescent="0.3">
      <c r="E130" s="24" t="s">
        <v>1198</v>
      </c>
      <c r="F130" t="s">
        <v>254</v>
      </c>
      <c r="G130" t="s">
        <v>256</v>
      </c>
      <c r="H130" s="29">
        <v>-16.64</v>
      </c>
    </row>
    <row r="131" spans="5:8" x14ac:dyDescent="0.3">
      <c r="E131" s="24" t="s">
        <v>1199</v>
      </c>
      <c r="F131" t="s">
        <v>258</v>
      </c>
      <c r="G131" t="s">
        <v>182</v>
      </c>
      <c r="H131" s="29">
        <v>-802.9</v>
      </c>
    </row>
    <row r="132" spans="5:8" x14ac:dyDescent="0.3">
      <c r="E132" s="24" t="s">
        <v>1346</v>
      </c>
      <c r="F132" t="s">
        <v>265</v>
      </c>
      <c r="G132" t="s">
        <v>269</v>
      </c>
      <c r="H132" s="29">
        <v>-13494.38</v>
      </c>
    </row>
    <row r="133" spans="5:8" x14ac:dyDescent="0.3">
      <c r="E133" s="24" t="s">
        <v>1306</v>
      </c>
      <c r="F133" t="s">
        <v>281</v>
      </c>
      <c r="G133" t="s">
        <v>283</v>
      </c>
      <c r="H133" s="29">
        <v>-8.32</v>
      </c>
    </row>
    <row r="134" spans="5:8" x14ac:dyDescent="0.3">
      <c r="E134" s="24" t="s">
        <v>1307</v>
      </c>
      <c r="F134" t="s">
        <v>285</v>
      </c>
      <c r="G134" t="s">
        <v>287</v>
      </c>
      <c r="H134" s="29">
        <v>-20.86</v>
      </c>
    </row>
    <row r="135" spans="5:8" x14ac:dyDescent="0.3">
      <c r="E135" s="24" t="s">
        <v>1352</v>
      </c>
      <c r="F135" t="s">
        <v>305</v>
      </c>
      <c r="G135" t="s">
        <v>162</v>
      </c>
      <c r="H135" s="29">
        <v>-20.86</v>
      </c>
    </row>
    <row r="136" spans="5:8" x14ac:dyDescent="0.3">
      <c r="E136" s="24" t="s">
        <v>1264</v>
      </c>
      <c r="F136" t="s">
        <v>315</v>
      </c>
      <c r="G136" t="s">
        <v>318</v>
      </c>
      <c r="H136" s="29">
        <v>-13392.54</v>
      </c>
    </row>
    <row r="137" spans="5:8" x14ac:dyDescent="0.3">
      <c r="E137" s="24" t="s">
        <v>1353</v>
      </c>
      <c r="F137" t="s">
        <v>325</v>
      </c>
      <c r="G137" t="s">
        <v>327</v>
      </c>
      <c r="H137" s="29">
        <v>-16.64</v>
      </c>
    </row>
    <row r="138" spans="5:8" x14ac:dyDescent="0.3">
      <c r="G138" t="s">
        <v>328</v>
      </c>
      <c r="H138" s="29">
        <v>-16.64</v>
      </c>
    </row>
    <row r="139" spans="5:8" x14ac:dyDescent="0.3">
      <c r="G139" t="s">
        <v>330</v>
      </c>
      <c r="H139" s="29">
        <v>-16.64</v>
      </c>
    </row>
    <row r="140" spans="5:8" x14ac:dyDescent="0.3">
      <c r="E140" s="24" t="s">
        <v>1162</v>
      </c>
      <c r="F140" t="s">
        <v>339</v>
      </c>
      <c r="G140" t="s">
        <v>341</v>
      </c>
      <c r="H140" s="29">
        <v>-16.64</v>
      </c>
    </row>
    <row r="141" spans="5:8" x14ac:dyDescent="0.3">
      <c r="E141" s="24" t="s">
        <v>1269</v>
      </c>
      <c r="F141" t="s">
        <v>342</v>
      </c>
      <c r="G141" t="s">
        <v>345</v>
      </c>
      <c r="H141" s="29">
        <v>-13391.84</v>
      </c>
    </row>
    <row r="142" spans="5:8" x14ac:dyDescent="0.3">
      <c r="E142" s="24" t="s">
        <v>1347</v>
      </c>
      <c r="F142" t="s">
        <v>360</v>
      </c>
      <c r="G142" t="s">
        <v>362</v>
      </c>
      <c r="H142" s="29">
        <v>-16.64</v>
      </c>
    </row>
    <row r="143" spans="5:8" x14ac:dyDescent="0.3">
      <c r="E143" s="24" t="s">
        <v>1212</v>
      </c>
      <c r="F143" t="s">
        <v>365</v>
      </c>
      <c r="G143" t="s">
        <v>368</v>
      </c>
      <c r="H143" s="29">
        <v>-11953.62</v>
      </c>
    </row>
    <row r="144" spans="5:8" x14ac:dyDescent="0.3">
      <c r="E144" s="24" t="s">
        <v>1354</v>
      </c>
      <c r="F144" t="s">
        <v>379</v>
      </c>
      <c r="G144" t="s">
        <v>381</v>
      </c>
      <c r="H144" s="29">
        <v>-16.64</v>
      </c>
    </row>
    <row r="145" spans="3:8" x14ac:dyDescent="0.3">
      <c r="E145" s="24" t="s">
        <v>1216</v>
      </c>
      <c r="F145" t="s">
        <v>391</v>
      </c>
      <c r="G145" t="s">
        <v>394</v>
      </c>
      <c r="H145" s="29">
        <v>-11859.78</v>
      </c>
    </row>
    <row r="146" spans="3:8" x14ac:dyDescent="0.3">
      <c r="E146" s="24" t="s">
        <v>1164</v>
      </c>
      <c r="F146" t="s">
        <v>403</v>
      </c>
      <c r="G146" t="s">
        <v>406</v>
      </c>
      <c r="H146" s="29">
        <v>-16.64</v>
      </c>
    </row>
    <row r="147" spans="3:8" x14ac:dyDescent="0.3">
      <c r="E147" s="24" t="s">
        <v>1165</v>
      </c>
      <c r="F147" t="s">
        <v>409</v>
      </c>
      <c r="G147" t="s">
        <v>414</v>
      </c>
      <c r="H147" s="29">
        <v>-16.64</v>
      </c>
    </row>
    <row r="148" spans="3:8" x14ac:dyDescent="0.3">
      <c r="G148" t="s">
        <v>413</v>
      </c>
      <c r="H148" s="29">
        <v>-16.64</v>
      </c>
    </row>
    <row r="149" spans="3:8" x14ac:dyDescent="0.3">
      <c r="G149" t="s">
        <v>415</v>
      </c>
      <c r="H149" s="29">
        <v>-16.64</v>
      </c>
    </row>
    <row r="150" spans="3:8" x14ac:dyDescent="0.3">
      <c r="E150" s="24" t="s">
        <v>1349</v>
      </c>
      <c r="F150" t="s">
        <v>425</v>
      </c>
      <c r="G150" t="s">
        <v>428</v>
      </c>
      <c r="H150" s="29">
        <v>-12005.45</v>
      </c>
    </row>
    <row r="151" spans="3:8" x14ac:dyDescent="0.3">
      <c r="E151" s="24" t="s">
        <v>1153</v>
      </c>
      <c r="F151" t="s">
        <v>451</v>
      </c>
      <c r="G151" t="s">
        <v>452</v>
      </c>
      <c r="H151" s="29">
        <v>-224.64</v>
      </c>
    </row>
    <row r="152" spans="3:8" x14ac:dyDescent="0.3">
      <c r="C152" t="s">
        <v>1327</v>
      </c>
      <c r="H152" s="29">
        <v>-154047.18000000008</v>
      </c>
    </row>
    <row r="153" spans="3:8" x14ac:dyDescent="0.3">
      <c r="C153" t="s">
        <v>42</v>
      </c>
      <c r="D153" t="s">
        <v>43</v>
      </c>
      <c r="E153" s="24" t="s">
        <v>1174</v>
      </c>
      <c r="F153" t="s">
        <v>35</v>
      </c>
      <c r="G153" t="s">
        <v>47</v>
      </c>
      <c r="H153" s="29">
        <v>-50.16</v>
      </c>
    </row>
    <row r="154" spans="3:8" x14ac:dyDescent="0.3">
      <c r="G154" t="s">
        <v>45</v>
      </c>
      <c r="H154" s="29">
        <v>-25.08</v>
      </c>
    </row>
    <row r="155" spans="3:8" x14ac:dyDescent="0.3">
      <c r="G155" t="s">
        <v>46</v>
      </c>
      <c r="H155" s="29">
        <v>-25.08</v>
      </c>
    </row>
    <row r="156" spans="3:8" x14ac:dyDescent="0.3">
      <c r="G156" t="s">
        <v>44</v>
      </c>
      <c r="H156" s="29">
        <v>-116.28</v>
      </c>
    </row>
    <row r="157" spans="3:8" x14ac:dyDescent="0.3">
      <c r="F157" t="s">
        <v>24</v>
      </c>
      <c r="G157" t="s">
        <v>49</v>
      </c>
      <c r="H157" s="29">
        <v>-25.08</v>
      </c>
    </row>
    <row r="158" spans="3:8" x14ac:dyDescent="0.3">
      <c r="G158" t="s">
        <v>51</v>
      </c>
      <c r="H158" s="29">
        <v>-133.19999999999999</v>
      </c>
    </row>
    <row r="159" spans="3:8" x14ac:dyDescent="0.3">
      <c r="G159" t="s">
        <v>50</v>
      </c>
      <c r="H159" s="29">
        <v>-133.19999999999999</v>
      </c>
    </row>
    <row r="160" spans="3:8" x14ac:dyDescent="0.3">
      <c r="G160" t="s">
        <v>48</v>
      </c>
      <c r="H160" s="29">
        <v>-57.72</v>
      </c>
    </row>
    <row r="161" spans="5:8" x14ac:dyDescent="0.3">
      <c r="G161" t="s">
        <v>52</v>
      </c>
      <c r="H161" s="29">
        <v>-25.08</v>
      </c>
    </row>
    <row r="162" spans="5:8" x14ac:dyDescent="0.3">
      <c r="E162" s="24" t="s">
        <v>1294</v>
      </c>
      <c r="F162" t="s">
        <v>61</v>
      </c>
      <c r="G162" t="s">
        <v>66</v>
      </c>
      <c r="H162" s="29">
        <v>-25.08</v>
      </c>
    </row>
    <row r="163" spans="5:8" x14ac:dyDescent="0.3">
      <c r="G163" t="s">
        <v>68</v>
      </c>
      <c r="H163" s="29">
        <v>-25.08</v>
      </c>
    </row>
    <row r="164" spans="5:8" x14ac:dyDescent="0.3">
      <c r="G164" t="s">
        <v>67</v>
      </c>
      <c r="H164" s="29">
        <v>-25.08</v>
      </c>
    </row>
    <row r="165" spans="5:8" x14ac:dyDescent="0.3">
      <c r="E165" s="24" t="s">
        <v>1154</v>
      </c>
      <c r="F165" t="s">
        <v>72</v>
      </c>
      <c r="G165" t="s">
        <v>79</v>
      </c>
      <c r="H165" s="29">
        <v>-57.72</v>
      </c>
    </row>
    <row r="166" spans="5:8" x14ac:dyDescent="0.3">
      <c r="G166" t="s">
        <v>77</v>
      </c>
      <c r="H166" s="29">
        <v>-57.72</v>
      </c>
    </row>
    <row r="167" spans="5:8" x14ac:dyDescent="0.3">
      <c r="G167" t="s">
        <v>76</v>
      </c>
      <c r="H167" s="29">
        <v>-57.72</v>
      </c>
    </row>
    <row r="168" spans="5:8" x14ac:dyDescent="0.3">
      <c r="E168" s="24" t="s">
        <v>1355</v>
      </c>
      <c r="F168" t="s">
        <v>81</v>
      </c>
      <c r="G168" t="s">
        <v>83</v>
      </c>
      <c r="H168" s="29">
        <v>-100</v>
      </c>
    </row>
    <row r="169" spans="5:8" x14ac:dyDescent="0.3">
      <c r="E169" s="24" t="s">
        <v>1175</v>
      </c>
      <c r="F169" t="s">
        <v>84</v>
      </c>
      <c r="G169" t="s">
        <v>88</v>
      </c>
      <c r="H169" s="29">
        <v>-10906.5</v>
      </c>
    </row>
    <row r="170" spans="5:8" x14ac:dyDescent="0.3">
      <c r="E170" s="24" t="s">
        <v>1350</v>
      </c>
      <c r="F170" t="s">
        <v>101</v>
      </c>
      <c r="G170" t="s">
        <v>105</v>
      </c>
      <c r="H170" s="29">
        <v>-25.08</v>
      </c>
    </row>
    <row r="171" spans="5:8" x14ac:dyDescent="0.3">
      <c r="G171" t="s">
        <v>106</v>
      </c>
      <c r="H171" s="29">
        <v>-133.19999999999999</v>
      </c>
    </row>
    <row r="172" spans="5:8" x14ac:dyDescent="0.3">
      <c r="G172" t="s">
        <v>107</v>
      </c>
      <c r="H172" s="29">
        <v>-70.680000000000007</v>
      </c>
    </row>
    <row r="173" spans="5:8" x14ac:dyDescent="0.3">
      <c r="E173" s="24" t="s">
        <v>1296</v>
      </c>
      <c r="F173" t="s">
        <v>109</v>
      </c>
      <c r="G173" t="s">
        <v>112</v>
      </c>
      <c r="H173" s="29">
        <v>-34.200000000000003</v>
      </c>
    </row>
    <row r="174" spans="5:8" x14ac:dyDescent="0.3">
      <c r="E174" s="24" t="s">
        <v>1167</v>
      </c>
      <c r="F174" t="s">
        <v>113</v>
      </c>
      <c r="G174" t="s">
        <v>116</v>
      </c>
      <c r="H174" s="29">
        <v>-25.08</v>
      </c>
    </row>
    <row r="175" spans="5:8" x14ac:dyDescent="0.3">
      <c r="E175" s="24" t="s">
        <v>1231</v>
      </c>
      <c r="F175" t="s">
        <v>117</v>
      </c>
      <c r="G175" t="s">
        <v>121</v>
      </c>
      <c r="H175" s="29">
        <v>-10834.98</v>
      </c>
    </row>
    <row r="176" spans="5:8" x14ac:dyDescent="0.3">
      <c r="E176" s="24" t="s">
        <v>1339</v>
      </c>
      <c r="F176" t="s">
        <v>131</v>
      </c>
      <c r="G176" t="s">
        <v>135</v>
      </c>
      <c r="H176" s="29">
        <v>-100</v>
      </c>
    </row>
    <row r="177" spans="5:8" x14ac:dyDescent="0.3">
      <c r="E177" s="24" t="s">
        <v>1340</v>
      </c>
      <c r="F177" t="s">
        <v>136</v>
      </c>
      <c r="G177" t="s">
        <v>142</v>
      </c>
      <c r="H177" s="29">
        <v>-57.72</v>
      </c>
    </row>
    <row r="178" spans="5:8" x14ac:dyDescent="0.3">
      <c r="G178" t="s">
        <v>139</v>
      </c>
      <c r="H178" s="29">
        <v>-78</v>
      </c>
    </row>
    <row r="179" spans="5:8" x14ac:dyDescent="0.3">
      <c r="G179" t="s">
        <v>141</v>
      </c>
      <c r="H179" s="29">
        <v>-57.72</v>
      </c>
    </row>
    <row r="180" spans="5:8" x14ac:dyDescent="0.3">
      <c r="G180" t="s">
        <v>140</v>
      </c>
      <c r="H180" s="29">
        <v>-25.08</v>
      </c>
    </row>
    <row r="181" spans="5:8" x14ac:dyDescent="0.3">
      <c r="E181" s="24" t="s">
        <v>1184</v>
      </c>
      <c r="F181" t="s">
        <v>145</v>
      </c>
      <c r="G181" t="s">
        <v>147</v>
      </c>
      <c r="H181" s="29">
        <v>-100</v>
      </c>
    </row>
    <row r="182" spans="5:8" x14ac:dyDescent="0.3">
      <c r="E182" s="24" t="s">
        <v>1341</v>
      </c>
      <c r="F182" t="s">
        <v>148</v>
      </c>
      <c r="G182" t="s">
        <v>152</v>
      </c>
      <c r="H182" s="29">
        <v>-11316.55</v>
      </c>
    </row>
    <row r="183" spans="5:8" x14ac:dyDescent="0.3">
      <c r="E183" s="24" t="s">
        <v>1299</v>
      </c>
      <c r="F183" t="s">
        <v>160</v>
      </c>
      <c r="G183" t="s">
        <v>165</v>
      </c>
      <c r="H183" s="29">
        <v>-25.08</v>
      </c>
    </row>
    <row r="184" spans="5:8" x14ac:dyDescent="0.3">
      <c r="G184" t="s">
        <v>139</v>
      </c>
      <c r="H184" s="29">
        <v>-78</v>
      </c>
    </row>
    <row r="185" spans="5:8" x14ac:dyDescent="0.3">
      <c r="G185" t="s">
        <v>164</v>
      </c>
      <c r="H185" s="29">
        <v>-25.08</v>
      </c>
    </row>
    <row r="186" spans="5:8" x14ac:dyDescent="0.3">
      <c r="G186" t="s">
        <v>45</v>
      </c>
      <c r="H186" s="29">
        <v>-20.86</v>
      </c>
    </row>
    <row r="187" spans="5:8" x14ac:dyDescent="0.3">
      <c r="G187" t="s">
        <v>166</v>
      </c>
      <c r="H187" s="29">
        <v>-25.08</v>
      </c>
    </row>
    <row r="188" spans="5:8" x14ac:dyDescent="0.3">
      <c r="G188" t="s">
        <v>167</v>
      </c>
      <c r="H188" s="29">
        <v>-25.08</v>
      </c>
    </row>
    <row r="189" spans="5:8" x14ac:dyDescent="0.3">
      <c r="E189" s="24" t="s">
        <v>1188</v>
      </c>
      <c r="F189" t="s">
        <v>171</v>
      </c>
      <c r="G189" t="s">
        <v>174</v>
      </c>
      <c r="H189" s="29">
        <v>-25.08</v>
      </c>
    </row>
    <row r="190" spans="5:8" x14ac:dyDescent="0.3">
      <c r="E190" s="24" t="s">
        <v>1342</v>
      </c>
      <c r="F190" t="s">
        <v>183</v>
      </c>
      <c r="G190" t="s">
        <v>187</v>
      </c>
      <c r="H190" s="29">
        <v>-11313.94</v>
      </c>
    </row>
    <row r="191" spans="5:8" x14ac:dyDescent="0.3">
      <c r="E191" s="24" t="s">
        <v>1170</v>
      </c>
      <c r="F191" t="s">
        <v>190</v>
      </c>
      <c r="G191" t="s">
        <v>192</v>
      </c>
      <c r="H191" s="29">
        <v>-25.08</v>
      </c>
    </row>
    <row r="192" spans="5:8" x14ac:dyDescent="0.3">
      <c r="G192" t="s">
        <v>194</v>
      </c>
      <c r="H192" s="29">
        <v>-25.08</v>
      </c>
    </row>
    <row r="193" spans="5:8" x14ac:dyDescent="0.3">
      <c r="G193" t="s">
        <v>193</v>
      </c>
      <c r="H193" s="29">
        <v>-120</v>
      </c>
    </row>
    <row r="194" spans="5:8" x14ac:dyDescent="0.3">
      <c r="E194" s="24" t="s">
        <v>1190</v>
      </c>
      <c r="F194" t="s">
        <v>198</v>
      </c>
      <c r="G194" t="s">
        <v>203</v>
      </c>
      <c r="H194" s="29">
        <v>-25.08</v>
      </c>
    </row>
    <row r="195" spans="5:8" x14ac:dyDescent="0.3">
      <c r="G195" t="s">
        <v>205</v>
      </c>
      <c r="H195" s="29">
        <v>-25.08</v>
      </c>
    </row>
    <row r="196" spans="5:8" x14ac:dyDescent="0.3">
      <c r="G196" t="s">
        <v>204</v>
      </c>
      <c r="H196" s="29">
        <v>-25.08</v>
      </c>
    </row>
    <row r="197" spans="5:8" x14ac:dyDescent="0.3">
      <c r="E197" s="24" t="s">
        <v>1356</v>
      </c>
      <c r="F197" t="s">
        <v>207</v>
      </c>
      <c r="G197" t="s">
        <v>139</v>
      </c>
      <c r="H197" s="29">
        <v>-78</v>
      </c>
    </row>
    <row r="198" spans="5:8" x14ac:dyDescent="0.3">
      <c r="E198" s="24" t="s">
        <v>1158</v>
      </c>
      <c r="F198" t="s">
        <v>209</v>
      </c>
      <c r="G198" t="s">
        <v>212</v>
      </c>
      <c r="H198" s="29">
        <v>-25.08</v>
      </c>
    </row>
    <row r="199" spans="5:8" x14ac:dyDescent="0.3">
      <c r="E199" s="24" t="s">
        <v>1343</v>
      </c>
      <c r="F199" t="s">
        <v>213</v>
      </c>
      <c r="G199" t="s">
        <v>217</v>
      </c>
      <c r="H199" s="29">
        <v>-11125.98</v>
      </c>
    </row>
    <row r="200" spans="5:8" x14ac:dyDescent="0.3">
      <c r="E200" s="24" t="s">
        <v>1194</v>
      </c>
      <c r="F200" t="s">
        <v>227</v>
      </c>
      <c r="G200" t="s">
        <v>193</v>
      </c>
      <c r="H200" s="29">
        <v>-120</v>
      </c>
    </row>
    <row r="201" spans="5:8" x14ac:dyDescent="0.3">
      <c r="E201" s="24" t="s">
        <v>1344</v>
      </c>
      <c r="F201" t="s">
        <v>229</v>
      </c>
      <c r="G201" t="s">
        <v>233</v>
      </c>
      <c r="H201" s="29">
        <v>-11019.93</v>
      </c>
    </row>
    <row r="202" spans="5:8" x14ac:dyDescent="0.3">
      <c r="E202" s="24" t="s">
        <v>1304</v>
      </c>
      <c r="F202" t="s">
        <v>241</v>
      </c>
      <c r="G202" t="s">
        <v>243</v>
      </c>
      <c r="H202" s="29">
        <v>-25.08</v>
      </c>
    </row>
    <row r="203" spans="5:8" x14ac:dyDescent="0.3">
      <c r="G203" t="s">
        <v>244</v>
      </c>
      <c r="H203" s="29">
        <v>-57.72</v>
      </c>
    </row>
    <row r="204" spans="5:8" x14ac:dyDescent="0.3">
      <c r="E204" s="24" t="s">
        <v>1345</v>
      </c>
      <c r="F204" t="s">
        <v>247</v>
      </c>
      <c r="G204" t="s">
        <v>253</v>
      </c>
      <c r="H204" s="29">
        <v>-25.08</v>
      </c>
    </row>
    <row r="205" spans="5:8" x14ac:dyDescent="0.3">
      <c r="E205" s="24" t="s">
        <v>1198</v>
      </c>
      <c r="F205" t="s">
        <v>254</v>
      </c>
      <c r="G205" t="s">
        <v>257</v>
      </c>
      <c r="H205" s="29">
        <v>-25.08</v>
      </c>
    </row>
    <row r="206" spans="5:8" x14ac:dyDescent="0.3">
      <c r="E206" s="24" t="s">
        <v>1199</v>
      </c>
      <c r="F206" t="s">
        <v>258</v>
      </c>
      <c r="G206" t="s">
        <v>261</v>
      </c>
      <c r="H206" s="29">
        <v>-25.08</v>
      </c>
    </row>
    <row r="207" spans="5:8" x14ac:dyDescent="0.3">
      <c r="E207" s="24" t="s">
        <v>1346</v>
      </c>
      <c r="F207" t="s">
        <v>265</v>
      </c>
      <c r="G207" t="s">
        <v>270</v>
      </c>
      <c r="H207" s="29">
        <v>-10446.459999999999</v>
      </c>
    </row>
    <row r="208" spans="5:8" x14ac:dyDescent="0.3">
      <c r="E208" s="24" t="s">
        <v>1306</v>
      </c>
      <c r="F208" t="s">
        <v>281</v>
      </c>
      <c r="G208" t="s">
        <v>284</v>
      </c>
      <c r="H208" s="29">
        <v>-12.54</v>
      </c>
    </row>
    <row r="209" spans="5:8" x14ac:dyDescent="0.3">
      <c r="G209" t="s">
        <v>135</v>
      </c>
      <c r="H209" s="29">
        <v>-140</v>
      </c>
    </row>
    <row r="210" spans="5:8" x14ac:dyDescent="0.3">
      <c r="E210" s="24" t="s">
        <v>1203</v>
      </c>
      <c r="F210" t="s">
        <v>288</v>
      </c>
      <c r="G210" t="s">
        <v>290</v>
      </c>
      <c r="H210" s="29">
        <v>-133.19999999999999</v>
      </c>
    </row>
    <row r="211" spans="5:8" x14ac:dyDescent="0.3">
      <c r="E211" s="24" t="s">
        <v>1357</v>
      </c>
      <c r="F211" t="s">
        <v>291</v>
      </c>
      <c r="G211" t="s">
        <v>293</v>
      </c>
      <c r="H211" s="29">
        <v>-57.72</v>
      </c>
    </row>
    <row r="212" spans="5:8" x14ac:dyDescent="0.3">
      <c r="G212" t="s">
        <v>294</v>
      </c>
      <c r="H212" s="29">
        <v>-57.73</v>
      </c>
    </row>
    <row r="213" spans="5:8" x14ac:dyDescent="0.3">
      <c r="E213" s="24" t="s">
        <v>1263</v>
      </c>
      <c r="F213" t="s">
        <v>296</v>
      </c>
      <c r="G213" t="s">
        <v>300</v>
      </c>
      <c r="H213" s="29">
        <v>-57.72</v>
      </c>
    </row>
    <row r="214" spans="5:8" x14ac:dyDescent="0.3">
      <c r="G214" t="s">
        <v>301</v>
      </c>
      <c r="H214" s="29">
        <v>-25.08</v>
      </c>
    </row>
    <row r="215" spans="5:8" x14ac:dyDescent="0.3">
      <c r="E215" s="24" t="s">
        <v>1161</v>
      </c>
      <c r="F215" t="s">
        <v>307</v>
      </c>
      <c r="G215" t="s">
        <v>311</v>
      </c>
      <c r="H215" s="29">
        <v>-57.72</v>
      </c>
    </row>
    <row r="216" spans="5:8" x14ac:dyDescent="0.3">
      <c r="E216" s="24" t="s">
        <v>1264</v>
      </c>
      <c r="F216" t="s">
        <v>315</v>
      </c>
      <c r="G216" t="s">
        <v>319</v>
      </c>
      <c r="H216" s="29">
        <v>-10719.13</v>
      </c>
    </row>
    <row r="217" spans="5:8" x14ac:dyDescent="0.3">
      <c r="E217" s="24" t="s">
        <v>1353</v>
      </c>
      <c r="F217" t="s">
        <v>325</v>
      </c>
      <c r="G217" t="s">
        <v>331</v>
      </c>
      <c r="H217" s="29">
        <v>-113.2</v>
      </c>
    </row>
    <row r="218" spans="5:8" x14ac:dyDescent="0.3">
      <c r="G218" t="s">
        <v>332</v>
      </c>
      <c r="H218" s="29">
        <v>-25.08</v>
      </c>
    </row>
    <row r="219" spans="5:8" x14ac:dyDescent="0.3">
      <c r="G219" t="s">
        <v>333</v>
      </c>
      <c r="H219" s="29">
        <v>-25.08</v>
      </c>
    </row>
    <row r="220" spans="5:8" x14ac:dyDescent="0.3">
      <c r="E220" s="24" t="s">
        <v>1288</v>
      </c>
      <c r="F220" t="s">
        <v>334</v>
      </c>
      <c r="G220" t="s">
        <v>336</v>
      </c>
      <c r="H220" s="29">
        <v>-16.64</v>
      </c>
    </row>
    <row r="221" spans="5:8" x14ac:dyDescent="0.3">
      <c r="E221" s="24" t="s">
        <v>1269</v>
      </c>
      <c r="F221" t="s">
        <v>342</v>
      </c>
      <c r="G221" t="s">
        <v>346</v>
      </c>
      <c r="H221" s="29">
        <v>-10719.93</v>
      </c>
    </row>
    <row r="222" spans="5:8" x14ac:dyDescent="0.3">
      <c r="E222" s="24" t="s">
        <v>1334</v>
      </c>
      <c r="F222" t="s">
        <v>354</v>
      </c>
      <c r="G222" t="s">
        <v>193</v>
      </c>
      <c r="H222" s="29">
        <v>-80</v>
      </c>
    </row>
    <row r="223" spans="5:8" x14ac:dyDescent="0.3">
      <c r="E223" s="24" t="s">
        <v>1310</v>
      </c>
      <c r="F223" t="s">
        <v>357</v>
      </c>
      <c r="G223" t="s">
        <v>203</v>
      </c>
      <c r="H223" s="29">
        <v>-12.54</v>
      </c>
    </row>
    <row r="224" spans="5:8" x14ac:dyDescent="0.3">
      <c r="E224" s="24" t="s">
        <v>1347</v>
      </c>
      <c r="F224" t="s">
        <v>360</v>
      </c>
      <c r="G224" t="s">
        <v>364</v>
      </c>
      <c r="H224" s="29">
        <v>-25.08</v>
      </c>
    </row>
    <row r="225" spans="5:8" x14ac:dyDescent="0.3">
      <c r="G225" t="s">
        <v>363</v>
      </c>
      <c r="H225" s="29">
        <v>-10.52</v>
      </c>
    </row>
    <row r="226" spans="5:8" x14ac:dyDescent="0.3">
      <c r="E226" s="24" t="s">
        <v>1212</v>
      </c>
      <c r="F226" t="s">
        <v>365</v>
      </c>
      <c r="G226" t="s">
        <v>369</v>
      </c>
      <c r="H226" s="29">
        <v>-10913.84</v>
      </c>
    </row>
    <row r="227" spans="5:8" x14ac:dyDescent="0.3">
      <c r="E227" s="24" t="s">
        <v>1354</v>
      </c>
      <c r="F227" t="s">
        <v>379</v>
      </c>
      <c r="G227" t="s">
        <v>382</v>
      </c>
      <c r="H227" s="29">
        <v>-25.08</v>
      </c>
    </row>
    <row r="228" spans="5:8" x14ac:dyDescent="0.3">
      <c r="G228" t="s">
        <v>135</v>
      </c>
      <c r="H228" s="29">
        <v>-61</v>
      </c>
    </row>
    <row r="229" spans="5:8" x14ac:dyDescent="0.3">
      <c r="E229" s="24" t="s">
        <v>1358</v>
      </c>
      <c r="F229" t="s">
        <v>383</v>
      </c>
      <c r="G229" t="s">
        <v>385</v>
      </c>
      <c r="H229" s="29">
        <v>-25.08</v>
      </c>
    </row>
    <row r="230" spans="5:8" x14ac:dyDescent="0.3">
      <c r="E230" s="24" t="s">
        <v>1359</v>
      </c>
      <c r="F230" t="s">
        <v>387</v>
      </c>
      <c r="G230" t="s">
        <v>389</v>
      </c>
      <c r="H230" s="29">
        <v>-25.08</v>
      </c>
    </row>
    <row r="231" spans="5:8" x14ac:dyDescent="0.3">
      <c r="E231" s="24" t="s">
        <v>1216</v>
      </c>
      <c r="F231" t="s">
        <v>391</v>
      </c>
      <c r="G231" t="s">
        <v>395</v>
      </c>
      <c r="H231" s="29">
        <v>-11039.87</v>
      </c>
    </row>
    <row r="232" spans="5:8" x14ac:dyDescent="0.3">
      <c r="E232" s="24" t="s">
        <v>1164</v>
      </c>
      <c r="F232" t="s">
        <v>403</v>
      </c>
      <c r="G232" t="s">
        <v>408</v>
      </c>
      <c r="H232" s="29">
        <v>-25.08</v>
      </c>
    </row>
    <row r="233" spans="5:8" x14ac:dyDescent="0.3">
      <c r="G233" t="s">
        <v>407</v>
      </c>
      <c r="H233" s="29">
        <v>-25.08</v>
      </c>
    </row>
    <row r="234" spans="5:8" x14ac:dyDescent="0.3">
      <c r="E234" s="24" t="s">
        <v>1165</v>
      </c>
      <c r="F234" t="s">
        <v>409</v>
      </c>
      <c r="G234" t="s">
        <v>417</v>
      </c>
      <c r="H234" s="29">
        <v>-25.08</v>
      </c>
    </row>
    <row r="235" spans="5:8" x14ac:dyDescent="0.3">
      <c r="G235" t="s">
        <v>419</v>
      </c>
      <c r="H235" s="29">
        <v>-25.08</v>
      </c>
    </row>
    <row r="236" spans="5:8" x14ac:dyDescent="0.3">
      <c r="G236" t="s">
        <v>416</v>
      </c>
      <c r="H236" s="29">
        <v>-57.7</v>
      </c>
    </row>
    <row r="237" spans="5:8" x14ac:dyDescent="0.3">
      <c r="G237" t="s">
        <v>418</v>
      </c>
      <c r="H237" s="29">
        <v>-25.08</v>
      </c>
    </row>
    <row r="238" spans="5:8" x14ac:dyDescent="0.3">
      <c r="G238" t="s">
        <v>420</v>
      </c>
      <c r="H238" s="29">
        <v>-25.08</v>
      </c>
    </row>
    <row r="239" spans="5:8" x14ac:dyDescent="0.3">
      <c r="E239" s="24" t="s">
        <v>1219</v>
      </c>
      <c r="F239" t="s">
        <v>422</v>
      </c>
      <c r="G239" t="s">
        <v>424</v>
      </c>
      <c r="H239" s="29">
        <v>-25.08</v>
      </c>
    </row>
    <row r="240" spans="5:8" x14ac:dyDescent="0.3">
      <c r="E240" s="24" t="s">
        <v>1349</v>
      </c>
      <c r="F240" t="s">
        <v>425</v>
      </c>
      <c r="G240" t="s">
        <v>429</v>
      </c>
      <c r="H240" s="29">
        <v>-10849.29</v>
      </c>
    </row>
    <row r="241" spans="3:8" x14ac:dyDescent="0.3">
      <c r="E241" s="24" t="s">
        <v>1153</v>
      </c>
      <c r="F241" t="s">
        <v>443</v>
      </c>
      <c r="G241" t="s">
        <v>453</v>
      </c>
      <c r="H241" s="29">
        <v>-25.1</v>
      </c>
    </row>
    <row r="242" spans="3:8" x14ac:dyDescent="0.3">
      <c r="F242" t="s">
        <v>445</v>
      </c>
      <c r="G242" t="s">
        <v>453</v>
      </c>
      <c r="H242" s="29">
        <v>-25.1</v>
      </c>
    </row>
    <row r="243" spans="3:8" x14ac:dyDescent="0.3">
      <c r="F243" t="s">
        <v>451</v>
      </c>
      <c r="G243" t="s">
        <v>454</v>
      </c>
      <c r="H243" s="29">
        <v>-47.88</v>
      </c>
    </row>
    <row r="244" spans="3:8" x14ac:dyDescent="0.3">
      <c r="F244" t="s">
        <v>455</v>
      </c>
      <c r="G244" t="s">
        <v>456</v>
      </c>
      <c r="H244" s="29">
        <v>-25.08</v>
      </c>
    </row>
    <row r="245" spans="3:8" x14ac:dyDescent="0.3">
      <c r="F245" t="s">
        <v>446</v>
      </c>
      <c r="G245" t="s">
        <v>457</v>
      </c>
      <c r="H245" s="29">
        <v>-62.7</v>
      </c>
    </row>
    <row r="246" spans="3:8" x14ac:dyDescent="0.3">
      <c r="F246" t="s">
        <v>458</v>
      </c>
      <c r="G246" t="s">
        <v>459</v>
      </c>
      <c r="H246" s="29">
        <v>-200</v>
      </c>
    </row>
    <row r="247" spans="3:8" x14ac:dyDescent="0.3">
      <c r="F247" t="s">
        <v>448</v>
      </c>
      <c r="G247" t="s">
        <v>460</v>
      </c>
      <c r="H247" s="29">
        <v>-25.08</v>
      </c>
    </row>
    <row r="248" spans="3:8" x14ac:dyDescent="0.3">
      <c r="G248" t="s">
        <v>461</v>
      </c>
      <c r="H248" s="29">
        <v>-12.54</v>
      </c>
    </row>
    <row r="249" spans="3:8" x14ac:dyDescent="0.3">
      <c r="F249" t="s">
        <v>450</v>
      </c>
      <c r="G249" t="s">
        <v>453</v>
      </c>
      <c r="H249" s="29">
        <v>25.1</v>
      </c>
    </row>
    <row r="250" spans="3:8" x14ac:dyDescent="0.3">
      <c r="C250" t="s">
        <v>1328</v>
      </c>
      <c r="H250" s="29">
        <v>-135320.95000000004</v>
      </c>
    </row>
    <row r="251" spans="3:8" x14ac:dyDescent="0.3">
      <c r="C251" t="s">
        <v>69</v>
      </c>
      <c r="D251" t="s">
        <v>70</v>
      </c>
      <c r="E251" s="24" t="s">
        <v>1294</v>
      </c>
      <c r="F251" t="s">
        <v>61</v>
      </c>
      <c r="G251" t="s">
        <v>71</v>
      </c>
      <c r="H251" s="29">
        <v>-662.26</v>
      </c>
    </row>
    <row r="252" spans="3:8" x14ac:dyDescent="0.3">
      <c r="E252" s="24" t="s">
        <v>1154</v>
      </c>
      <c r="F252" t="s">
        <v>72</v>
      </c>
      <c r="G252" t="s">
        <v>80</v>
      </c>
      <c r="H252" s="29">
        <v>-1853.16</v>
      </c>
    </row>
    <row r="253" spans="3:8" x14ac:dyDescent="0.3">
      <c r="E253" s="24" t="s">
        <v>1175</v>
      </c>
      <c r="F253" t="s">
        <v>84</v>
      </c>
      <c r="G253" t="s">
        <v>89</v>
      </c>
      <c r="H253" s="29">
        <v>-12686.41</v>
      </c>
    </row>
    <row r="254" spans="3:8" x14ac:dyDescent="0.3">
      <c r="E254" s="24" t="s">
        <v>1231</v>
      </c>
      <c r="F254" t="s">
        <v>117</v>
      </c>
      <c r="G254" t="s">
        <v>122</v>
      </c>
      <c r="H254" s="29">
        <v>-12146.18</v>
      </c>
    </row>
    <row r="255" spans="3:8" x14ac:dyDescent="0.3">
      <c r="E255" s="24" t="s">
        <v>1341</v>
      </c>
      <c r="F255" t="s">
        <v>148</v>
      </c>
      <c r="G255" t="s">
        <v>153</v>
      </c>
      <c r="H255" s="29">
        <v>-12234.14</v>
      </c>
    </row>
    <row r="256" spans="3:8" x14ac:dyDescent="0.3">
      <c r="E256" s="24" t="s">
        <v>1342</v>
      </c>
      <c r="F256" t="s">
        <v>183</v>
      </c>
      <c r="G256" t="s">
        <v>188</v>
      </c>
      <c r="H256" s="29">
        <v>-12123.91</v>
      </c>
    </row>
    <row r="257" spans="3:8" x14ac:dyDescent="0.3">
      <c r="E257" s="24" t="s">
        <v>1343</v>
      </c>
      <c r="F257" t="s">
        <v>213</v>
      </c>
      <c r="G257" t="s">
        <v>218</v>
      </c>
      <c r="H257" s="29">
        <v>-11561.04</v>
      </c>
    </row>
    <row r="258" spans="3:8" x14ac:dyDescent="0.3">
      <c r="E258" s="24" t="s">
        <v>1344</v>
      </c>
      <c r="F258" t="s">
        <v>229</v>
      </c>
      <c r="G258" t="s">
        <v>234</v>
      </c>
      <c r="H258" s="29">
        <v>-11756.92</v>
      </c>
    </row>
    <row r="259" spans="3:8" x14ac:dyDescent="0.3">
      <c r="E259" s="24" t="s">
        <v>1304</v>
      </c>
      <c r="F259" t="s">
        <v>241</v>
      </c>
      <c r="G259" t="s">
        <v>245</v>
      </c>
      <c r="H259" s="29">
        <v>-1853.16</v>
      </c>
    </row>
    <row r="260" spans="3:8" x14ac:dyDescent="0.3">
      <c r="E260" s="24" t="s">
        <v>1346</v>
      </c>
      <c r="F260" t="s">
        <v>265</v>
      </c>
      <c r="G260" t="s">
        <v>271</v>
      </c>
      <c r="H260" s="29">
        <v>-10993.85</v>
      </c>
    </row>
    <row r="261" spans="3:8" x14ac:dyDescent="0.3">
      <c r="E261" s="24" t="s">
        <v>1263</v>
      </c>
      <c r="F261" t="s">
        <v>296</v>
      </c>
      <c r="G261" t="s">
        <v>303</v>
      </c>
      <c r="H261" s="29">
        <v>-264</v>
      </c>
    </row>
    <row r="262" spans="3:8" x14ac:dyDescent="0.3">
      <c r="G262" t="s">
        <v>302</v>
      </c>
      <c r="H262" s="29">
        <v>-1326</v>
      </c>
    </row>
    <row r="263" spans="3:8" x14ac:dyDescent="0.3">
      <c r="E263" s="24" t="s">
        <v>1264</v>
      </c>
      <c r="F263" t="s">
        <v>315</v>
      </c>
      <c r="G263" t="s">
        <v>320</v>
      </c>
      <c r="H263" s="29">
        <v>-11029.68</v>
      </c>
    </row>
    <row r="264" spans="3:8" x14ac:dyDescent="0.3">
      <c r="E264" s="24" t="s">
        <v>1269</v>
      </c>
      <c r="F264" t="s">
        <v>342</v>
      </c>
      <c r="G264" t="s">
        <v>347</v>
      </c>
      <c r="H264" s="29">
        <v>-11569.23</v>
      </c>
    </row>
    <row r="265" spans="3:8" x14ac:dyDescent="0.3">
      <c r="E265" s="24" t="s">
        <v>1310</v>
      </c>
      <c r="F265" t="s">
        <v>357</v>
      </c>
      <c r="G265" t="s">
        <v>359</v>
      </c>
      <c r="H265" s="29">
        <v>-132</v>
      </c>
    </row>
    <row r="266" spans="3:8" x14ac:dyDescent="0.3">
      <c r="E266" s="24" t="s">
        <v>1212</v>
      </c>
      <c r="F266" t="s">
        <v>365</v>
      </c>
      <c r="G266" t="s">
        <v>370</v>
      </c>
      <c r="H266" s="29">
        <v>-11546.34</v>
      </c>
    </row>
    <row r="267" spans="3:8" x14ac:dyDescent="0.3">
      <c r="E267" s="24" t="s">
        <v>1358</v>
      </c>
      <c r="F267" t="s">
        <v>383</v>
      </c>
      <c r="G267" t="s">
        <v>386</v>
      </c>
      <c r="H267" s="29">
        <v>-264</v>
      </c>
    </row>
    <row r="268" spans="3:8" x14ac:dyDescent="0.3">
      <c r="E268" s="24" t="s">
        <v>1216</v>
      </c>
      <c r="F268" t="s">
        <v>391</v>
      </c>
      <c r="G268" t="s">
        <v>396</v>
      </c>
      <c r="H268" s="29">
        <v>-11424.73</v>
      </c>
    </row>
    <row r="269" spans="3:8" x14ac:dyDescent="0.3">
      <c r="E269" s="24" t="s">
        <v>1349</v>
      </c>
      <c r="F269" t="s">
        <v>425</v>
      </c>
      <c r="G269" t="s">
        <v>430</v>
      </c>
      <c r="H269" s="29">
        <v>-11300.96</v>
      </c>
    </row>
    <row r="270" spans="3:8" x14ac:dyDescent="0.3">
      <c r="C270" t="s">
        <v>1329</v>
      </c>
      <c r="H270" s="29">
        <v>-146727.97</v>
      </c>
    </row>
    <row r="271" spans="3:8" x14ac:dyDescent="0.3">
      <c r="C271" t="s">
        <v>53</v>
      </c>
      <c r="D271" t="s">
        <v>54</v>
      </c>
      <c r="E271" s="24" t="s">
        <v>1174</v>
      </c>
      <c r="F271" t="s">
        <v>35</v>
      </c>
      <c r="G271" t="s">
        <v>55</v>
      </c>
      <c r="H271" s="29">
        <v>-16.64</v>
      </c>
    </row>
    <row r="272" spans="3:8" x14ac:dyDescent="0.3">
      <c r="G272" t="s">
        <v>56</v>
      </c>
      <c r="H272" s="29">
        <v>-16.64</v>
      </c>
    </row>
    <row r="273" spans="5:8" x14ac:dyDescent="0.3">
      <c r="F273" t="s">
        <v>24</v>
      </c>
      <c r="G273" t="s">
        <v>58</v>
      </c>
      <c r="H273" s="29">
        <v>-16.64</v>
      </c>
    </row>
    <row r="274" spans="5:8" x14ac:dyDescent="0.3">
      <c r="G274" t="s">
        <v>60</v>
      </c>
      <c r="H274" s="29">
        <v>-1605.8</v>
      </c>
    </row>
    <row r="275" spans="5:8" x14ac:dyDescent="0.3">
      <c r="G275" t="s">
        <v>59</v>
      </c>
      <c r="H275" s="29">
        <v>-16.64</v>
      </c>
    </row>
    <row r="276" spans="5:8" x14ac:dyDescent="0.3">
      <c r="G276" t="s">
        <v>57</v>
      </c>
      <c r="H276" s="29">
        <v>-16.64</v>
      </c>
    </row>
    <row r="277" spans="5:8" x14ac:dyDescent="0.3">
      <c r="E277" s="24" t="s">
        <v>1175</v>
      </c>
      <c r="F277" t="s">
        <v>84</v>
      </c>
      <c r="G277" t="s">
        <v>90</v>
      </c>
      <c r="H277" s="29">
        <v>-11929.41</v>
      </c>
    </row>
    <row r="278" spans="5:8" x14ac:dyDescent="0.3">
      <c r="E278" s="24" t="s">
        <v>1350</v>
      </c>
      <c r="F278" t="s">
        <v>101</v>
      </c>
      <c r="G278" t="s">
        <v>108</v>
      </c>
      <c r="H278" s="29">
        <v>-432.64</v>
      </c>
    </row>
    <row r="279" spans="5:8" x14ac:dyDescent="0.3">
      <c r="E279" s="24" t="s">
        <v>1231</v>
      </c>
      <c r="F279" t="s">
        <v>117</v>
      </c>
      <c r="G279" t="s">
        <v>123</v>
      </c>
      <c r="H279" s="29">
        <v>-11911.82</v>
      </c>
    </row>
    <row r="280" spans="5:8" x14ac:dyDescent="0.3">
      <c r="E280" s="24" t="s">
        <v>1340</v>
      </c>
      <c r="F280" t="s">
        <v>136</v>
      </c>
      <c r="G280" t="s">
        <v>144</v>
      </c>
      <c r="H280" s="29">
        <v>-16.64</v>
      </c>
    </row>
    <row r="281" spans="5:8" x14ac:dyDescent="0.3">
      <c r="G281" t="s">
        <v>143</v>
      </c>
      <c r="H281" s="29">
        <v>-16.64</v>
      </c>
    </row>
    <row r="282" spans="5:8" x14ac:dyDescent="0.3">
      <c r="E282" s="24" t="s">
        <v>1341</v>
      </c>
      <c r="F282" t="s">
        <v>148</v>
      </c>
      <c r="G282" t="s">
        <v>154</v>
      </c>
      <c r="H282" s="29">
        <v>-13537.97</v>
      </c>
    </row>
    <row r="283" spans="5:8" x14ac:dyDescent="0.3">
      <c r="E283" s="24" t="s">
        <v>1299</v>
      </c>
      <c r="F283" t="s">
        <v>160</v>
      </c>
      <c r="G283" t="s">
        <v>168</v>
      </c>
      <c r="H283" s="29">
        <v>-16.64</v>
      </c>
    </row>
    <row r="284" spans="5:8" x14ac:dyDescent="0.3">
      <c r="G284" t="s">
        <v>169</v>
      </c>
      <c r="H284" s="29">
        <v>-16.64</v>
      </c>
    </row>
    <row r="285" spans="5:8" x14ac:dyDescent="0.3">
      <c r="G285" t="s">
        <v>170</v>
      </c>
      <c r="H285" s="29">
        <v>-16.64</v>
      </c>
    </row>
    <row r="286" spans="5:8" x14ac:dyDescent="0.3">
      <c r="E286" s="24" t="s">
        <v>1342</v>
      </c>
      <c r="F286" t="s">
        <v>183</v>
      </c>
      <c r="G286" t="s">
        <v>189</v>
      </c>
      <c r="H286" s="29">
        <v>-13369.14</v>
      </c>
    </row>
    <row r="287" spans="5:8" x14ac:dyDescent="0.3">
      <c r="E287" s="24" t="s">
        <v>1170</v>
      </c>
      <c r="F287" t="s">
        <v>190</v>
      </c>
      <c r="G287" t="s">
        <v>195</v>
      </c>
      <c r="H287" s="29">
        <v>-16.64</v>
      </c>
    </row>
    <row r="288" spans="5:8" x14ac:dyDescent="0.3">
      <c r="G288" t="s">
        <v>197</v>
      </c>
      <c r="H288" s="29">
        <v>-16.64</v>
      </c>
    </row>
    <row r="289" spans="5:8" x14ac:dyDescent="0.3">
      <c r="G289" t="s">
        <v>196</v>
      </c>
      <c r="H289" s="29">
        <v>-2125.8000000000002</v>
      </c>
    </row>
    <row r="290" spans="5:8" x14ac:dyDescent="0.3">
      <c r="E290" s="24" t="s">
        <v>1190</v>
      </c>
      <c r="F290" t="s">
        <v>198</v>
      </c>
      <c r="G290" t="s">
        <v>206</v>
      </c>
      <c r="H290" s="29">
        <v>-16.64</v>
      </c>
    </row>
    <row r="291" spans="5:8" x14ac:dyDescent="0.3">
      <c r="E291" s="24" t="s">
        <v>1343</v>
      </c>
      <c r="F291" t="s">
        <v>213</v>
      </c>
      <c r="G291" t="s">
        <v>219</v>
      </c>
      <c r="H291" s="29">
        <v>-13064.98</v>
      </c>
    </row>
    <row r="292" spans="5:8" x14ac:dyDescent="0.3">
      <c r="E292" s="24" t="s">
        <v>1344</v>
      </c>
      <c r="F292" t="s">
        <v>229</v>
      </c>
      <c r="G292" t="s">
        <v>235</v>
      </c>
      <c r="H292" s="29">
        <v>-12927.06</v>
      </c>
    </row>
    <row r="293" spans="5:8" x14ac:dyDescent="0.3">
      <c r="E293" s="24" t="s">
        <v>1304</v>
      </c>
      <c r="F293" t="s">
        <v>241</v>
      </c>
      <c r="G293" t="s">
        <v>246</v>
      </c>
      <c r="H293" s="29">
        <v>-16.64</v>
      </c>
    </row>
    <row r="294" spans="5:8" x14ac:dyDescent="0.3">
      <c r="E294" s="24" t="s">
        <v>1199</v>
      </c>
      <c r="F294" t="s">
        <v>258</v>
      </c>
      <c r="G294" t="s">
        <v>262</v>
      </c>
      <c r="H294" s="29">
        <v>-16.64</v>
      </c>
    </row>
    <row r="295" spans="5:8" x14ac:dyDescent="0.3">
      <c r="G295" t="s">
        <v>169</v>
      </c>
      <c r="H295" s="29">
        <v>-20.86</v>
      </c>
    </row>
    <row r="296" spans="5:8" x14ac:dyDescent="0.3">
      <c r="E296" s="24" t="s">
        <v>1200</v>
      </c>
      <c r="F296" t="s">
        <v>263</v>
      </c>
      <c r="G296" t="s">
        <v>170</v>
      </c>
      <c r="H296" s="29">
        <v>-20.86</v>
      </c>
    </row>
    <row r="297" spans="5:8" x14ac:dyDescent="0.3">
      <c r="E297" s="24" t="s">
        <v>1346</v>
      </c>
      <c r="F297" t="s">
        <v>265</v>
      </c>
      <c r="G297" t="s">
        <v>272</v>
      </c>
      <c r="H297" s="29">
        <v>-12966.86</v>
      </c>
    </row>
    <row r="298" spans="5:8" x14ac:dyDescent="0.3">
      <c r="E298" s="24" t="s">
        <v>1357</v>
      </c>
      <c r="F298" t="s">
        <v>291</v>
      </c>
      <c r="G298" t="s">
        <v>295</v>
      </c>
      <c r="H298" s="29">
        <v>-16.64</v>
      </c>
    </row>
    <row r="299" spans="5:8" x14ac:dyDescent="0.3">
      <c r="G299" t="s">
        <v>196</v>
      </c>
      <c r="H299" s="29">
        <v>-1062.9000000000001</v>
      </c>
    </row>
    <row r="300" spans="5:8" x14ac:dyDescent="0.3">
      <c r="E300" s="24" t="s">
        <v>1263</v>
      </c>
      <c r="F300" t="s">
        <v>296</v>
      </c>
      <c r="G300" t="s">
        <v>304</v>
      </c>
      <c r="H300" s="29">
        <v>-16.64</v>
      </c>
    </row>
    <row r="301" spans="5:8" x14ac:dyDescent="0.3">
      <c r="E301" s="24" t="s">
        <v>1161</v>
      </c>
      <c r="F301" t="s">
        <v>307</v>
      </c>
      <c r="G301" t="s">
        <v>312</v>
      </c>
      <c r="H301" s="29">
        <v>-16.64</v>
      </c>
    </row>
    <row r="302" spans="5:8" x14ac:dyDescent="0.3">
      <c r="E302" s="24" t="s">
        <v>1264</v>
      </c>
      <c r="F302" t="s">
        <v>315</v>
      </c>
      <c r="G302" t="s">
        <v>321</v>
      </c>
      <c r="H302" s="29">
        <v>-13971.72</v>
      </c>
    </row>
    <row r="303" spans="5:8" x14ac:dyDescent="0.3">
      <c r="E303" s="24" t="s">
        <v>1353</v>
      </c>
      <c r="F303" t="s">
        <v>325</v>
      </c>
      <c r="G303" t="s">
        <v>196</v>
      </c>
      <c r="H303" s="29">
        <v>-1062.9000000000001</v>
      </c>
    </row>
    <row r="304" spans="5:8" x14ac:dyDescent="0.3">
      <c r="E304" s="24" t="s">
        <v>1269</v>
      </c>
      <c r="F304" t="s">
        <v>342</v>
      </c>
      <c r="G304" t="s">
        <v>348</v>
      </c>
      <c r="H304" s="29">
        <v>-14611.66</v>
      </c>
    </row>
    <row r="305" spans="1:8" x14ac:dyDescent="0.3">
      <c r="E305" s="24" t="s">
        <v>1347</v>
      </c>
      <c r="F305" t="s">
        <v>360</v>
      </c>
      <c r="G305" t="s">
        <v>196</v>
      </c>
      <c r="H305" s="29">
        <v>-1062.9000000000001</v>
      </c>
    </row>
    <row r="306" spans="1:8" x14ac:dyDescent="0.3">
      <c r="E306" s="24" t="s">
        <v>1212</v>
      </c>
      <c r="F306" t="s">
        <v>365</v>
      </c>
      <c r="G306" t="s">
        <v>371</v>
      </c>
      <c r="H306" s="29">
        <v>-14617.3</v>
      </c>
    </row>
    <row r="307" spans="1:8" x14ac:dyDescent="0.3">
      <c r="E307" s="24" t="s">
        <v>1354</v>
      </c>
      <c r="F307" t="s">
        <v>379</v>
      </c>
      <c r="G307" t="s">
        <v>196</v>
      </c>
      <c r="H307" s="29">
        <v>-1062.9000000000001</v>
      </c>
    </row>
    <row r="308" spans="1:8" x14ac:dyDescent="0.3">
      <c r="E308" s="24" t="s">
        <v>1359</v>
      </c>
      <c r="F308" t="s">
        <v>387</v>
      </c>
      <c r="G308" t="s">
        <v>390</v>
      </c>
      <c r="H308" s="29">
        <v>-16.64</v>
      </c>
    </row>
    <row r="309" spans="1:8" x14ac:dyDescent="0.3">
      <c r="E309" s="24" t="s">
        <v>1216</v>
      </c>
      <c r="F309" t="s">
        <v>391</v>
      </c>
      <c r="G309" t="s">
        <v>397</v>
      </c>
      <c r="H309" s="29">
        <v>-14623.65</v>
      </c>
    </row>
    <row r="310" spans="1:8" x14ac:dyDescent="0.3">
      <c r="E310" s="24" t="s">
        <v>1165</v>
      </c>
      <c r="F310" t="s">
        <v>409</v>
      </c>
      <c r="G310" t="s">
        <v>421</v>
      </c>
      <c r="H310" s="29">
        <v>-16.64</v>
      </c>
    </row>
    <row r="311" spans="1:8" x14ac:dyDescent="0.3">
      <c r="G311" t="s">
        <v>196</v>
      </c>
      <c r="H311" s="29">
        <v>-1062.9000000000001</v>
      </c>
    </row>
    <row r="312" spans="1:8" x14ac:dyDescent="0.3">
      <c r="E312" s="24" t="s">
        <v>1349</v>
      </c>
      <c r="F312" t="s">
        <v>425</v>
      </c>
      <c r="G312" t="s">
        <v>431</v>
      </c>
      <c r="H312" s="29">
        <v>-14084.66</v>
      </c>
    </row>
    <row r="313" spans="1:8" x14ac:dyDescent="0.3">
      <c r="E313" s="24" t="s">
        <v>1153</v>
      </c>
      <c r="F313" t="s">
        <v>451</v>
      </c>
      <c r="G313" t="s">
        <v>462</v>
      </c>
      <c r="H313" s="29">
        <v>-1062.9000000000001</v>
      </c>
    </row>
    <row r="314" spans="1:8" x14ac:dyDescent="0.3">
      <c r="F314" t="s">
        <v>455</v>
      </c>
      <c r="G314" t="s">
        <v>463</v>
      </c>
      <c r="H314" s="29">
        <v>-16.64</v>
      </c>
    </row>
    <row r="315" spans="1:8" x14ac:dyDescent="0.3">
      <c r="F315" t="s">
        <v>448</v>
      </c>
      <c r="G315" t="s">
        <v>464</v>
      </c>
      <c r="H315" s="29">
        <v>-16.64</v>
      </c>
    </row>
    <row r="316" spans="1:8" x14ac:dyDescent="0.3">
      <c r="G316" t="s">
        <v>465</v>
      </c>
      <c r="H316" s="29">
        <v>-8.32</v>
      </c>
    </row>
    <row r="317" spans="1:8" x14ac:dyDescent="0.3">
      <c r="C317" t="s">
        <v>1330</v>
      </c>
      <c r="H317" s="29">
        <v>-172573.99000000002</v>
      </c>
    </row>
    <row r="318" spans="1:8" x14ac:dyDescent="0.3">
      <c r="B318" t="s">
        <v>1124</v>
      </c>
      <c r="H318" s="29">
        <v>-6981336.2999999924</v>
      </c>
    </row>
    <row r="319" spans="1:8" x14ac:dyDescent="0.3">
      <c r="A319" t="s">
        <v>1123</v>
      </c>
      <c r="H319" s="29">
        <v>-6981336.2999999924</v>
      </c>
    </row>
    <row r="320" spans="1:8" x14ac:dyDescent="0.3">
      <c r="A320" t="s">
        <v>1122</v>
      </c>
      <c r="H320" s="29">
        <v>-6981336.2999999924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7"/>
  <sheetViews>
    <sheetView workbookViewId="0"/>
  </sheetViews>
  <sheetFormatPr defaultColWidth="9.77734375" defaultRowHeight="14.4" x14ac:dyDescent="0.3"/>
  <cols>
    <col min="1" max="1" width="25.33203125" style="24" customWidth="1"/>
    <col min="2" max="2" width="25.33203125" customWidth="1"/>
    <col min="3" max="3" width="11.44140625" style="25" customWidth="1"/>
    <col min="4" max="4" width="20.6640625" customWidth="1"/>
    <col min="5" max="5" width="13.77734375" customWidth="1"/>
    <col min="6" max="6" width="71.33203125" customWidth="1"/>
    <col min="7" max="7" width="20.6640625" customWidth="1"/>
    <col min="8" max="8" width="25.33203125" customWidth="1"/>
    <col min="9" max="9" width="71.33203125" customWidth="1"/>
    <col min="10" max="10" width="25.33203125" customWidth="1"/>
    <col min="11" max="11" width="71.33203125" customWidth="1"/>
    <col min="12" max="12" width="16.109375" customWidth="1"/>
    <col min="13" max="13" width="71.33203125" customWidth="1"/>
    <col min="14" max="14" width="92" customWidth="1"/>
    <col min="15" max="15" width="25.33203125" customWidth="1"/>
    <col min="16" max="17" width="36.77734375" customWidth="1"/>
    <col min="18" max="18" width="16.109375" customWidth="1"/>
    <col min="19" max="19" width="25.33203125" customWidth="1"/>
    <col min="20" max="20" width="71.33203125" customWidth="1"/>
    <col min="21" max="21" width="66.6640625" style="26" customWidth="1"/>
    <col min="22" max="22" width="13.77734375" style="27" customWidth="1"/>
  </cols>
  <sheetData>
    <row r="1" spans="1:22" x14ac:dyDescent="0.3">
      <c r="A1" s="1" t="s">
        <v>0</v>
      </c>
      <c r="B1" t="s">
        <v>1</v>
      </c>
    </row>
    <row r="2" spans="1:22" x14ac:dyDescent="0.3">
      <c r="A2" s="2" t="s">
        <v>2</v>
      </c>
      <c r="B2" s="3" t="s">
        <v>3</v>
      </c>
      <c r="C2" s="4" t="s">
        <v>4</v>
      </c>
      <c r="D2" s="5" t="s">
        <v>5</v>
      </c>
      <c r="E2" s="6" t="s">
        <v>6</v>
      </c>
      <c r="F2" s="7" t="s">
        <v>7</v>
      </c>
      <c r="G2" s="8" t="s">
        <v>8</v>
      </c>
      <c r="H2" s="9" t="s">
        <v>9</v>
      </c>
      <c r="I2" s="10" t="s">
        <v>10</v>
      </c>
      <c r="J2" s="11" t="s">
        <v>11</v>
      </c>
      <c r="K2" s="12" t="s">
        <v>12</v>
      </c>
      <c r="L2" s="13" t="s">
        <v>13</v>
      </c>
      <c r="M2" s="14" t="s">
        <v>14</v>
      </c>
      <c r="N2" s="15" t="s">
        <v>15</v>
      </c>
      <c r="O2" s="16" t="s">
        <v>16</v>
      </c>
      <c r="P2" s="17" t="s">
        <v>17</v>
      </c>
      <c r="Q2" s="18" t="s">
        <v>18</v>
      </c>
      <c r="R2" s="19" t="s">
        <v>19</v>
      </c>
      <c r="S2" s="20" t="s">
        <v>20</v>
      </c>
      <c r="T2" s="21" t="s">
        <v>21</v>
      </c>
      <c r="U2" s="22" t="s">
        <v>22</v>
      </c>
      <c r="V2" s="23" t="s">
        <v>23</v>
      </c>
    </row>
    <row r="3" spans="1:22" x14ac:dyDescent="0.3">
      <c r="A3" s="24">
        <v>44210</v>
      </c>
      <c r="B3" t="s">
        <v>24</v>
      </c>
      <c r="C3" s="25">
        <v>2021</v>
      </c>
      <c r="D3" t="s">
        <v>25</v>
      </c>
      <c r="E3" t="s">
        <v>26</v>
      </c>
      <c r="F3" t="s">
        <v>27</v>
      </c>
      <c r="H3" t="s">
        <v>28</v>
      </c>
      <c r="I3" t="s">
        <v>29</v>
      </c>
      <c r="J3" t="s">
        <v>30</v>
      </c>
      <c r="K3" t="s">
        <v>31</v>
      </c>
      <c r="S3" t="s">
        <v>32</v>
      </c>
      <c r="T3" t="s">
        <v>33</v>
      </c>
      <c r="U3" s="26">
        <v>-663</v>
      </c>
      <c r="V3" s="27">
        <v>1</v>
      </c>
    </row>
    <row r="4" spans="1:22" x14ac:dyDescent="0.3">
      <c r="A4" s="24">
        <v>44210</v>
      </c>
      <c r="B4" t="s">
        <v>24</v>
      </c>
      <c r="C4" s="25">
        <v>2021</v>
      </c>
      <c r="D4" t="s">
        <v>25</v>
      </c>
      <c r="E4" t="s">
        <v>26</v>
      </c>
      <c r="F4" t="s">
        <v>27</v>
      </c>
      <c r="H4" t="s">
        <v>28</v>
      </c>
      <c r="I4" t="s">
        <v>29</v>
      </c>
      <c r="J4" t="s">
        <v>30</v>
      </c>
      <c r="K4" t="s">
        <v>31</v>
      </c>
      <c r="S4" t="s">
        <v>32</v>
      </c>
      <c r="T4" t="s">
        <v>34</v>
      </c>
      <c r="U4" s="26">
        <v>-910</v>
      </c>
      <c r="V4" s="27">
        <v>1</v>
      </c>
    </row>
    <row r="5" spans="1:22" x14ac:dyDescent="0.3">
      <c r="A5" s="24">
        <v>44210</v>
      </c>
      <c r="B5" t="s">
        <v>24</v>
      </c>
      <c r="C5" s="25">
        <v>2021</v>
      </c>
      <c r="D5" t="s">
        <v>25</v>
      </c>
      <c r="E5" t="s">
        <v>26</v>
      </c>
      <c r="F5" t="s">
        <v>27</v>
      </c>
      <c r="H5" t="s">
        <v>28</v>
      </c>
      <c r="I5" t="s">
        <v>29</v>
      </c>
      <c r="J5" t="s">
        <v>30</v>
      </c>
      <c r="K5" t="s">
        <v>31</v>
      </c>
      <c r="S5" t="s">
        <v>32</v>
      </c>
      <c r="T5" t="s">
        <v>34</v>
      </c>
      <c r="U5" s="26">
        <v>-663</v>
      </c>
      <c r="V5" s="27">
        <v>1</v>
      </c>
    </row>
    <row r="6" spans="1:22" x14ac:dyDescent="0.3">
      <c r="A6" s="24">
        <v>44210</v>
      </c>
      <c r="B6" t="s">
        <v>35</v>
      </c>
      <c r="C6" s="25">
        <v>2021</v>
      </c>
      <c r="D6" t="s">
        <v>25</v>
      </c>
      <c r="E6" t="s">
        <v>26</v>
      </c>
      <c r="F6" t="s">
        <v>27</v>
      </c>
      <c r="H6" t="s">
        <v>28</v>
      </c>
      <c r="I6" t="s">
        <v>29</v>
      </c>
      <c r="J6" t="s">
        <v>36</v>
      </c>
      <c r="K6" t="s">
        <v>37</v>
      </c>
      <c r="S6" t="s">
        <v>38</v>
      </c>
      <c r="T6" t="s">
        <v>39</v>
      </c>
      <c r="U6" s="26">
        <v>-848.64</v>
      </c>
      <c r="V6" s="27">
        <v>1</v>
      </c>
    </row>
    <row r="7" spans="1:22" x14ac:dyDescent="0.3">
      <c r="A7" s="24">
        <v>44210</v>
      </c>
      <c r="B7" t="s">
        <v>35</v>
      </c>
      <c r="C7" s="25">
        <v>2021</v>
      </c>
      <c r="D7" t="s">
        <v>25</v>
      </c>
      <c r="E7" t="s">
        <v>26</v>
      </c>
      <c r="F7" t="s">
        <v>27</v>
      </c>
      <c r="H7" t="s">
        <v>28</v>
      </c>
      <c r="I7" t="s">
        <v>29</v>
      </c>
      <c r="J7" t="s">
        <v>36</v>
      </c>
      <c r="K7" t="s">
        <v>37</v>
      </c>
      <c r="S7" t="s">
        <v>38</v>
      </c>
      <c r="T7" t="s">
        <v>40</v>
      </c>
      <c r="U7" s="26">
        <v>-33.28</v>
      </c>
      <c r="V7" s="27">
        <v>1</v>
      </c>
    </row>
    <row r="8" spans="1:22" x14ac:dyDescent="0.3">
      <c r="A8" s="24">
        <v>44210</v>
      </c>
      <c r="B8" t="s">
        <v>24</v>
      </c>
      <c r="C8" s="25">
        <v>2021</v>
      </c>
      <c r="D8" t="s">
        <v>25</v>
      </c>
      <c r="E8" t="s">
        <v>26</v>
      </c>
      <c r="F8" t="s">
        <v>27</v>
      </c>
      <c r="H8" t="s">
        <v>28</v>
      </c>
      <c r="I8" t="s">
        <v>29</v>
      </c>
      <c r="J8" t="s">
        <v>36</v>
      </c>
      <c r="K8" t="s">
        <v>37</v>
      </c>
      <c r="S8" t="s">
        <v>32</v>
      </c>
      <c r="T8" t="s">
        <v>41</v>
      </c>
      <c r="U8" s="26">
        <v>-16.64</v>
      </c>
      <c r="V8" s="27">
        <v>1</v>
      </c>
    </row>
    <row r="9" spans="1:22" x14ac:dyDescent="0.3">
      <c r="A9" s="24">
        <v>44210</v>
      </c>
      <c r="B9" t="s">
        <v>35</v>
      </c>
      <c r="C9" s="25">
        <v>2021</v>
      </c>
      <c r="D9" t="s">
        <v>25</v>
      </c>
      <c r="E9" t="s">
        <v>26</v>
      </c>
      <c r="F9" t="s">
        <v>27</v>
      </c>
      <c r="H9" t="s">
        <v>28</v>
      </c>
      <c r="I9" t="s">
        <v>29</v>
      </c>
      <c r="J9" t="s">
        <v>42</v>
      </c>
      <c r="K9" t="s">
        <v>43</v>
      </c>
      <c r="S9" t="s">
        <v>38</v>
      </c>
      <c r="T9" t="s">
        <v>44</v>
      </c>
      <c r="U9" s="26">
        <v>-116.28</v>
      </c>
      <c r="V9" s="27">
        <v>1</v>
      </c>
    </row>
    <row r="10" spans="1:22" x14ac:dyDescent="0.3">
      <c r="A10" s="24">
        <v>44210</v>
      </c>
      <c r="B10" t="s">
        <v>35</v>
      </c>
      <c r="C10" s="25">
        <v>2021</v>
      </c>
      <c r="D10" t="s">
        <v>25</v>
      </c>
      <c r="E10" t="s">
        <v>26</v>
      </c>
      <c r="F10" t="s">
        <v>27</v>
      </c>
      <c r="H10" t="s">
        <v>28</v>
      </c>
      <c r="I10" t="s">
        <v>29</v>
      </c>
      <c r="J10" t="s">
        <v>42</v>
      </c>
      <c r="K10" t="s">
        <v>43</v>
      </c>
      <c r="S10" t="s">
        <v>38</v>
      </c>
      <c r="T10" t="s">
        <v>45</v>
      </c>
      <c r="U10" s="26">
        <v>-25.08</v>
      </c>
      <c r="V10" s="27">
        <v>1</v>
      </c>
    </row>
    <row r="11" spans="1:22" x14ac:dyDescent="0.3">
      <c r="A11" s="24">
        <v>44210</v>
      </c>
      <c r="B11" t="s">
        <v>35</v>
      </c>
      <c r="C11" s="25">
        <v>2021</v>
      </c>
      <c r="D11" t="s">
        <v>25</v>
      </c>
      <c r="E11" t="s">
        <v>26</v>
      </c>
      <c r="F11" t="s">
        <v>27</v>
      </c>
      <c r="H11" t="s">
        <v>28</v>
      </c>
      <c r="I11" t="s">
        <v>29</v>
      </c>
      <c r="J11" t="s">
        <v>42</v>
      </c>
      <c r="K11" t="s">
        <v>43</v>
      </c>
      <c r="S11" t="s">
        <v>38</v>
      </c>
      <c r="T11" t="s">
        <v>46</v>
      </c>
      <c r="U11" s="26">
        <v>-25.08</v>
      </c>
      <c r="V11" s="27">
        <v>1</v>
      </c>
    </row>
    <row r="12" spans="1:22" x14ac:dyDescent="0.3">
      <c r="A12" s="24">
        <v>44210</v>
      </c>
      <c r="B12" t="s">
        <v>35</v>
      </c>
      <c r="C12" s="25">
        <v>2021</v>
      </c>
      <c r="D12" t="s">
        <v>25</v>
      </c>
      <c r="E12" t="s">
        <v>26</v>
      </c>
      <c r="F12" t="s">
        <v>27</v>
      </c>
      <c r="H12" t="s">
        <v>28</v>
      </c>
      <c r="I12" t="s">
        <v>29</v>
      </c>
      <c r="J12" t="s">
        <v>42</v>
      </c>
      <c r="K12" t="s">
        <v>43</v>
      </c>
      <c r="S12" t="s">
        <v>38</v>
      </c>
      <c r="T12" t="s">
        <v>47</v>
      </c>
      <c r="U12" s="26">
        <v>-50.16</v>
      </c>
      <c r="V12" s="27">
        <v>1</v>
      </c>
    </row>
    <row r="13" spans="1:22" x14ac:dyDescent="0.3">
      <c r="A13" s="24">
        <v>44210</v>
      </c>
      <c r="B13" t="s">
        <v>24</v>
      </c>
      <c r="C13" s="25">
        <v>2021</v>
      </c>
      <c r="D13" t="s">
        <v>25</v>
      </c>
      <c r="E13" t="s">
        <v>26</v>
      </c>
      <c r="F13" t="s">
        <v>27</v>
      </c>
      <c r="H13" t="s">
        <v>28</v>
      </c>
      <c r="I13" t="s">
        <v>29</v>
      </c>
      <c r="J13" t="s">
        <v>42</v>
      </c>
      <c r="K13" t="s">
        <v>43</v>
      </c>
      <c r="S13" t="s">
        <v>32</v>
      </c>
      <c r="T13" t="s">
        <v>48</v>
      </c>
      <c r="U13" s="26">
        <v>-57.72</v>
      </c>
      <c r="V13" s="27">
        <v>1</v>
      </c>
    </row>
    <row r="14" spans="1:22" x14ac:dyDescent="0.3">
      <c r="A14" s="24">
        <v>44210</v>
      </c>
      <c r="B14" t="s">
        <v>24</v>
      </c>
      <c r="C14" s="25">
        <v>2021</v>
      </c>
      <c r="D14" t="s">
        <v>25</v>
      </c>
      <c r="E14" t="s">
        <v>26</v>
      </c>
      <c r="F14" t="s">
        <v>27</v>
      </c>
      <c r="H14" t="s">
        <v>28</v>
      </c>
      <c r="I14" t="s">
        <v>29</v>
      </c>
      <c r="J14" t="s">
        <v>42</v>
      </c>
      <c r="K14" t="s">
        <v>43</v>
      </c>
      <c r="S14" t="s">
        <v>32</v>
      </c>
      <c r="T14" t="s">
        <v>49</v>
      </c>
      <c r="U14" s="26">
        <v>-25.08</v>
      </c>
      <c r="V14" s="27">
        <v>1</v>
      </c>
    </row>
    <row r="15" spans="1:22" x14ac:dyDescent="0.3">
      <c r="A15" s="24">
        <v>44210</v>
      </c>
      <c r="B15" t="s">
        <v>24</v>
      </c>
      <c r="C15" s="25">
        <v>2021</v>
      </c>
      <c r="D15" t="s">
        <v>25</v>
      </c>
      <c r="E15" t="s">
        <v>26</v>
      </c>
      <c r="F15" t="s">
        <v>27</v>
      </c>
      <c r="H15" t="s">
        <v>28</v>
      </c>
      <c r="I15" t="s">
        <v>29</v>
      </c>
      <c r="J15" t="s">
        <v>42</v>
      </c>
      <c r="K15" t="s">
        <v>43</v>
      </c>
      <c r="S15" t="s">
        <v>32</v>
      </c>
      <c r="T15" t="s">
        <v>50</v>
      </c>
      <c r="U15" s="26">
        <v>-133.19999999999999</v>
      </c>
      <c r="V15" s="27">
        <v>1</v>
      </c>
    </row>
    <row r="16" spans="1:22" x14ac:dyDescent="0.3">
      <c r="A16" s="24">
        <v>44210</v>
      </c>
      <c r="B16" t="s">
        <v>24</v>
      </c>
      <c r="C16" s="25">
        <v>2021</v>
      </c>
      <c r="D16" t="s">
        <v>25</v>
      </c>
      <c r="E16" t="s">
        <v>26</v>
      </c>
      <c r="F16" t="s">
        <v>27</v>
      </c>
      <c r="H16" t="s">
        <v>28</v>
      </c>
      <c r="I16" t="s">
        <v>29</v>
      </c>
      <c r="J16" t="s">
        <v>42</v>
      </c>
      <c r="K16" t="s">
        <v>43</v>
      </c>
      <c r="S16" t="s">
        <v>32</v>
      </c>
      <c r="T16" t="s">
        <v>51</v>
      </c>
      <c r="U16" s="26">
        <v>-133.19999999999999</v>
      </c>
      <c r="V16" s="27">
        <v>1</v>
      </c>
    </row>
    <row r="17" spans="1:22" x14ac:dyDescent="0.3">
      <c r="A17" s="24">
        <v>44210</v>
      </c>
      <c r="B17" t="s">
        <v>24</v>
      </c>
      <c r="C17" s="25">
        <v>2021</v>
      </c>
      <c r="D17" t="s">
        <v>25</v>
      </c>
      <c r="E17" t="s">
        <v>26</v>
      </c>
      <c r="F17" t="s">
        <v>27</v>
      </c>
      <c r="H17" t="s">
        <v>28</v>
      </c>
      <c r="I17" t="s">
        <v>29</v>
      </c>
      <c r="J17" t="s">
        <v>42</v>
      </c>
      <c r="K17" t="s">
        <v>43</v>
      </c>
      <c r="S17" t="s">
        <v>32</v>
      </c>
      <c r="T17" t="s">
        <v>52</v>
      </c>
      <c r="U17" s="26">
        <v>-25.08</v>
      </c>
      <c r="V17" s="27">
        <v>1</v>
      </c>
    </row>
    <row r="18" spans="1:22" x14ac:dyDescent="0.3">
      <c r="A18" s="24">
        <v>44210</v>
      </c>
      <c r="B18" t="s">
        <v>35</v>
      </c>
      <c r="C18" s="25">
        <v>2021</v>
      </c>
      <c r="D18" t="s">
        <v>25</v>
      </c>
      <c r="E18" t="s">
        <v>26</v>
      </c>
      <c r="F18" t="s">
        <v>27</v>
      </c>
      <c r="H18" t="s">
        <v>28</v>
      </c>
      <c r="I18" t="s">
        <v>29</v>
      </c>
      <c r="J18" t="s">
        <v>53</v>
      </c>
      <c r="K18" t="s">
        <v>54</v>
      </c>
      <c r="S18" t="s">
        <v>38</v>
      </c>
      <c r="T18" t="s">
        <v>55</v>
      </c>
      <c r="U18" s="26">
        <v>-16.64</v>
      </c>
      <c r="V18" s="27">
        <v>1</v>
      </c>
    </row>
    <row r="19" spans="1:22" x14ac:dyDescent="0.3">
      <c r="A19" s="24">
        <v>44210</v>
      </c>
      <c r="B19" t="s">
        <v>35</v>
      </c>
      <c r="C19" s="25">
        <v>2021</v>
      </c>
      <c r="D19" t="s">
        <v>25</v>
      </c>
      <c r="E19" t="s">
        <v>26</v>
      </c>
      <c r="F19" t="s">
        <v>27</v>
      </c>
      <c r="H19" t="s">
        <v>28</v>
      </c>
      <c r="I19" t="s">
        <v>29</v>
      </c>
      <c r="J19" t="s">
        <v>53</v>
      </c>
      <c r="K19" t="s">
        <v>54</v>
      </c>
      <c r="S19" t="s">
        <v>38</v>
      </c>
      <c r="T19" t="s">
        <v>56</v>
      </c>
      <c r="U19" s="26">
        <v>-16.64</v>
      </c>
      <c r="V19" s="27">
        <v>1</v>
      </c>
    </row>
    <row r="20" spans="1:22" x14ac:dyDescent="0.3">
      <c r="A20" s="24">
        <v>44210</v>
      </c>
      <c r="B20" t="s">
        <v>24</v>
      </c>
      <c r="C20" s="25">
        <v>2021</v>
      </c>
      <c r="D20" t="s">
        <v>25</v>
      </c>
      <c r="E20" t="s">
        <v>26</v>
      </c>
      <c r="F20" t="s">
        <v>27</v>
      </c>
      <c r="H20" t="s">
        <v>28</v>
      </c>
      <c r="I20" t="s">
        <v>29</v>
      </c>
      <c r="J20" t="s">
        <v>53</v>
      </c>
      <c r="K20" t="s">
        <v>54</v>
      </c>
      <c r="S20" t="s">
        <v>32</v>
      </c>
      <c r="T20" t="s">
        <v>57</v>
      </c>
      <c r="U20" s="26">
        <v>-16.64</v>
      </c>
      <c r="V20" s="27">
        <v>1</v>
      </c>
    </row>
    <row r="21" spans="1:22" x14ac:dyDescent="0.3">
      <c r="A21" s="24">
        <v>44210</v>
      </c>
      <c r="B21" t="s">
        <v>24</v>
      </c>
      <c r="C21" s="25">
        <v>2021</v>
      </c>
      <c r="D21" t="s">
        <v>25</v>
      </c>
      <c r="E21" t="s">
        <v>26</v>
      </c>
      <c r="F21" t="s">
        <v>27</v>
      </c>
      <c r="H21" t="s">
        <v>28</v>
      </c>
      <c r="I21" t="s">
        <v>29</v>
      </c>
      <c r="J21" t="s">
        <v>53</v>
      </c>
      <c r="K21" t="s">
        <v>54</v>
      </c>
      <c r="S21" t="s">
        <v>32</v>
      </c>
      <c r="T21" t="s">
        <v>58</v>
      </c>
      <c r="U21" s="26">
        <v>-16.64</v>
      </c>
      <c r="V21" s="27">
        <v>1</v>
      </c>
    </row>
    <row r="22" spans="1:22" x14ac:dyDescent="0.3">
      <c r="A22" s="24">
        <v>44210</v>
      </c>
      <c r="B22" t="s">
        <v>24</v>
      </c>
      <c r="C22" s="25">
        <v>2021</v>
      </c>
      <c r="D22" t="s">
        <v>25</v>
      </c>
      <c r="E22" t="s">
        <v>26</v>
      </c>
      <c r="F22" t="s">
        <v>27</v>
      </c>
      <c r="H22" t="s">
        <v>28</v>
      </c>
      <c r="I22" t="s">
        <v>29</v>
      </c>
      <c r="J22" t="s">
        <v>53</v>
      </c>
      <c r="K22" t="s">
        <v>54</v>
      </c>
      <c r="S22" t="s">
        <v>32</v>
      </c>
      <c r="T22" t="s">
        <v>59</v>
      </c>
      <c r="U22" s="26">
        <v>-16.64</v>
      </c>
      <c r="V22" s="27">
        <v>1</v>
      </c>
    </row>
    <row r="23" spans="1:22" x14ac:dyDescent="0.3">
      <c r="A23" s="24">
        <v>44210</v>
      </c>
      <c r="B23" t="s">
        <v>24</v>
      </c>
      <c r="C23" s="25">
        <v>2021</v>
      </c>
      <c r="D23" t="s">
        <v>25</v>
      </c>
      <c r="E23" t="s">
        <v>26</v>
      </c>
      <c r="F23" t="s">
        <v>27</v>
      </c>
      <c r="H23" t="s">
        <v>28</v>
      </c>
      <c r="I23" t="s">
        <v>29</v>
      </c>
      <c r="J23" t="s">
        <v>53</v>
      </c>
      <c r="K23" t="s">
        <v>54</v>
      </c>
      <c r="S23" t="s">
        <v>32</v>
      </c>
      <c r="T23" t="s">
        <v>60</v>
      </c>
      <c r="U23" s="26">
        <v>-1605.8</v>
      </c>
      <c r="V23" s="27">
        <v>1</v>
      </c>
    </row>
    <row r="24" spans="1:22" x14ac:dyDescent="0.3">
      <c r="A24" s="24">
        <v>44215</v>
      </c>
      <c r="B24" t="s">
        <v>61</v>
      </c>
      <c r="C24" s="25">
        <v>2021</v>
      </c>
      <c r="D24" t="s">
        <v>25</v>
      </c>
      <c r="E24" t="s">
        <v>26</v>
      </c>
      <c r="F24" t="s">
        <v>27</v>
      </c>
      <c r="H24" t="s">
        <v>28</v>
      </c>
      <c r="I24" t="s">
        <v>29</v>
      </c>
      <c r="J24" t="s">
        <v>36</v>
      </c>
      <c r="K24" t="s">
        <v>37</v>
      </c>
      <c r="S24" t="s">
        <v>62</v>
      </c>
      <c r="T24" t="s">
        <v>63</v>
      </c>
      <c r="U24" s="26">
        <v>-16.64</v>
      </c>
      <c r="V24" s="27">
        <v>1</v>
      </c>
    </row>
    <row r="25" spans="1:22" x14ac:dyDescent="0.3">
      <c r="A25" s="24">
        <v>44215</v>
      </c>
      <c r="B25" t="s">
        <v>61</v>
      </c>
      <c r="C25" s="25">
        <v>2021</v>
      </c>
      <c r="D25" t="s">
        <v>25</v>
      </c>
      <c r="E25" t="s">
        <v>26</v>
      </c>
      <c r="F25" t="s">
        <v>27</v>
      </c>
      <c r="H25" t="s">
        <v>28</v>
      </c>
      <c r="I25" t="s">
        <v>29</v>
      </c>
      <c r="J25" t="s">
        <v>36</v>
      </c>
      <c r="K25" t="s">
        <v>37</v>
      </c>
      <c r="S25" t="s">
        <v>62</v>
      </c>
      <c r="T25" t="s">
        <v>64</v>
      </c>
      <c r="U25" s="26">
        <v>-16.64</v>
      </c>
      <c r="V25" s="27">
        <v>1</v>
      </c>
    </row>
    <row r="26" spans="1:22" x14ac:dyDescent="0.3">
      <c r="A26" s="24">
        <v>44215</v>
      </c>
      <c r="B26" t="s">
        <v>61</v>
      </c>
      <c r="C26" s="25">
        <v>2021</v>
      </c>
      <c r="D26" t="s">
        <v>25</v>
      </c>
      <c r="E26" t="s">
        <v>26</v>
      </c>
      <c r="F26" t="s">
        <v>27</v>
      </c>
      <c r="H26" t="s">
        <v>28</v>
      </c>
      <c r="I26" t="s">
        <v>29</v>
      </c>
      <c r="J26" t="s">
        <v>36</v>
      </c>
      <c r="K26" t="s">
        <v>37</v>
      </c>
      <c r="S26" t="s">
        <v>62</v>
      </c>
      <c r="T26" t="s">
        <v>65</v>
      </c>
      <c r="U26" s="26">
        <v>-16.64</v>
      </c>
      <c r="V26" s="27">
        <v>1</v>
      </c>
    </row>
    <row r="27" spans="1:22" x14ac:dyDescent="0.3">
      <c r="A27" s="24">
        <v>44215</v>
      </c>
      <c r="B27" t="s">
        <v>61</v>
      </c>
      <c r="C27" s="25">
        <v>2021</v>
      </c>
      <c r="D27" t="s">
        <v>25</v>
      </c>
      <c r="E27" t="s">
        <v>26</v>
      </c>
      <c r="F27" t="s">
        <v>27</v>
      </c>
      <c r="H27" t="s">
        <v>28</v>
      </c>
      <c r="I27" t="s">
        <v>29</v>
      </c>
      <c r="J27" t="s">
        <v>42</v>
      </c>
      <c r="K27" t="s">
        <v>43</v>
      </c>
      <c r="S27" t="s">
        <v>62</v>
      </c>
      <c r="T27" t="s">
        <v>66</v>
      </c>
      <c r="U27" s="26">
        <v>-25.08</v>
      </c>
      <c r="V27" s="27">
        <v>1</v>
      </c>
    </row>
    <row r="28" spans="1:22" x14ac:dyDescent="0.3">
      <c r="A28" s="24">
        <v>44215</v>
      </c>
      <c r="B28" t="s">
        <v>61</v>
      </c>
      <c r="C28" s="25">
        <v>2021</v>
      </c>
      <c r="D28" t="s">
        <v>25</v>
      </c>
      <c r="E28" t="s">
        <v>26</v>
      </c>
      <c r="F28" t="s">
        <v>27</v>
      </c>
      <c r="H28" t="s">
        <v>28</v>
      </c>
      <c r="I28" t="s">
        <v>29</v>
      </c>
      <c r="J28" t="s">
        <v>42</v>
      </c>
      <c r="K28" t="s">
        <v>43</v>
      </c>
      <c r="S28" t="s">
        <v>62</v>
      </c>
      <c r="T28" t="s">
        <v>67</v>
      </c>
      <c r="U28" s="26">
        <v>-25.08</v>
      </c>
      <c r="V28" s="27">
        <v>1</v>
      </c>
    </row>
    <row r="29" spans="1:22" x14ac:dyDescent="0.3">
      <c r="A29" s="24">
        <v>44215</v>
      </c>
      <c r="B29" t="s">
        <v>61</v>
      </c>
      <c r="C29" s="25">
        <v>2021</v>
      </c>
      <c r="D29" t="s">
        <v>25</v>
      </c>
      <c r="E29" t="s">
        <v>26</v>
      </c>
      <c r="F29" t="s">
        <v>27</v>
      </c>
      <c r="H29" t="s">
        <v>28</v>
      </c>
      <c r="I29" t="s">
        <v>29</v>
      </c>
      <c r="J29" t="s">
        <v>42</v>
      </c>
      <c r="K29" t="s">
        <v>43</v>
      </c>
      <c r="S29" t="s">
        <v>62</v>
      </c>
      <c r="T29" t="s">
        <v>68</v>
      </c>
      <c r="U29" s="26">
        <v>-25.08</v>
      </c>
      <c r="V29" s="27">
        <v>1</v>
      </c>
    </row>
    <row r="30" spans="1:22" x14ac:dyDescent="0.3">
      <c r="A30" s="24">
        <v>44215</v>
      </c>
      <c r="B30" t="s">
        <v>61</v>
      </c>
      <c r="C30" s="25">
        <v>2021</v>
      </c>
      <c r="D30" t="s">
        <v>25</v>
      </c>
      <c r="E30" t="s">
        <v>26</v>
      </c>
      <c r="F30" t="s">
        <v>27</v>
      </c>
      <c r="H30" t="s">
        <v>28</v>
      </c>
      <c r="I30" t="s">
        <v>29</v>
      </c>
      <c r="J30" t="s">
        <v>69</v>
      </c>
      <c r="K30" t="s">
        <v>70</v>
      </c>
      <c r="S30" t="s">
        <v>62</v>
      </c>
      <c r="T30" t="s">
        <v>71</v>
      </c>
      <c r="U30" s="26">
        <v>-662.26</v>
      </c>
      <c r="V30" s="27">
        <v>1</v>
      </c>
    </row>
    <row r="31" spans="1:22" x14ac:dyDescent="0.3">
      <c r="A31" s="24">
        <v>44217</v>
      </c>
      <c r="B31" t="s">
        <v>72</v>
      </c>
      <c r="C31" s="25">
        <v>2021</v>
      </c>
      <c r="D31" t="s">
        <v>25</v>
      </c>
      <c r="E31" t="s">
        <v>26</v>
      </c>
      <c r="F31" t="s">
        <v>27</v>
      </c>
      <c r="H31" t="s">
        <v>28</v>
      </c>
      <c r="I31" t="s">
        <v>29</v>
      </c>
      <c r="J31" t="s">
        <v>36</v>
      </c>
      <c r="K31" t="s">
        <v>37</v>
      </c>
      <c r="S31" t="s">
        <v>73</v>
      </c>
      <c r="T31" t="s">
        <v>74</v>
      </c>
      <c r="U31" s="26">
        <v>-16.64</v>
      </c>
      <c r="V31" s="27">
        <v>1</v>
      </c>
    </row>
    <row r="32" spans="1:22" x14ac:dyDescent="0.3">
      <c r="A32" s="24">
        <v>44217</v>
      </c>
      <c r="B32" t="s">
        <v>72</v>
      </c>
      <c r="C32" s="25">
        <v>2021</v>
      </c>
      <c r="D32" t="s">
        <v>25</v>
      </c>
      <c r="E32" t="s">
        <v>26</v>
      </c>
      <c r="F32" t="s">
        <v>27</v>
      </c>
      <c r="H32" t="s">
        <v>28</v>
      </c>
      <c r="I32" t="s">
        <v>29</v>
      </c>
      <c r="J32" t="s">
        <v>36</v>
      </c>
      <c r="K32" t="s">
        <v>37</v>
      </c>
      <c r="S32" t="s">
        <v>73</v>
      </c>
      <c r="T32" t="s">
        <v>75</v>
      </c>
      <c r="U32" s="26">
        <v>-1605.8</v>
      </c>
      <c r="V32" s="27">
        <v>1</v>
      </c>
    </row>
    <row r="33" spans="1:22" x14ac:dyDescent="0.3">
      <c r="A33" s="24">
        <v>44217</v>
      </c>
      <c r="B33" t="s">
        <v>72</v>
      </c>
      <c r="C33" s="25">
        <v>2021</v>
      </c>
      <c r="D33" t="s">
        <v>25</v>
      </c>
      <c r="E33" t="s">
        <v>26</v>
      </c>
      <c r="F33" t="s">
        <v>27</v>
      </c>
      <c r="H33" t="s">
        <v>28</v>
      </c>
      <c r="I33" t="s">
        <v>29</v>
      </c>
      <c r="J33" t="s">
        <v>42</v>
      </c>
      <c r="K33" t="s">
        <v>43</v>
      </c>
      <c r="S33" t="s">
        <v>73</v>
      </c>
      <c r="T33" t="s">
        <v>76</v>
      </c>
      <c r="U33" s="26">
        <v>-57.72</v>
      </c>
      <c r="V33" s="27">
        <v>1</v>
      </c>
    </row>
    <row r="34" spans="1:22" x14ac:dyDescent="0.3">
      <c r="A34" s="24">
        <v>44217</v>
      </c>
      <c r="B34" t="s">
        <v>72</v>
      </c>
      <c r="C34" s="25">
        <v>2021</v>
      </c>
      <c r="D34" t="s">
        <v>25</v>
      </c>
      <c r="E34" t="s">
        <v>26</v>
      </c>
      <c r="F34" t="s">
        <v>27</v>
      </c>
      <c r="H34" t="s">
        <v>28</v>
      </c>
      <c r="I34" t="s">
        <v>29</v>
      </c>
      <c r="J34" t="s">
        <v>42</v>
      </c>
      <c r="K34" t="s">
        <v>43</v>
      </c>
      <c r="S34" t="s">
        <v>73</v>
      </c>
      <c r="T34" t="s">
        <v>77</v>
      </c>
      <c r="U34" s="26">
        <v>-57.72</v>
      </c>
      <c r="V34" s="27">
        <v>1</v>
      </c>
    </row>
    <row r="35" spans="1:22" x14ac:dyDescent="0.3">
      <c r="A35" s="24">
        <v>44217</v>
      </c>
      <c r="B35" t="s">
        <v>72</v>
      </c>
      <c r="C35" s="25">
        <v>2021</v>
      </c>
      <c r="D35" t="s">
        <v>25</v>
      </c>
      <c r="E35" t="s">
        <v>26</v>
      </c>
      <c r="F35" t="s">
        <v>27</v>
      </c>
      <c r="H35" t="s">
        <v>28</v>
      </c>
      <c r="I35" t="s">
        <v>29</v>
      </c>
      <c r="J35" t="s">
        <v>42</v>
      </c>
      <c r="K35" t="s">
        <v>43</v>
      </c>
      <c r="S35" t="s">
        <v>78</v>
      </c>
      <c r="T35" t="s">
        <v>79</v>
      </c>
      <c r="U35" s="26">
        <v>-57.72</v>
      </c>
      <c r="V35" s="27">
        <v>1</v>
      </c>
    </row>
    <row r="36" spans="1:22" x14ac:dyDescent="0.3">
      <c r="A36" s="24">
        <v>44217</v>
      </c>
      <c r="B36" t="s">
        <v>72</v>
      </c>
      <c r="C36" s="25">
        <v>2021</v>
      </c>
      <c r="D36" t="s">
        <v>25</v>
      </c>
      <c r="E36" t="s">
        <v>26</v>
      </c>
      <c r="F36" t="s">
        <v>27</v>
      </c>
      <c r="H36" t="s">
        <v>28</v>
      </c>
      <c r="I36" t="s">
        <v>29</v>
      </c>
      <c r="J36" t="s">
        <v>69</v>
      </c>
      <c r="K36" t="s">
        <v>70</v>
      </c>
      <c r="S36" t="s">
        <v>78</v>
      </c>
      <c r="T36" t="s">
        <v>80</v>
      </c>
      <c r="U36" s="26">
        <v>-1853.16</v>
      </c>
      <c r="V36" s="27">
        <v>1</v>
      </c>
    </row>
    <row r="37" spans="1:22" x14ac:dyDescent="0.3">
      <c r="A37" s="24">
        <v>44222</v>
      </c>
      <c r="B37" t="s">
        <v>81</v>
      </c>
      <c r="C37" s="25">
        <v>2021</v>
      </c>
      <c r="D37" t="s">
        <v>25</v>
      </c>
      <c r="E37" t="s">
        <v>26</v>
      </c>
      <c r="F37" t="s">
        <v>27</v>
      </c>
      <c r="H37" t="s">
        <v>28</v>
      </c>
      <c r="I37" t="s">
        <v>29</v>
      </c>
      <c r="J37" t="s">
        <v>42</v>
      </c>
      <c r="K37" t="s">
        <v>43</v>
      </c>
      <c r="S37" t="s">
        <v>82</v>
      </c>
      <c r="T37" t="s">
        <v>83</v>
      </c>
      <c r="U37" s="26">
        <v>-100</v>
      </c>
      <c r="V37" s="27">
        <v>1</v>
      </c>
    </row>
    <row r="38" spans="1:22" x14ac:dyDescent="0.3">
      <c r="A38" s="24">
        <v>44224</v>
      </c>
      <c r="B38" t="s">
        <v>84</v>
      </c>
      <c r="C38" s="25">
        <v>2021</v>
      </c>
      <c r="D38" t="s">
        <v>25</v>
      </c>
      <c r="E38" t="s">
        <v>26</v>
      </c>
      <c r="F38" t="s">
        <v>27</v>
      </c>
      <c r="H38" t="s">
        <v>28</v>
      </c>
      <c r="I38" t="s">
        <v>29</v>
      </c>
      <c r="J38" t="s">
        <v>30</v>
      </c>
      <c r="K38" t="s">
        <v>31</v>
      </c>
      <c r="S38" t="s">
        <v>85</v>
      </c>
      <c r="T38" t="s">
        <v>86</v>
      </c>
      <c r="U38" s="26">
        <v>-26430.54</v>
      </c>
      <c r="V38" s="27">
        <v>1</v>
      </c>
    </row>
    <row r="39" spans="1:22" x14ac:dyDescent="0.3">
      <c r="A39" s="24">
        <v>44224</v>
      </c>
      <c r="B39" t="s">
        <v>84</v>
      </c>
      <c r="C39" s="25">
        <v>2021</v>
      </c>
      <c r="D39" t="s">
        <v>25</v>
      </c>
      <c r="E39" t="s">
        <v>26</v>
      </c>
      <c r="F39" t="s">
        <v>27</v>
      </c>
      <c r="H39" t="s">
        <v>28</v>
      </c>
      <c r="I39" t="s">
        <v>29</v>
      </c>
      <c r="J39" t="s">
        <v>36</v>
      </c>
      <c r="K39" t="s">
        <v>37</v>
      </c>
      <c r="S39" t="s">
        <v>85</v>
      </c>
      <c r="T39" t="s">
        <v>87</v>
      </c>
      <c r="U39" s="26">
        <v>-10164.32</v>
      </c>
      <c r="V39" s="27">
        <v>1</v>
      </c>
    </row>
    <row r="40" spans="1:22" x14ac:dyDescent="0.3">
      <c r="A40" s="24">
        <v>44224</v>
      </c>
      <c r="B40" t="s">
        <v>84</v>
      </c>
      <c r="C40" s="25">
        <v>2021</v>
      </c>
      <c r="D40" t="s">
        <v>25</v>
      </c>
      <c r="E40" t="s">
        <v>26</v>
      </c>
      <c r="F40" t="s">
        <v>27</v>
      </c>
      <c r="H40" t="s">
        <v>28</v>
      </c>
      <c r="I40" t="s">
        <v>29</v>
      </c>
      <c r="J40" t="s">
        <v>42</v>
      </c>
      <c r="K40" t="s">
        <v>43</v>
      </c>
      <c r="S40" t="s">
        <v>85</v>
      </c>
      <c r="T40" t="s">
        <v>88</v>
      </c>
      <c r="U40" s="26">
        <v>-10906.5</v>
      </c>
      <c r="V40" s="27">
        <v>1</v>
      </c>
    </row>
    <row r="41" spans="1:22" x14ac:dyDescent="0.3">
      <c r="A41" s="24">
        <v>44224</v>
      </c>
      <c r="B41" t="s">
        <v>84</v>
      </c>
      <c r="C41" s="25">
        <v>2021</v>
      </c>
      <c r="D41" t="s">
        <v>25</v>
      </c>
      <c r="E41" t="s">
        <v>26</v>
      </c>
      <c r="F41" t="s">
        <v>27</v>
      </c>
      <c r="H41" t="s">
        <v>28</v>
      </c>
      <c r="I41" t="s">
        <v>29</v>
      </c>
      <c r="J41" t="s">
        <v>69</v>
      </c>
      <c r="K41" t="s">
        <v>70</v>
      </c>
      <c r="S41" t="s">
        <v>85</v>
      </c>
      <c r="T41" t="s">
        <v>89</v>
      </c>
      <c r="U41" s="26">
        <v>-12686.41</v>
      </c>
      <c r="V41" s="27">
        <v>1</v>
      </c>
    </row>
    <row r="42" spans="1:22" x14ac:dyDescent="0.3">
      <c r="A42" s="24">
        <v>44224</v>
      </c>
      <c r="B42" t="s">
        <v>84</v>
      </c>
      <c r="C42" s="25">
        <v>2021</v>
      </c>
      <c r="D42" t="s">
        <v>25</v>
      </c>
      <c r="E42" t="s">
        <v>26</v>
      </c>
      <c r="F42" t="s">
        <v>27</v>
      </c>
      <c r="H42" t="s">
        <v>28</v>
      </c>
      <c r="I42" t="s">
        <v>29</v>
      </c>
      <c r="J42" t="s">
        <v>53</v>
      </c>
      <c r="K42" t="s">
        <v>54</v>
      </c>
      <c r="S42" t="s">
        <v>85</v>
      </c>
      <c r="T42" t="s">
        <v>90</v>
      </c>
      <c r="U42" s="26">
        <v>-11929.41</v>
      </c>
      <c r="V42" s="27">
        <v>1</v>
      </c>
    </row>
    <row r="43" spans="1:22" x14ac:dyDescent="0.3">
      <c r="A43" s="24">
        <v>44227</v>
      </c>
      <c r="B43" t="s">
        <v>91</v>
      </c>
      <c r="C43" s="25">
        <v>2021</v>
      </c>
      <c r="D43" t="s">
        <v>25</v>
      </c>
      <c r="E43" t="s">
        <v>26</v>
      </c>
      <c r="F43" t="s">
        <v>27</v>
      </c>
      <c r="H43" t="s">
        <v>28</v>
      </c>
      <c r="I43" t="s">
        <v>29</v>
      </c>
      <c r="J43" t="s">
        <v>92</v>
      </c>
      <c r="K43" t="s">
        <v>93</v>
      </c>
      <c r="T43" t="s">
        <v>94</v>
      </c>
      <c r="U43" s="26">
        <v>-5205</v>
      </c>
      <c r="V43" s="27">
        <v>1</v>
      </c>
    </row>
    <row r="44" spans="1:22" x14ac:dyDescent="0.3">
      <c r="A44" s="24">
        <v>44227</v>
      </c>
      <c r="B44" t="s">
        <v>95</v>
      </c>
      <c r="C44" s="25">
        <v>2021</v>
      </c>
      <c r="D44" t="s">
        <v>25</v>
      </c>
      <c r="E44" t="s">
        <v>26</v>
      </c>
      <c r="F44" t="s">
        <v>27</v>
      </c>
      <c r="H44" t="s">
        <v>28</v>
      </c>
      <c r="I44" t="s">
        <v>29</v>
      </c>
      <c r="J44" t="s">
        <v>96</v>
      </c>
      <c r="K44" t="s">
        <v>97</v>
      </c>
      <c r="T44" t="s">
        <v>98</v>
      </c>
      <c r="U44" s="26">
        <v>-2610.2600000000002</v>
      </c>
      <c r="V44" s="27">
        <v>1</v>
      </c>
    </row>
    <row r="45" spans="1:22" x14ac:dyDescent="0.3">
      <c r="A45" s="24">
        <v>44227</v>
      </c>
      <c r="B45" t="s">
        <v>91</v>
      </c>
      <c r="C45" s="25">
        <v>2021</v>
      </c>
      <c r="D45" t="s">
        <v>25</v>
      </c>
      <c r="E45" t="s">
        <v>26</v>
      </c>
      <c r="F45" t="s">
        <v>27</v>
      </c>
      <c r="H45" t="s">
        <v>28</v>
      </c>
      <c r="I45" t="s">
        <v>29</v>
      </c>
      <c r="J45" t="s">
        <v>99</v>
      </c>
      <c r="K45" t="s">
        <v>100</v>
      </c>
      <c r="T45" t="s">
        <v>94</v>
      </c>
      <c r="U45" s="26">
        <v>-359143</v>
      </c>
      <c r="V45" s="27">
        <v>1</v>
      </c>
    </row>
    <row r="46" spans="1:22" x14ac:dyDescent="0.3">
      <c r="A46" s="24">
        <v>44229</v>
      </c>
      <c r="B46" t="s">
        <v>101</v>
      </c>
      <c r="C46" s="25">
        <v>2021</v>
      </c>
      <c r="D46" t="s">
        <v>25</v>
      </c>
      <c r="E46" t="s">
        <v>26</v>
      </c>
      <c r="F46" t="s">
        <v>27</v>
      </c>
      <c r="H46" t="s">
        <v>28</v>
      </c>
      <c r="I46" t="s">
        <v>29</v>
      </c>
      <c r="J46" t="s">
        <v>36</v>
      </c>
      <c r="K46" t="s">
        <v>37</v>
      </c>
      <c r="S46" t="s">
        <v>102</v>
      </c>
      <c r="T46" t="s">
        <v>103</v>
      </c>
      <c r="U46" s="26">
        <v>-16.64</v>
      </c>
      <c r="V46" s="27">
        <v>2</v>
      </c>
    </row>
    <row r="47" spans="1:22" x14ac:dyDescent="0.3">
      <c r="A47" s="24">
        <v>44229</v>
      </c>
      <c r="B47" t="s">
        <v>101</v>
      </c>
      <c r="C47" s="25">
        <v>2021</v>
      </c>
      <c r="D47" t="s">
        <v>25</v>
      </c>
      <c r="E47" t="s">
        <v>26</v>
      </c>
      <c r="F47" t="s">
        <v>27</v>
      </c>
      <c r="H47" t="s">
        <v>28</v>
      </c>
      <c r="I47" t="s">
        <v>29</v>
      </c>
      <c r="J47" t="s">
        <v>36</v>
      </c>
      <c r="K47" t="s">
        <v>37</v>
      </c>
      <c r="S47" t="s">
        <v>102</v>
      </c>
      <c r="T47" t="s">
        <v>104</v>
      </c>
      <c r="U47" s="26">
        <v>-1605.8</v>
      </c>
      <c r="V47" s="27">
        <v>2</v>
      </c>
    </row>
    <row r="48" spans="1:22" x14ac:dyDescent="0.3">
      <c r="A48" s="24">
        <v>44229</v>
      </c>
      <c r="B48" t="s">
        <v>101</v>
      </c>
      <c r="C48" s="25">
        <v>2021</v>
      </c>
      <c r="D48" t="s">
        <v>25</v>
      </c>
      <c r="E48" t="s">
        <v>26</v>
      </c>
      <c r="F48" t="s">
        <v>27</v>
      </c>
      <c r="H48" t="s">
        <v>28</v>
      </c>
      <c r="I48" t="s">
        <v>29</v>
      </c>
      <c r="J48" t="s">
        <v>42</v>
      </c>
      <c r="K48" t="s">
        <v>43</v>
      </c>
      <c r="S48" t="s">
        <v>102</v>
      </c>
      <c r="T48" t="s">
        <v>105</v>
      </c>
      <c r="U48" s="26">
        <v>-25.08</v>
      </c>
      <c r="V48" s="27">
        <v>2</v>
      </c>
    </row>
    <row r="49" spans="1:22" x14ac:dyDescent="0.3">
      <c r="A49" s="24">
        <v>44229</v>
      </c>
      <c r="B49" t="s">
        <v>101</v>
      </c>
      <c r="C49" s="25">
        <v>2021</v>
      </c>
      <c r="D49" t="s">
        <v>25</v>
      </c>
      <c r="E49" t="s">
        <v>26</v>
      </c>
      <c r="F49" t="s">
        <v>27</v>
      </c>
      <c r="H49" t="s">
        <v>28</v>
      </c>
      <c r="I49" t="s">
        <v>29</v>
      </c>
      <c r="J49" t="s">
        <v>42</v>
      </c>
      <c r="K49" t="s">
        <v>43</v>
      </c>
      <c r="S49" t="s">
        <v>102</v>
      </c>
      <c r="T49" t="s">
        <v>106</v>
      </c>
      <c r="U49" s="26">
        <v>-133.19999999999999</v>
      </c>
      <c r="V49" s="27">
        <v>2</v>
      </c>
    </row>
    <row r="50" spans="1:22" x14ac:dyDescent="0.3">
      <c r="A50" s="24">
        <v>44229</v>
      </c>
      <c r="B50" t="s">
        <v>101</v>
      </c>
      <c r="C50" s="25">
        <v>2021</v>
      </c>
      <c r="D50" t="s">
        <v>25</v>
      </c>
      <c r="E50" t="s">
        <v>26</v>
      </c>
      <c r="F50" t="s">
        <v>27</v>
      </c>
      <c r="H50" t="s">
        <v>28</v>
      </c>
      <c r="I50" t="s">
        <v>29</v>
      </c>
      <c r="J50" t="s">
        <v>42</v>
      </c>
      <c r="K50" t="s">
        <v>43</v>
      </c>
      <c r="S50" t="s">
        <v>102</v>
      </c>
      <c r="T50" t="s">
        <v>107</v>
      </c>
      <c r="U50" s="26">
        <v>-70.680000000000007</v>
      </c>
      <c r="V50" s="27">
        <v>2</v>
      </c>
    </row>
    <row r="51" spans="1:22" x14ac:dyDescent="0.3">
      <c r="A51" s="24">
        <v>44229</v>
      </c>
      <c r="B51" t="s">
        <v>101</v>
      </c>
      <c r="C51" s="25">
        <v>2021</v>
      </c>
      <c r="D51" t="s">
        <v>25</v>
      </c>
      <c r="E51" t="s">
        <v>26</v>
      </c>
      <c r="F51" t="s">
        <v>27</v>
      </c>
      <c r="H51" t="s">
        <v>28</v>
      </c>
      <c r="I51" t="s">
        <v>29</v>
      </c>
      <c r="J51" t="s">
        <v>53</v>
      </c>
      <c r="K51" t="s">
        <v>54</v>
      </c>
      <c r="S51" t="s">
        <v>102</v>
      </c>
      <c r="T51" t="s">
        <v>108</v>
      </c>
      <c r="U51" s="26">
        <v>-432.64</v>
      </c>
      <c r="V51" s="27">
        <v>2</v>
      </c>
    </row>
    <row r="52" spans="1:22" x14ac:dyDescent="0.3">
      <c r="A52" s="24">
        <v>44243</v>
      </c>
      <c r="B52" t="s">
        <v>109</v>
      </c>
      <c r="C52" s="25">
        <v>2021</v>
      </c>
      <c r="D52" t="s">
        <v>25</v>
      </c>
      <c r="E52" t="s">
        <v>26</v>
      </c>
      <c r="F52" t="s">
        <v>27</v>
      </c>
      <c r="H52" t="s">
        <v>28</v>
      </c>
      <c r="I52" t="s">
        <v>29</v>
      </c>
      <c r="J52" t="s">
        <v>36</v>
      </c>
      <c r="K52" t="s">
        <v>37</v>
      </c>
      <c r="S52" t="s">
        <v>110</v>
      </c>
      <c r="T52" t="s">
        <v>111</v>
      </c>
      <c r="U52" s="26">
        <v>-166.4</v>
      </c>
      <c r="V52" s="27">
        <v>2</v>
      </c>
    </row>
    <row r="53" spans="1:22" x14ac:dyDescent="0.3">
      <c r="A53" s="24">
        <v>44243</v>
      </c>
      <c r="B53" t="s">
        <v>109</v>
      </c>
      <c r="C53" s="25">
        <v>2021</v>
      </c>
      <c r="D53" t="s">
        <v>25</v>
      </c>
      <c r="E53" t="s">
        <v>26</v>
      </c>
      <c r="F53" t="s">
        <v>27</v>
      </c>
      <c r="H53" t="s">
        <v>28</v>
      </c>
      <c r="I53" t="s">
        <v>29</v>
      </c>
      <c r="J53" t="s">
        <v>42</v>
      </c>
      <c r="K53" t="s">
        <v>43</v>
      </c>
      <c r="S53" t="s">
        <v>110</v>
      </c>
      <c r="T53" t="s">
        <v>112</v>
      </c>
      <c r="U53" s="26">
        <v>-34.200000000000003</v>
      </c>
      <c r="V53" s="27">
        <v>2</v>
      </c>
    </row>
    <row r="54" spans="1:22" x14ac:dyDescent="0.3">
      <c r="A54" s="24">
        <v>44250</v>
      </c>
      <c r="B54" t="s">
        <v>113</v>
      </c>
      <c r="C54" s="25">
        <v>2021</v>
      </c>
      <c r="D54" t="s">
        <v>25</v>
      </c>
      <c r="E54" t="s">
        <v>26</v>
      </c>
      <c r="F54" t="s">
        <v>27</v>
      </c>
      <c r="H54" t="s">
        <v>28</v>
      </c>
      <c r="I54" t="s">
        <v>29</v>
      </c>
      <c r="J54" t="s">
        <v>30</v>
      </c>
      <c r="K54" t="s">
        <v>31</v>
      </c>
      <c r="S54" t="s">
        <v>114</v>
      </c>
      <c r="T54" t="s">
        <v>115</v>
      </c>
      <c r="U54" s="26">
        <v>-264</v>
      </c>
      <c r="V54" s="27">
        <v>2</v>
      </c>
    </row>
    <row r="55" spans="1:22" x14ac:dyDescent="0.3">
      <c r="A55" s="24">
        <v>44250</v>
      </c>
      <c r="B55" t="s">
        <v>113</v>
      </c>
      <c r="C55" s="25">
        <v>2021</v>
      </c>
      <c r="D55" t="s">
        <v>25</v>
      </c>
      <c r="E55" t="s">
        <v>26</v>
      </c>
      <c r="F55" t="s">
        <v>27</v>
      </c>
      <c r="H55" t="s">
        <v>28</v>
      </c>
      <c r="I55" t="s">
        <v>29</v>
      </c>
      <c r="J55" t="s">
        <v>42</v>
      </c>
      <c r="K55" t="s">
        <v>43</v>
      </c>
      <c r="S55" t="s">
        <v>114</v>
      </c>
      <c r="T55" t="s">
        <v>116</v>
      </c>
      <c r="U55" s="26">
        <v>-25.08</v>
      </c>
      <c r="V55" s="27">
        <v>2</v>
      </c>
    </row>
    <row r="56" spans="1:22" x14ac:dyDescent="0.3">
      <c r="A56" s="24">
        <v>44252</v>
      </c>
      <c r="B56" t="s">
        <v>117</v>
      </c>
      <c r="C56" s="25">
        <v>2021</v>
      </c>
      <c r="D56" t="s">
        <v>25</v>
      </c>
      <c r="E56" t="s">
        <v>26</v>
      </c>
      <c r="F56" t="s">
        <v>27</v>
      </c>
      <c r="H56" t="s">
        <v>28</v>
      </c>
      <c r="I56" t="s">
        <v>29</v>
      </c>
      <c r="J56" t="s">
        <v>30</v>
      </c>
      <c r="K56" t="s">
        <v>31</v>
      </c>
      <c r="S56" t="s">
        <v>118</v>
      </c>
      <c r="T56" t="s">
        <v>119</v>
      </c>
      <c r="U56" s="26">
        <v>-25825.919999999998</v>
      </c>
      <c r="V56" s="27">
        <v>2</v>
      </c>
    </row>
    <row r="57" spans="1:22" x14ac:dyDescent="0.3">
      <c r="A57" s="24">
        <v>44252</v>
      </c>
      <c r="B57" t="s">
        <v>117</v>
      </c>
      <c r="C57" s="25">
        <v>2021</v>
      </c>
      <c r="D57" t="s">
        <v>25</v>
      </c>
      <c r="E57" t="s">
        <v>26</v>
      </c>
      <c r="F57" t="s">
        <v>27</v>
      </c>
      <c r="H57" t="s">
        <v>28</v>
      </c>
      <c r="I57" t="s">
        <v>29</v>
      </c>
      <c r="J57" t="s">
        <v>36</v>
      </c>
      <c r="K57" t="s">
        <v>37</v>
      </c>
      <c r="S57" t="s">
        <v>118</v>
      </c>
      <c r="T57" t="s">
        <v>120</v>
      </c>
      <c r="U57" s="26">
        <v>-10159.290000000001</v>
      </c>
      <c r="V57" s="27">
        <v>2</v>
      </c>
    </row>
    <row r="58" spans="1:22" x14ac:dyDescent="0.3">
      <c r="A58" s="24">
        <v>44252</v>
      </c>
      <c r="B58" t="s">
        <v>117</v>
      </c>
      <c r="C58" s="25">
        <v>2021</v>
      </c>
      <c r="D58" t="s">
        <v>25</v>
      </c>
      <c r="E58" t="s">
        <v>26</v>
      </c>
      <c r="F58" t="s">
        <v>27</v>
      </c>
      <c r="H58" t="s">
        <v>28</v>
      </c>
      <c r="I58" t="s">
        <v>29</v>
      </c>
      <c r="J58" t="s">
        <v>42</v>
      </c>
      <c r="K58" t="s">
        <v>43</v>
      </c>
      <c r="S58" t="s">
        <v>118</v>
      </c>
      <c r="T58" t="s">
        <v>121</v>
      </c>
      <c r="U58" s="26">
        <v>-10834.98</v>
      </c>
      <c r="V58" s="27">
        <v>2</v>
      </c>
    </row>
    <row r="59" spans="1:22" x14ac:dyDescent="0.3">
      <c r="A59" s="24">
        <v>44252</v>
      </c>
      <c r="B59" t="s">
        <v>117</v>
      </c>
      <c r="C59" s="25">
        <v>2021</v>
      </c>
      <c r="D59" t="s">
        <v>25</v>
      </c>
      <c r="E59" t="s">
        <v>26</v>
      </c>
      <c r="F59" t="s">
        <v>27</v>
      </c>
      <c r="H59" t="s">
        <v>28</v>
      </c>
      <c r="I59" t="s">
        <v>29</v>
      </c>
      <c r="J59" t="s">
        <v>69</v>
      </c>
      <c r="K59" t="s">
        <v>70</v>
      </c>
      <c r="S59" t="s">
        <v>118</v>
      </c>
      <c r="T59" t="s">
        <v>122</v>
      </c>
      <c r="U59" s="26">
        <v>-12146.18</v>
      </c>
      <c r="V59" s="27">
        <v>2</v>
      </c>
    </row>
    <row r="60" spans="1:22" x14ac:dyDescent="0.3">
      <c r="A60" s="24">
        <v>44252</v>
      </c>
      <c r="B60" t="s">
        <v>117</v>
      </c>
      <c r="C60" s="25">
        <v>2021</v>
      </c>
      <c r="D60" t="s">
        <v>25</v>
      </c>
      <c r="E60" t="s">
        <v>26</v>
      </c>
      <c r="F60" t="s">
        <v>27</v>
      </c>
      <c r="H60" t="s">
        <v>28</v>
      </c>
      <c r="I60" t="s">
        <v>29</v>
      </c>
      <c r="J60" t="s">
        <v>53</v>
      </c>
      <c r="K60" t="s">
        <v>54</v>
      </c>
      <c r="S60" t="s">
        <v>118</v>
      </c>
      <c r="T60" t="s">
        <v>123</v>
      </c>
      <c r="U60" s="26">
        <v>-11911.82</v>
      </c>
      <c r="V60" s="27">
        <v>2</v>
      </c>
    </row>
    <row r="61" spans="1:22" x14ac:dyDescent="0.3">
      <c r="A61" s="24">
        <v>44255</v>
      </c>
      <c r="B61" t="s">
        <v>124</v>
      </c>
      <c r="C61" s="25">
        <v>2021</v>
      </c>
      <c r="D61" t="s">
        <v>25</v>
      </c>
      <c r="E61" t="s">
        <v>26</v>
      </c>
      <c r="F61" t="s">
        <v>27</v>
      </c>
      <c r="H61" t="s">
        <v>28</v>
      </c>
      <c r="I61" t="s">
        <v>29</v>
      </c>
      <c r="J61" t="s">
        <v>92</v>
      </c>
      <c r="K61" t="s">
        <v>93</v>
      </c>
      <c r="T61" t="s">
        <v>125</v>
      </c>
      <c r="U61" s="26">
        <v>-5205</v>
      </c>
      <c r="V61" s="27">
        <v>2</v>
      </c>
    </row>
    <row r="62" spans="1:22" x14ac:dyDescent="0.3">
      <c r="A62" s="24">
        <v>44255</v>
      </c>
      <c r="B62" t="s">
        <v>126</v>
      </c>
      <c r="C62" s="25">
        <v>2021</v>
      </c>
      <c r="D62" t="s">
        <v>25</v>
      </c>
      <c r="E62" t="s">
        <v>26</v>
      </c>
      <c r="F62" t="s">
        <v>27</v>
      </c>
      <c r="H62" t="s">
        <v>28</v>
      </c>
      <c r="I62" t="s">
        <v>29</v>
      </c>
      <c r="J62" t="s">
        <v>127</v>
      </c>
      <c r="K62" t="s">
        <v>128</v>
      </c>
      <c r="T62" t="s">
        <v>129</v>
      </c>
      <c r="U62" s="26">
        <v>-227.66</v>
      </c>
      <c r="V62" s="27">
        <v>2</v>
      </c>
    </row>
    <row r="63" spans="1:22" x14ac:dyDescent="0.3">
      <c r="A63" s="24">
        <v>44255</v>
      </c>
      <c r="B63" t="s">
        <v>130</v>
      </c>
      <c r="C63" s="25">
        <v>2021</v>
      </c>
      <c r="D63" t="s">
        <v>25</v>
      </c>
      <c r="E63" t="s">
        <v>26</v>
      </c>
      <c r="F63" t="s">
        <v>27</v>
      </c>
      <c r="H63" t="s">
        <v>28</v>
      </c>
      <c r="I63" t="s">
        <v>29</v>
      </c>
      <c r="J63" t="s">
        <v>96</v>
      </c>
      <c r="K63" t="s">
        <v>97</v>
      </c>
      <c r="T63" t="s">
        <v>98</v>
      </c>
      <c r="U63" s="26">
        <v>-6332.98</v>
      </c>
      <c r="V63" s="27">
        <v>2</v>
      </c>
    </row>
    <row r="64" spans="1:22" x14ac:dyDescent="0.3">
      <c r="A64" s="24">
        <v>44255</v>
      </c>
      <c r="B64" t="s">
        <v>124</v>
      </c>
      <c r="C64" s="25">
        <v>2021</v>
      </c>
      <c r="D64" t="s">
        <v>25</v>
      </c>
      <c r="E64" t="s">
        <v>26</v>
      </c>
      <c r="F64" t="s">
        <v>27</v>
      </c>
      <c r="H64" t="s">
        <v>28</v>
      </c>
      <c r="I64" t="s">
        <v>29</v>
      </c>
      <c r="J64" t="s">
        <v>99</v>
      </c>
      <c r="K64" t="s">
        <v>100</v>
      </c>
      <c r="T64" t="s">
        <v>125</v>
      </c>
      <c r="U64" s="26">
        <v>-359143</v>
      </c>
      <c r="V64" s="27">
        <v>2</v>
      </c>
    </row>
    <row r="65" spans="1:22" x14ac:dyDescent="0.3">
      <c r="A65" s="24">
        <v>44257</v>
      </c>
      <c r="B65" t="s">
        <v>131</v>
      </c>
      <c r="C65" s="25">
        <v>2021</v>
      </c>
      <c r="D65" t="s">
        <v>25</v>
      </c>
      <c r="E65" t="s">
        <v>26</v>
      </c>
      <c r="F65" t="s">
        <v>27</v>
      </c>
      <c r="H65" t="s">
        <v>28</v>
      </c>
      <c r="I65" t="s">
        <v>29</v>
      </c>
      <c r="J65" t="s">
        <v>30</v>
      </c>
      <c r="K65" t="s">
        <v>31</v>
      </c>
      <c r="S65" t="s">
        <v>132</v>
      </c>
      <c r="T65" t="s">
        <v>33</v>
      </c>
      <c r="U65" s="26">
        <v>-910</v>
      </c>
      <c r="V65" s="27">
        <v>3</v>
      </c>
    </row>
    <row r="66" spans="1:22" x14ac:dyDescent="0.3">
      <c r="A66" s="24">
        <v>44257</v>
      </c>
      <c r="B66" t="s">
        <v>131</v>
      </c>
      <c r="C66" s="25">
        <v>2021</v>
      </c>
      <c r="D66" t="s">
        <v>25</v>
      </c>
      <c r="E66" t="s">
        <v>26</v>
      </c>
      <c r="F66" t="s">
        <v>27</v>
      </c>
      <c r="H66" t="s">
        <v>28</v>
      </c>
      <c r="I66" t="s">
        <v>29</v>
      </c>
      <c r="J66" t="s">
        <v>36</v>
      </c>
      <c r="K66" t="s">
        <v>37</v>
      </c>
      <c r="S66" t="s">
        <v>132</v>
      </c>
      <c r="T66" t="s">
        <v>133</v>
      </c>
      <c r="U66" s="26">
        <v>-16.64</v>
      </c>
      <c r="V66" s="27">
        <v>3</v>
      </c>
    </row>
    <row r="67" spans="1:22" x14ac:dyDescent="0.3">
      <c r="A67" s="24">
        <v>44257</v>
      </c>
      <c r="B67" t="s">
        <v>131</v>
      </c>
      <c r="C67" s="25">
        <v>2021</v>
      </c>
      <c r="D67" t="s">
        <v>25</v>
      </c>
      <c r="E67" t="s">
        <v>26</v>
      </c>
      <c r="F67" t="s">
        <v>27</v>
      </c>
      <c r="H67" t="s">
        <v>28</v>
      </c>
      <c r="I67" t="s">
        <v>29</v>
      </c>
      <c r="J67" t="s">
        <v>42</v>
      </c>
      <c r="K67" t="s">
        <v>43</v>
      </c>
      <c r="S67" t="s">
        <v>134</v>
      </c>
      <c r="T67" t="s">
        <v>135</v>
      </c>
      <c r="U67" s="26">
        <v>-100</v>
      </c>
      <c r="V67" s="27">
        <v>3</v>
      </c>
    </row>
    <row r="68" spans="1:22" x14ac:dyDescent="0.3">
      <c r="A68" s="24">
        <v>44271</v>
      </c>
      <c r="B68" t="s">
        <v>136</v>
      </c>
      <c r="C68" s="25">
        <v>2021</v>
      </c>
      <c r="D68" t="s">
        <v>25</v>
      </c>
      <c r="E68" t="s">
        <v>26</v>
      </c>
      <c r="F68" t="s">
        <v>27</v>
      </c>
      <c r="H68" t="s">
        <v>28</v>
      </c>
      <c r="I68" t="s">
        <v>29</v>
      </c>
      <c r="J68" t="s">
        <v>30</v>
      </c>
      <c r="K68" t="s">
        <v>31</v>
      </c>
      <c r="S68" t="s">
        <v>137</v>
      </c>
      <c r="T68" t="s">
        <v>138</v>
      </c>
      <c r="U68" s="26">
        <v>-264</v>
      </c>
      <c r="V68" s="27">
        <v>3</v>
      </c>
    </row>
    <row r="69" spans="1:22" x14ac:dyDescent="0.3">
      <c r="A69" s="24">
        <v>44271</v>
      </c>
      <c r="B69" t="s">
        <v>136</v>
      </c>
      <c r="C69" s="25">
        <v>2021</v>
      </c>
      <c r="D69" t="s">
        <v>25</v>
      </c>
      <c r="E69" t="s">
        <v>26</v>
      </c>
      <c r="F69" t="s">
        <v>27</v>
      </c>
      <c r="H69" t="s">
        <v>28</v>
      </c>
      <c r="I69" t="s">
        <v>29</v>
      </c>
      <c r="J69" t="s">
        <v>30</v>
      </c>
      <c r="K69" t="s">
        <v>31</v>
      </c>
      <c r="S69" t="s">
        <v>137</v>
      </c>
      <c r="T69" t="s">
        <v>33</v>
      </c>
      <c r="U69" s="26">
        <v>-910</v>
      </c>
      <c r="V69" s="27">
        <v>3</v>
      </c>
    </row>
    <row r="70" spans="1:22" x14ac:dyDescent="0.3">
      <c r="A70" s="24">
        <v>44271</v>
      </c>
      <c r="B70" t="s">
        <v>136</v>
      </c>
      <c r="C70" s="25">
        <v>2021</v>
      </c>
      <c r="D70" t="s">
        <v>25</v>
      </c>
      <c r="E70" t="s">
        <v>26</v>
      </c>
      <c r="F70" t="s">
        <v>27</v>
      </c>
      <c r="H70" t="s">
        <v>28</v>
      </c>
      <c r="I70" t="s">
        <v>29</v>
      </c>
      <c r="J70" t="s">
        <v>42</v>
      </c>
      <c r="K70" t="s">
        <v>43</v>
      </c>
      <c r="S70" t="s">
        <v>137</v>
      </c>
      <c r="T70" t="s">
        <v>139</v>
      </c>
      <c r="U70" s="26">
        <v>-78</v>
      </c>
      <c r="V70" s="27">
        <v>3</v>
      </c>
    </row>
    <row r="71" spans="1:22" x14ac:dyDescent="0.3">
      <c r="A71" s="24">
        <v>44271</v>
      </c>
      <c r="B71" t="s">
        <v>136</v>
      </c>
      <c r="C71" s="25">
        <v>2021</v>
      </c>
      <c r="D71" t="s">
        <v>25</v>
      </c>
      <c r="E71" t="s">
        <v>26</v>
      </c>
      <c r="F71" t="s">
        <v>27</v>
      </c>
      <c r="H71" t="s">
        <v>28</v>
      </c>
      <c r="I71" t="s">
        <v>29</v>
      </c>
      <c r="J71" t="s">
        <v>42</v>
      </c>
      <c r="K71" t="s">
        <v>43</v>
      </c>
      <c r="S71" t="s">
        <v>137</v>
      </c>
      <c r="T71" t="s">
        <v>140</v>
      </c>
      <c r="U71" s="26">
        <v>-25.08</v>
      </c>
      <c r="V71" s="27">
        <v>3</v>
      </c>
    </row>
    <row r="72" spans="1:22" x14ac:dyDescent="0.3">
      <c r="A72" s="24">
        <v>44271</v>
      </c>
      <c r="B72" t="s">
        <v>136</v>
      </c>
      <c r="C72" s="25">
        <v>2021</v>
      </c>
      <c r="D72" t="s">
        <v>25</v>
      </c>
      <c r="E72" t="s">
        <v>26</v>
      </c>
      <c r="F72" t="s">
        <v>27</v>
      </c>
      <c r="H72" t="s">
        <v>28</v>
      </c>
      <c r="I72" t="s">
        <v>29</v>
      </c>
      <c r="J72" t="s">
        <v>42</v>
      </c>
      <c r="K72" t="s">
        <v>43</v>
      </c>
      <c r="S72" t="s">
        <v>137</v>
      </c>
      <c r="T72" t="s">
        <v>141</v>
      </c>
      <c r="U72" s="26">
        <v>-57.72</v>
      </c>
      <c r="V72" s="27">
        <v>3</v>
      </c>
    </row>
    <row r="73" spans="1:22" x14ac:dyDescent="0.3">
      <c r="A73" s="24">
        <v>44271</v>
      </c>
      <c r="B73" t="s">
        <v>136</v>
      </c>
      <c r="C73" s="25">
        <v>2021</v>
      </c>
      <c r="D73" t="s">
        <v>25</v>
      </c>
      <c r="E73" t="s">
        <v>26</v>
      </c>
      <c r="F73" t="s">
        <v>27</v>
      </c>
      <c r="H73" t="s">
        <v>28</v>
      </c>
      <c r="I73" t="s">
        <v>29</v>
      </c>
      <c r="J73" t="s">
        <v>42</v>
      </c>
      <c r="K73" t="s">
        <v>43</v>
      </c>
      <c r="S73" t="s">
        <v>137</v>
      </c>
      <c r="T73" t="s">
        <v>142</v>
      </c>
      <c r="U73" s="26">
        <v>-16</v>
      </c>
      <c r="V73" s="27">
        <v>3</v>
      </c>
    </row>
    <row r="74" spans="1:22" x14ac:dyDescent="0.3">
      <c r="A74" s="24">
        <v>44271</v>
      </c>
      <c r="B74" t="s">
        <v>136</v>
      </c>
      <c r="C74" s="25">
        <v>2021</v>
      </c>
      <c r="D74" t="s">
        <v>25</v>
      </c>
      <c r="E74" t="s">
        <v>26</v>
      </c>
      <c r="F74" t="s">
        <v>27</v>
      </c>
      <c r="H74" t="s">
        <v>28</v>
      </c>
      <c r="I74" t="s">
        <v>29</v>
      </c>
      <c r="J74" t="s">
        <v>42</v>
      </c>
      <c r="K74" t="s">
        <v>43</v>
      </c>
      <c r="S74" t="s">
        <v>137</v>
      </c>
      <c r="T74" t="s">
        <v>142</v>
      </c>
      <c r="U74" s="26">
        <v>-41.72</v>
      </c>
      <c r="V74" s="27">
        <v>3</v>
      </c>
    </row>
    <row r="75" spans="1:22" x14ac:dyDescent="0.3">
      <c r="A75" s="24">
        <v>44271</v>
      </c>
      <c r="B75" t="s">
        <v>136</v>
      </c>
      <c r="C75" s="25">
        <v>2021</v>
      </c>
      <c r="D75" t="s">
        <v>25</v>
      </c>
      <c r="E75" t="s">
        <v>26</v>
      </c>
      <c r="F75" t="s">
        <v>27</v>
      </c>
      <c r="H75" t="s">
        <v>28</v>
      </c>
      <c r="I75" t="s">
        <v>29</v>
      </c>
      <c r="J75" t="s">
        <v>53</v>
      </c>
      <c r="K75" t="s">
        <v>54</v>
      </c>
      <c r="S75" t="s">
        <v>137</v>
      </c>
      <c r="T75" t="s">
        <v>143</v>
      </c>
      <c r="U75" s="26">
        <v>-16.64</v>
      </c>
      <c r="V75" s="27">
        <v>3</v>
      </c>
    </row>
    <row r="76" spans="1:22" x14ac:dyDescent="0.3">
      <c r="A76" s="24">
        <v>44271</v>
      </c>
      <c r="B76" t="s">
        <v>136</v>
      </c>
      <c r="C76" s="25">
        <v>2021</v>
      </c>
      <c r="D76" t="s">
        <v>25</v>
      </c>
      <c r="E76" t="s">
        <v>26</v>
      </c>
      <c r="F76" t="s">
        <v>27</v>
      </c>
      <c r="H76" t="s">
        <v>28</v>
      </c>
      <c r="I76" t="s">
        <v>29</v>
      </c>
      <c r="J76" t="s">
        <v>53</v>
      </c>
      <c r="K76" t="s">
        <v>54</v>
      </c>
      <c r="S76" t="s">
        <v>137</v>
      </c>
      <c r="T76" t="s">
        <v>144</v>
      </c>
      <c r="U76" s="26">
        <v>-16.64</v>
      </c>
      <c r="V76" s="27">
        <v>3</v>
      </c>
    </row>
    <row r="77" spans="1:22" x14ac:dyDescent="0.3">
      <c r="A77" s="24">
        <v>44280</v>
      </c>
      <c r="B77" t="s">
        <v>145</v>
      </c>
      <c r="C77" s="25">
        <v>2021</v>
      </c>
      <c r="D77" t="s">
        <v>25</v>
      </c>
      <c r="E77" t="s">
        <v>26</v>
      </c>
      <c r="F77" t="s">
        <v>27</v>
      </c>
      <c r="H77" t="s">
        <v>28</v>
      </c>
      <c r="I77" t="s">
        <v>29</v>
      </c>
      <c r="J77" t="s">
        <v>42</v>
      </c>
      <c r="K77" t="s">
        <v>43</v>
      </c>
      <c r="S77" t="s">
        <v>146</v>
      </c>
      <c r="T77" t="s">
        <v>147</v>
      </c>
      <c r="U77" s="26">
        <v>-100</v>
      </c>
      <c r="V77" s="27">
        <v>3</v>
      </c>
    </row>
    <row r="78" spans="1:22" x14ac:dyDescent="0.3">
      <c r="A78" s="24">
        <v>44285</v>
      </c>
      <c r="B78" t="s">
        <v>148</v>
      </c>
      <c r="C78" s="25">
        <v>2021</v>
      </c>
      <c r="D78" t="s">
        <v>25</v>
      </c>
      <c r="E78" t="s">
        <v>26</v>
      </c>
      <c r="F78" t="s">
        <v>27</v>
      </c>
      <c r="H78" t="s">
        <v>28</v>
      </c>
      <c r="I78" t="s">
        <v>29</v>
      </c>
      <c r="J78" t="s">
        <v>30</v>
      </c>
      <c r="K78" t="s">
        <v>31</v>
      </c>
      <c r="S78" t="s">
        <v>149</v>
      </c>
      <c r="T78" t="s">
        <v>150</v>
      </c>
      <c r="U78" s="26">
        <v>-25674.63</v>
      </c>
      <c r="V78" s="27">
        <v>3</v>
      </c>
    </row>
    <row r="79" spans="1:22" x14ac:dyDescent="0.3">
      <c r="A79" s="24">
        <v>44285</v>
      </c>
      <c r="B79" t="s">
        <v>148</v>
      </c>
      <c r="C79" s="25">
        <v>2021</v>
      </c>
      <c r="D79" t="s">
        <v>25</v>
      </c>
      <c r="E79" t="s">
        <v>26</v>
      </c>
      <c r="F79" t="s">
        <v>27</v>
      </c>
      <c r="H79" t="s">
        <v>28</v>
      </c>
      <c r="I79" t="s">
        <v>29</v>
      </c>
      <c r="J79" t="s">
        <v>36</v>
      </c>
      <c r="K79" t="s">
        <v>37</v>
      </c>
      <c r="S79" t="s">
        <v>149</v>
      </c>
      <c r="T79" t="s">
        <v>151</v>
      </c>
      <c r="U79" s="26">
        <v>-11824.37</v>
      </c>
      <c r="V79" s="27">
        <v>3</v>
      </c>
    </row>
    <row r="80" spans="1:22" x14ac:dyDescent="0.3">
      <c r="A80" s="24">
        <v>44285</v>
      </c>
      <c r="B80" t="s">
        <v>148</v>
      </c>
      <c r="C80" s="25">
        <v>2021</v>
      </c>
      <c r="D80" t="s">
        <v>25</v>
      </c>
      <c r="E80" t="s">
        <v>26</v>
      </c>
      <c r="F80" t="s">
        <v>27</v>
      </c>
      <c r="H80" t="s">
        <v>28</v>
      </c>
      <c r="I80" t="s">
        <v>29</v>
      </c>
      <c r="J80" t="s">
        <v>42</v>
      </c>
      <c r="K80" t="s">
        <v>43</v>
      </c>
      <c r="S80" t="s">
        <v>149</v>
      </c>
      <c r="T80" t="s">
        <v>152</v>
      </c>
      <c r="U80" s="26">
        <v>-11316.55</v>
      </c>
      <c r="V80" s="27">
        <v>3</v>
      </c>
    </row>
    <row r="81" spans="1:22" x14ac:dyDescent="0.3">
      <c r="A81" s="24">
        <v>44285</v>
      </c>
      <c r="B81" t="s">
        <v>148</v>
      </c>
      <c r="C81" s="25">
        <v>2021</v>
      </c>
      <c r="D81" t="s">
        <v>25</v>
      </c>
      <c r="E81" t="s">
        <v>26</v>
      </c>
      <c r="F81" t="s">
        <v>27</v>
      </c>
      <c r="H81" t="s">
        <v>28</v>
      </c>
      <c r="I81" t="s">
        <v>29</v>
      </c>
      <c r="J81" t="s">
        <v>69</v>
      </c>
      <c r="K81" t="s">
        <v>70</v>
      </c>
      <c r="S81" t="s">
        <v>149</v>
      </c>
      <c r="T81" t="s">
        <v>153</v>
      </c>
      <c r="U81" s="26">
        <v>-12234.14</v>
      </c>
      <c r="V81" s="27">
        <v>3</v>
      </c>
    </row>
    <row r="82" spans="1:22" x14ac:dyDescent="0.3">
      <c r="A82" s="24">
        <v>44285</v>
      </c>
      <c r="B82" t="s">
        <v>148</v>
      </c>
      <c r="C82" s="25">
        <v>2021</v>
      </c>
      <c r="D82" t="s">
        <v>25</v>
      </c>
      <c r="E82" t="s">
        <v>26</v>
      </c>
      <c r="F82" t="s">
        <v>27</v>
      </c>
      <c r="H82" t="s">
        <v>28</v>
      </c>
      <c r="I82" t="s">
        <v>29</v>
      </c>
      <c r="J82" t="s">
        <v>53</v>
      </c>
      <c r="K82" t="s">
        <v>54</v>
      </c>
      <c r="S82" t="s">
        <v>149</v>
      </c>
      <c r="T82" t="s">
        <v>154</v>
      </c>
      <c r="U82" s="26">
        <v>-13537.97</v>
      </c>
      <c r="V82" s="27">
        <v>3</v>
      </c>
    </row>
    <row r="83" spans="1:22" x14ac:dyDescent="0.3">
      <c r="A83" s="24">
        <v>44286</v>
      </c>
      <c r="B83" t="s">
        <v>155</v>
      </c>
      <c r="C83" s="25">
        <v>2021</v>
      </c>
      <c r="D83" t="s">
        <v>25</v>
      </c>
      <c r="E83" t="s">
        <v>26</v>
      </c>
      <c r="F83" t="s">
        <v>27</v>
      </c>
      <c r="H83" t="s">
        <v>28</v>
      </c>
      <c r="I83" t="s">
        <v>29</v>
      </c>
      <c r="J83" t="s">
        <v>92</v>
      </c>
      <c r="K83" t="s">
        <v>93</v>
      </c>
      <c r="T83" t="s">
        <v>156</v>
      </c>
      <c r="U83" s="26">
        <v>-5205</v>
      </c>
      <c r="V83" s="27">
        <v>3</v>
      </c>
    </row>
    <row r="84" spans="1:22" x14ac:dyDescent="0.3">
      <c r="A84" s="24">
        <v>44286</v>
      </c>
      <c r="B84" t="s">
        <v>157</v>
      </c>
      <c r="C84" s="25">
        <v>2021</v>
      </c>
      <c r="D84" t="s">
        <v>25</v>
      </c>
      <c r="E84" t="s">
        <v>26</v>
      </c>
      <c r="F84" t="s">
        <v>27</v>
      </c>
      <c r="H84" t="s">
        <v>28</v>
      </c>
      <c r="I84" t="s">
        <v>29</v>
      </c>
      <c r="J84" t="s">
        <v>127</v>
      </c>
      <c r="K84" t="s">
        <v>128</v>
      </c>
      <c r="T84" t="s">
        <v>158</v>
      </c>
      <c r="U84" s="26">
        <v>-360.78</v>
      </c>
      <c r="V84" s="27">
        <v>3</v>
      </c>
    </row>
    <row r="85" spans="1:22" x14ac:dyDescent="0.3">
      <c r="A85" s="24">
        <v>44286</v>
      </c>
      <c r="B85" t="s">
        <v>155</v>
      </c>
      <c r="C85" s="25">
        <v>2021</v>
      </c>
      <c r="D85" t="s">
        <v>25</v>
      </c>
      <c r="E85" t="s">
        <v>26</v>
      </c>
      <c r="F85" t="s">
        <v>27</v>
      </c>
      <c r="H85" t="s">
        <v>28</v>
      </c>
      <c r="I85" t="s">
        <v>29</v>
      </c>
      <c r="J85" t="s">
        <v>99</v>
      </c>
      <c r="K85" t="s">
        <v>100</v>
      </c>
      <c r="T85" t="s">
        <v>156</v>
      </c>
      <c r="U85" s="26">
        <v>-359143</v>
      </c>
      <c r="V85" s="27">
        <v>3</v>
      </c>
    </row>
    <row r="86" spans="1:22" x14ac:dyDescent="0.3">
      <c r="A86" s="24">
        <v>44287</v>
      </c>
      <c r="B86" t="s">
        <v>159</v>
      </c>
      <c r="C86" s="25">
        <v>2021</v>
      </c>
      <c r="D86" t="s">
        <v>25</v>
      </c>
      <c r="E86" t="s">
        <v>26</v>
      </c>
      <c r="F86" t="s">
        <v>27</v>
      </c>
      <c r="H86" t="s">
        <v>28</v>
      </c>
      <c r="I86" t="s">
        <v>29</v>
      </c>
      <c r="J86" t="s">
        <v>96</v>
      </c>
      <c r="K86" t="s">
        <v>97</v>
      </c>
      <c r="T86" t="s">
        <v>98</v>
      </c>
      <c r="U86" s="26">
        <v>-24820.87</v>
      </c>
      <c r="V86" s="27">
        <v>4</v>
      </c>
    </row>
    <row r="87" spans="1:22" x14ac:dyDescent="0.3">
      <c r="A87" s="24">
        <v>44313</v>
      </c>
      <c r="B87" t="s">
        <v>160</v>
      </c>
      <c r="C87" s="25">
        <v>2021</v>
      </c>
      <c r="D87" t="s">
        <v>25</v>
      </c>
      <c r="E87" t="s">
        <v>26</v>
      </c>
      <c r="F87" t="s">
        <v>27</v>
      </c>
      <c r="H87" t="s">
        <v>28</v>
      </c>
      <c r="I87" t="s">
        <v>29</v>
      </c>
      <c r="J87" t="s">
        <v>30</v>
      </c>
      <c r="K87" t="s">
        <v>31</v>
      </c>
      <c r="S87" t="s">
        <v>161</v>
      </c>
      <c r="T87" t="s">
        <v>33</v>
      </c>
      <c r="U87" s="26">
        <v>-910</v>
      </c>
      <c r="V87" s="27">
        <v>4</v>
      </c>
    </row>
    <row r="88" spans="1:22" x14ac:dyDescent="0.3">
      <c r="A88" s="24">
        <v>44313</v>
      </c>
      <c r="B88" t="s">
        <v>160</v>
      </c>
      <c r="C88" s="25">
        <v>2021</v>
      </c>
      <c r="D88" t="s">
        <v>25</v>
      </c>
      <c r="E88" t="s">
        <v>26</v>
      </c>
      <c r="F88" t="s">
        <v>27</v>
      </c>
      <c r="H88" t="s">
        <v>28</v>
      </c>
      <c r="I88" t="s">
        <v>29</v>
      </c>
      <c r="J88" t="s">
        <v>36</v>
      </c>
      <c r="K88" t="s">
        <v>37</v>
      </c>
      <c r="S88" t="s">
        <v>161</v>
      </c>
      <c r="T88" t="s">
        <v>162</v>
      </c>
      <c r="U88" s="26">
        <v>-16.64</v>
      </c>
      <c r="V88" s="27">
        <v>4</v>
      </c>
    </row>
    <row r="89" spans="1:22" x14ac:dyDescent="0.3">
      <c r="A89" s="24">
        <v>44313</v>
      </c>
      <c r="B89" t="s">
        <v>160</v>
      </c>
      <c r="C89" s="25">
        <v>2021</v>
      </c>
      <c r="D89" t="s">
        <v>25</v>
      </c>
      <c r="E89" t="s">
        <v>26</v>
      </c>
      <c r="F89" t="s">
        <v>27</v>
      </c>
      <c r="H89" t="s">
        <v>28</v>
      </c>
      <c r="I89" t="s">
        <v>29</v>
      </c>
      <c r="J89" t="s">
        <v>36</v>
      </c>
      <c r="K89" t="s">
        <v>37</v>
      </c>
      <c r="S89" t="s">
        <v>161</v>
      </c>
      <c r="T89" t="s">
        <v>163</v>
      </c>
      <c r="U89" s="26">
        <v>-432.64</v>
      </c>
      <c r="V89" s="27">
        <v>4</v>
      </c>
    </row>
    <row r="90" spans="1:22" x14ac:dyDescent="0.3">
      <c r="A90" s="24">
        <v>44313</v>
      </c>
      <c r="B90" t="s">
        <v>160</v>
      </c>
      <c r="C90" s="25">
        <v>2021</v>
      </c>
      <c r="D90" t="s">
        <v>25</v>
      </c>
      <c r="E90" t="s">
        <v>26</v>
      </c>
      <c r="F90" t="s">
        <v>27</v>
      </c>
      <c r="H90" t="s">
        <v>28</v>
      </c>
      <c r="I90" t="s">
        <v>29</v>
      </c>
      <c r="J90" t="s">
        <v>42</v>
      </c>
      <c r="K90" t="s">
        <v>43</v>
      </c>
      <c r="S90" t="s">
        <v>161</v>
      </c>
      <c r="T90" t="s">
        <v>139</v>
      </c>
      <c r="U90" s="26">
        <v>-78</v>
      </c>
      <c r="V90" s="27">
        <v>4</v>
      </c>
    </row>
    <row r="91" spans="1:22" x14ac:dyDescent="0.3">
      <c r="A91" s="24">
        <v>44313</v>
      </c>
      <c r="B91" t="s">
        <v>160</v>
      </c>
      <c r="C91" s="25">
        <v>2021</v>
      </c>
      <c r="D91" t="s">
        <v>25</v>
      </c>
      <c r="E91" t="s">
        <v>26</v>
      </c>
      <c r="F91" t="s">
        <v>27</v>
      </c>
      <c r="H91" t="s">
        <v>28</v>
      </c>
      <c r="I91" t="s">
        <v>29</v>
      </c>
      <c r="J91" t="s">
        <v>42</v>
      </c>
      <c r="K91" t="s">
        <v>43</v>
      </c>
      <c r="S91" t="s">
        <v>161</v>
      </c>
      <c r="T91" t="s">
        <v>164</v>
      </c>
      <c r="U91" s="26">
        <v>-25.08</v>
      </c>
      <c r="V91" s="27">
        <v>4</v>
      </c>
    </row>
    <row r="92" spans="1:22" x14ac:dyDescent="0.3">
      <c r="A92" s="24">
        <v>44313</v>
      </c>
      <c r="B92" t="s">
        <v>160</v>
      </c>
      <c r="C92" s="25">
        <v>2021</v>
      </c>
      <c r="D92" t="s">
        <v>25</v>
      </c>
      <c r="E92" t="s">
        <v>26</v>
      </c>
      <c r="F92" t="s">
        <v>27</v>
      </c>
      <c r="H92" t="s">
        <v>28</v>
      </c>
      <c r="I92" t="s">
        <v>29</v>
      </c>
      <c r="J92" t="s">
        <v>42</v>
      </c>
      <c r="K92" t="s">
        <v>43</v>
      </c>
      <c r="S92" t="s">
        <v>161</v>
      </c>
      <c r="T92" t="s">
        <v>45</v>
      </c>
      <c r="U92" s="26">
        <v>-20.86</v>
      </c>
      <c r="V92" s="27">
        <v>4</v>
      </c>
    </row>
    <row r="93" spans="1:22" x14ac:dyDescent="0.3">
      <c r="A93" s="24">
        <v>44313</v>
      </c>
      <c r="B93" t="s">
        <v>160</v>
      </c>
      <c r="C93" s="25">
        <v>2021</v>
      </c>
      <c r="D93" t="s">
        <v>25</v>
      </c>
      <c r="E93" t="s">
        <v>26</v>
      </c>
      <c r="F93" t="s">
        <v>27</v>
      </c>
      <c r="H93" t="s">
        <v>28</v>
      </c>
      <c r="I93" t="s">
        <v>29</v>
      </c>
      <c r="J93" t="s">
        <v>42</v>
      </c>
      <c r="K93" t="s">
        <v>43</v>
      </c>
      <c r="S93" t="s">
        <v>161</v>
      </c>
      <c r="T93" t="s">
        <v>165</v>
      </c>
      <c r="U93" s="26">
        <v>-25.08</v>
      </c>
      <c r="V93" s="27">
        <v>4</v>
      </c>
    </row>
    <row r="94" spans="1:22" x14ac:dyDescent="0.3">
      <c r="A94" s="24">
        <v>44313</v>
      </c>
      <c r="B94" t="s">
        <v>160</v>
      </c>
      <c r="C94" s="25">
        <v>2021</v>
      </c>
      <c r="D94" t="s">
        <v>25</v>
      </c>
      <c r="E94" t="s">
        <v>26</v>
      </c>
      <c r="F94" t="s">
        <v>27</v>
      </c>
      <c r="H94" t="s">
        <v>28</v>
      </c>
      <c r="I94" t="s">
        <v>29</v>
      </c>
      <c r="J94" t="s">
        <v>42</v>
      </c>
      <c r="K94" t="s">
        <v>43</v>
      </c>
      <c r="S94" t="s">
        <v>161</v>
      </c>
      <c r="T94" t="s">
        <v>166</v>
      </c>
      <c r="U94" s="26">
        <v>-25.08</v>
      </c>
      <c r="V94" s="27">
        <v>4</v>
      </c>
    </row>
    <row r="95" spans="1:22" x14ac:dyDescent="0.3">
      <c r="A95" s="24">
        <v>44313</v>
      </c>
      <c r="B95" t="s">
        <v>160</v>
      </c>
      <c r="C95" s="25">
        <v>2021</v>
      </c>
      <c r="D95" t="s">
        <v>25</v>
      </c>
      <c r="E95" t="s">
        <v>26</v>
      </c>
      <c r="F95" t="s">
        <v>27</v>
      </c>
      <c r="H95" t="s">
        <v>28</v>
      </c>
      <c r="I95" t="s">
        <v>29</v>
      </c>
      <c r="J95" t="s">
        <v>42</v>
      </c>
      <c r="K95" t="s">
        <v>43</v>
      </c>
      <c r="S95" t="s">
        <v>161</v>
      </c>
      <c r="T95" t="s">
        <v>167</v>
      </c>
      <c r="U95" s="26">
        <v>-25.08</v>
      </c>
      <c r="V95" s="27">
        <v>4</v>
      </c>
    </row>
    <row r="96" spans="1:22" x14ac:dyDescent="0.3">
      <c r="A96" s="24">
        <v>44313</v>
      </c>
      <c r="B96" t="s">
        <v>160</v>
      </c>
      <c r="C96" s="25">
        <v>2021</v>
      </c>
      <c r="D96" t="s">
        <v>25</v>
      </c>
      <c r="E96" t="s">
        <v>26</v>
      </c>
      <c r="F96" t="s">
        <v>27</v>
      </c>
      <c r="H96" t="s">
        <v>28</v>
      </c>
      <c r="I96" t="s">
        <v>29</v>
      </c>
      <c r="J96" t="s">
        <v>53</v>
      </c>
      <c r="K96" t="s">
        <v>54</v>
      </c>
      <c r="S96" t="s">
        <v>161</v>
      </c>
      <c r="T96" t="s">
        <v>168</v>
      </c>
      <c r="U96" s="26">
        <v>-16.64</v>
      </c>
      <c r="V96" s="27">
        <v>4</v>
      </c>
    </row>
    <row r="97" spans="1:22" x14ac:dyDescent="0.3">
      <c r="A97" s="24">
        <v>44313</v>
      </c>
      <c r="B97" t="s">
        <v>160</v>
      </c>
      <c r="C97" s="25">
        <v>2021</v>
      </c>
      <c r="D97" t="s">
        <v>25</v>
      </c>
      <c r="E97" t="s">
        <v>26</v>
      </c>
      <c r="F97" t="s">
        <v>27</v>
      </c>
      <c r="H97" t="s">
        <v>28</v>
      </c>
      <c r="I97" t="s">
        <v>29</v>
      </c>
      <c r="J97" t="s">
        <v>53</v>
      </c>
      <c r="K97" t="s">
        <v>54</v>
      </c>
      <c r="S97" t="s">
        <v>161</v>
      </c>
      <c r="T97" t="s">
        <v>169</v>
      </c>
      <c r="U97" s="26">
        <v>-16.64</v>
      </c>
      <c r="V97" s="27">
        <v>4</v>
      </c>
    </row>
    <row r="98" spans="1:22" x14ac:dyDescent="0.3">
      <c r="A98" s="24">
        <v>44313</v>
      </c>
      <c r="B98" t="s">
        <v>160</v>
      </c>
      <c r="C98" s="25">
        <v>2021</v>
      </c>
      <c r="D98" t="s">
        <v>25</v>
      </c>
      <c r="E98" t="s">
        <v>26</v>
      </c>
      <c r="F98" t="s">
        <v>27</v>
      </c>
      <c r="H98" t="s">
        <v>28</v>
      </c>
      <c r="I98" t="s">
        <v>29</v>
      </c>
      <c r="J98" t="s">
        <v>53</v>
      </c>
      <c r="K98" t="s">
        <v>54</v>
      </c>
      <c r="S98" t="s">
        <v>161</v>
      </c>
      <c r="T98" t="s">
        <v>170</v>
      </c>
      <c r="U98" s="26">
        <v>-16.64</v>
      </c>
      <c r="V98" s="27">
        <v>4</v>
      </c>
    </row>
    <row r="99" spans="1:22" x14ac:dyDescent="0.3">
      <c r="A99" s="24">
        <v>44315</v>
      </c>
      <c r="B99" t="s">
        <v>171</v>
      </c>
      <c r="C99" s="25">
        <v>2021</v>
      </c>
      <c r="D99" t="s">
        <v>25</v>
      </c>
      <c r="E99" t="s">
        <v>26</v>
      </c>
      <c r="F99" t="s">
        <v>27</v>
      </c>
      <c r="H99" t="s">
        <v>28</v>
      </c>
      <c r="I99" t="s">
        <v>29</v>
      </c>
      <c r="J99" t="s">
        <v>30</v>
      </c>
      <c r="K99" t="s">
        <v>31</v>
      </c>
      <c r="S99" t="s">
        <v>172</v>
      </c>
      <c r="T99" t="s">
        <v>173</v>
      </c>
      <c r="U99" s="26">
        <v>-264</v>
      </c>
      <c r="V99" s="27">
        <v>4</v>
      </c>
    </row>
    <row r="100" spans="1:22" x14ac:dyDescent="0.3">
      <c r="A100" s="24">
        <v>44315</v>
      </c>
      <c r="B100" t="s">
        <v>171</v>
      </c>
      <c r="C100" s="25">
        <v>2021</v>
      </c>
      <c r="D100" t="s">
        <v>25</v>
      </c>
      <c r="E100" t="s">
        <v>26</v>
      </c>
      <c r="F100" t="s">
        <v>27</v>
      </c>
      <c r="H100" t="s">
        <v>28</v>
      </c>
      <c r="I100" t="s">
        <v>29</v>
      </c>
      <c r="J100" t="s">
        <v>42</v>
      </c>
      <c r="K100" t="s">
        <v>43</v>
      </c>
      <c r="S100" t="s">
        <v>172</v>
      </c>
      <c r="T100" t="s">
        <v>174</v>
      </c>
      <c r="U100" s="26">
        <v>-25.08</v>
      </c>
      <c r="V100" s="27">
        <v>4</v>
      </c>
    </row>
    <row r="101" spans="1:22" x14ac:dyDescent="0.3">
      <c r="A101" s="24">
        <v>44316</v>
      </c>
      <c r="B101" t="s">
        <v>175</v>
      </c>
      <c r="C101" s="25">
        <v>2021</v>
      </c>
      <c r="D101" t="s">
        <v>25</v>
      </c>
      <c r="E101" t="s">
        <v>26</v>
      </c>
      <c r="F101" t="s">
        <v>27</v>
      </c>
      <c r="H101" t="s">
        <v>28</v>
      </c>
      <c r="I101" t="s">
        <v>29</v>
      </c>
      <c r="J101" t="s">
        <v>92</v>
      </c>
      <c r="K101" t="s">
        <v>93</v>
      </c>
      <c r="T101" t="s">
        <v>176</v>
      </c>
      <c r="U101" s="26">
        <v>-5205</v>
      </c>
      <c r="V101" s="27">
        <v>4</v>
      </c>
    </row>
    <row r="102" spans="1:22" x14ac:dyDescent="0.3">
      <c r="A102" s="24">
        <v>44316</v>
      </c>
      <c r="B102" t="s">
        <v>177</v>
      </c>
      <c r="C102" s="25">
        <v>2021</v>
      </c>
      <c r="D102" t="s">
        <v>25</v>
      </c>
      <c r="E102" t="s">
        <v>26</v>
      </c>
      <c r="F102" t="s">
        <v>27</v>
      </c>
      <c r="H102" t="s">
        <v>28</v>
      </c>
      <c r="I102" t="s">
        <v>29</v>
      </c>
      <c r="J102" t="s">
        <v>127</v>
      </c>
      <c r="K102" t="s">
        <v>128</v>
      </c>
      <c r="T102" t="s">
        <v>178</v>
      </c>
      <c r="U102" s="26">
        <v>-404.95</v>
      </c>
      <c r="V102" s="27">
        <v>4</v>
      </c>
    </row>
    <row r="103" spans="1:22" x14ac:dyDescent="0.3">
      <c r="A103" s="24">
        <v>44316</v>
      </c>
      <c r="B103" t="s">
        <v>179</v>
      </c>
      <c r="C103" s="25">
        <v>2021</v>
      </c>
      <c r="D103" t="s">
        <v>25</v>
      </c>
      <c r="E103" t="s">
        <v>26</v>
      </c>
      <c r="F103" t="s">
        <v>27</v>
      </c>
      <c r="H103" t="s">
        <v>28</v>
      </c>
      <c r="I103" t="s">
        <v>29</v>
      </c>
      <c r="J103" t="s">
        <v>96</v>
      </c>
      <c r="K103" t="s">
        <v>97</v>
      </c>
      <c r="T103" t="s">
        <v>98</v>
      </c>
      <c r="U103" s="26">
        <v>-6476.6</v>
      </c>
      <c r="V103" s="27">
        <v>4</v>
      </c>
    </row>
    <row r="104" spans="1:22" x14ac:dyDescent="0.3">
      <c r="A104" s="24">
        <v>44316</v>
      </c>
      <c r="B104" t="s">
        <v>175</v>
      </c>
      <c r="C104" s="25">
        <v>2021</v>
      </c>
      <c r="D104" t="s">
        <v>25</v>
      </c>
      <c r="E104" t="s">
        <v>26</v>
      </c>
      <c r="F104" t="s">
        <v>27</v>
      </c>
      <c r="H104" t="s">
        <v>28</v>
      </c>
      <c r="I104" t="s">
        <v>29</v>
      </c>
      <c r="J104" t="s">
        <v>99</v>
      </c>
      <c r="K104" t="s">
        <v>100</v>
      </c>
      <c r="T104" t="s">
        <v>176</v>
      </c>
      <c r="U104" s="26">
        <v>-359143</v>
      </c>
      <c r="V104" s="27">
        <v>4</v>
      </c>
    </row>
    <row r="105" spans="1:22" x14ac:dyDescent="0.3">
      <c r="A105" s="24">
        <v>44320</v>
      </c>
      <c r="B105" t="s">
        <v>180</v>
      </c>
      <c r="C105" s="25">
        <v>2021</v>
      </c>
      <c r="D105" t="s">
        <v>25</v>
      </c>
      <c r="E105" t="s">
        <v>26</v>
      </c>
      <c r="F105" t="s">
        <v>27</v>
      </c>
      <c r="H105" t="s">
        <v>28</v>
      </c>
      <c r="I105" t="s">
        <v>29</v>
      </c>
      <c r="J105" t="s">
        <v>36</v>
      </c>
      <c r="K105" t="s">
        <v>37</v>
      </c>
      <c r="S105" t="s">
        <v>181</v>
      </c>
      <c r="T105" t="s">
        <v>182</v>
      </c>
      <c r="U105" s="26">
        <v>-1605.8</v>
      </c>
      <c r="V105" s="27">
        <v>5</v>
      </c>
    </row>
    <row r="106" spans="1:22" x14ac:dyDescent="0.3">
      <c r="A106" s="24">
        <v>44322</v>
      </c>
      <c r="B106" t="s">
        <v>183</v>
      </c>
      <c r="C106" s="25">
        <v>2021</v>
      </c>
      <c r="D106" t="s">
        <v>25</v>
      </c>
      <c r="E106" t="s">
        <v>26</v>
      </c>
      <c r="F106" t="s">
        <v>27</v>
      </c>
      <c r="H106" t="s">
        <v>28</v>
      </c>
      <c r="I106" t="s">
        <v>29</v>
      </c>
      <c r="J106" t="s">
        <v>30</v>
      </c>
      <c r="K106" t="s">
        <v>31</v>
      </c>
      <c r="S106" t="s">
        <v>184</v>
      </c>
      <c r="T106" t="s">
        <v>185</v>
      </c>
      <c r="U106" s="26">
        <v>-25157.42</v>
      </c>
      <c r="V106" s="27">
        <v>5</v>
      </c>
    </row>
    <row r="107" spans="1:22" x14ac:dyDescent="0.3">
      <c r="A107" s="24">
        <v>44322</v>
      </c>
      <c r="B107" t="s">
        <v>183</v>
      </c>
      <c r="C107" s="25">
        <v>2021</v>
      </c>
      <c r="D107" t="s">
        <v>25</v>
      </c>
      <c r="E107" t="s">
        <v>26</v>
      </c>
      <c r="F107" t="s">
        <v>27</v>
      </c>
      <c r="H107" t="s">
        <v>28</v>
      </c>
      <c r="I107" t="s">
        <v>29</v>
      </c>
      <c r="J107" t="s">
        <v>36</v>
      </c>
      <c r="K107" t="s">
        <v>37</v>
      </c>
      <c r="S107" t="s">
        <v>184</v>
      </c>
      <c r="T107" t="s">
        <v>186</v>
      </c>
      <c r="U107" s="26">
        <v>-12568.59</v>
      </c>
      <c r="V107" s="27">
        <v>5</v>
      </c>
    </row>
    <row r="108" spans="1:22" x14ac:dyDescent="0.3">
      <c r="A108" s="24">
        <v>44322</v>
      </c>
      <c r="B108" t="s">
        <v>183</v>
      </c>
      <c r="C108" s="25">
        <v>2021</v>
      </c>
      <c r="D108" t="s">
        <v>25</v>
      </c>
      <c r="E108" t="s">
        <v>26</v>
      </c>
      <c r="F108" t="s">
        <v>27</v>
      </c>
      <c r="H108" t="s">
        <v>28</v>
      </c>
      <c r="I108" t="s">
        <v>29</v>
      </c>
      <c r="J108" t="s">
        <v>42</v>
      </c>
      <c r="K108" t="s">
        <v>43</v>
      </c>
      <c r="S108" t="s">
        <v>184</v>
      </c>
      <c r="T108" t="s">
        <v>187</v>
      </c>
      <c r="U108" s="26">
        <v>-11313.94</v>
      </c>
      <c r="V108" s="27">
        <v>5</v>
      </c>
    </row>
    <row r="109" spans="1:22" x14ac:dyDescent="0.3">
      <c r="A109" s="24">
        <v>44322</v>
      </c>
      <c r="B109" t="s">
        <v>183</v>
      </c>
      <c r="C109" s="25">
        <v>2021</v>
      </c>
      <c r="D109" t="s">
        <v>25</v>
      </c>
      <c r="E109" t="s">
        <v>26</v>
      </c>
      <c r="F109" t="s">
        <v>27</v>
      </c>
      <c r="H109" t="s">
        <v>28</v>
      </c>
      <c r="I109" t="s">
        <v>29</v>
      </c>
      <c r="J109" t="s">
        <v>69</v>
      </c>
      <c r="K109" t="s">
        <v>70</v>
      </c>
      <c r="S109" t="s">
        <v>184</v>
      </c>
      <c r="T109" t="s">
        <v>188</v>
      </c>
      <c r="U109" s="26">
        <v>-12123.91</v>
      </c>
      <c r="V109" s="27">
        <v>5</v>
      </c>
    </row>
    <row r="110" spans="1:22" x14ac:dyDescent="0.3">
      <c r="A110" s="24">
        <v>44322</v>
      </c>
      <c r="B110" t="s">
        <v>183</v>
      </c>
      <c r="C110" s="25">
        <v>2021</v>
      </c>
      <c r="D110" t="s">
        <v>25</v>
      </c>
      <c r="E110" t="s">
        <v>26</v>
      </c>
      <c r="F110" t="s">
        <v>27</v>
      </c>
      <c r="H110" t="s">
        <v>28</v>
      </c>
      <c r="I110" t="s">
        <v>29</v>
      </c>
      <c r="J110" t="s">
        <v>53</v>
      </c>
      <c r="K110" t="s">
        <v>54</v>
      </c>
      <c r="S110" t="s">
        <v>184</v>
      </c>
      <c r="T110" t="s">
        <v>189</v>
      </c>
      <c r="U110" s="26">
        <v>-13369.14</v>
      </c>
      <c r="V110" s="27">
        <v>5</v>
      </c>
    </row>
    <row r="111" spans="1:22" x14ac:dyDescent="0.3">
      <c r="A111" s="24">
        <v>44327</v>
      </c>
      <c r="B111" t="s">
        <v>190</v>
      </c>
      <c r="C111" s="25">
        <v>2021</v>
      </c>
      <c r="D111" t="s">
        <v>25</v>
      </c>
      <c r="E111" t="s">
        <v>26</v>
      </c>
      <c r="F111" t="s">
        <v>27</v>
      </c>
      <c r="H111" t="s">
        <v>28</v>
      </c>
      <c r="I111" t="s">
        <v>29</v>
      </c>
      <c r="J111" t="s">
        <v>42</v>
      </c>
      <c r="K111" t="s">
        <v>43</v>
      </c>
      <c r="S111" t="s">
        <v>191</v>
      </c>
      <c r="T111" t="s">
        <v>192</v>
      </c>
      <c r="U111" s="26">
        <v>-25.08</v>
      </c>
      <c r="V111" s="27">
        <v>5</v>
      </c>
    </row>
    <row r="112" spans="1:22" x14ac:dyDescent="0.3">
      <c r="A112" s="24">
        <v>44327</v>
      </c>
      <c r="B112" t="s">
        <v>190</v>
      </c>
      <c r="C112" s="25">
        <v>2021</v>
      </c>
      <c r="D112" t="s">
        <v>25</v>
      </c>
      <c r="E112" t="s">
        <v>26</v>
      </c>
      <c r="F112" t="s">
        <v>27</v>
      </c>
      <c r="H112" t="s">
        <v>28</v>
      </c>
      <c r="I112" t="s">
        <v>29</v>
      </c>
      <c r="J112" t="s">
        <v>42</v>
      </c>
      <c r="K112" t="s">
        <v>43</v>
      </c>
      <c r="S112" t="s">
        <v>191</v>
      </c>
      <c r="T112" t="s">
        <v>193</v>
      </c>
      <c r="U112" s="26">
        <v>-120</v>
      </c>
      <c r="V112" s="27">
        <v>5</v>
      </c>
    </row>
    <row r="113" spans="1:22" x14ac:dyDescent="0.3">
      <c r="A113" s="24">
        <v>44327</v>
      </c>
      <c r="B113" t="s">
        <v>190</v>
      </c>
      <c r="C113" s="25">
        <v>2021</v>
      </c>
      <c r="D113" t="s">
        <v>25</v>
      </c>
      <c r="E113" t="s">
        <v>26</v>
      </c>
      <c r="F113" t="s">
        <v>27</v>
      </c>
      <c r="H113" t="s">
        <v>28</v>
      </c>
      <c r="I113" t="s">
        <v>29</v>
      </c>
      <c r="J113" t="s">
        <v>42</v>
      </c>
      <c r="K113" t="s">
        <v>43</v>
      </c>
      <c r="S113" t="s">
        <v>191</v>
      </c>
      <c r="T113" t="s">
        <v>194</v>
      </c>
      <c r="U113" s="26">
        <v>-25.08</v>
      </c>
      <c r="V113" s="27">
        <v>5</v>
      </c>
    </row>
    <row r="114" spans="1:22" x14ac:dyDescent="0.3">
      <c r="A114" s="24">
        <v>44327</v>
      </c>
      <c r="B114" t="s">
        <v>190</v>
      </c>
      <c r="C114" s="25">
        <v>2021</v>
      </c>
      <c r="D114" t="s">
        <v>25</v>
      </c>
      <c r="E114" t="s">
        <v>26</v>
      </c>
      <c r="F114" t="s">
        <v>27</v>
      </c>
      <c r="H114" t="s">
        <v>28</v>
      </c>
      <c r="I114" t="s">
        <v>29</v>
      </c>
      <c r="J114" t="s">
        <v>53</v>
      </c>
      <c r="K114" t="s">
        <v>54</v>
      </c>
      <c r="S114" t="s">
        <v>191</v>
      </c>
      <c r="T114" t="s">
        <v>195</v>
      </c>
      <c r="U114" s="26">
        <v>-16.64</v>
      </c>
      <c r="V114" s="27">
        <v>5</v>
      </c>
    </row>
    <row r="115" spans="1:22" x14ac:dyDescent="0.3">
      <c r="A115" s="24">
        <v>44327</v>
      </c>
      <c r="B115" t="s">
        <v>190</v>
      </c>
      <c r="C115" s="25">
        <v>2021</v>
      </c>
      <c r="D115" t="s">
        <v>25</v>
      </c>
      <c r="E115" t="s">
        <v>26</v>
      </c>
      <c r="F115" t="s">
        <v>27</v>
      </c>
      <c r="H115" t="s">
        <v>28</v>
      </c>
      <c r="I115" t="s">
        <v>29</v>
      </c>
      <c r="J115" t="s">
        <v>53</v>
      </c>
      <c r="K115" t="s">
        <v>54</v>
      </c>
      <c r="S115" t="s">
        <v>191</v>
      </c>
      <c r="T115" t="s">
        <v>196</v>
      </c>
      <c r="U115" s="26">
        <v>-2125.8000000000002</v>
      </c>
      <c r="V115" s="27">
        <v>5</v>
      </c>
    </row>
    <row r="116" spans="1:22" x14ac:dyDescent="0.3">
      <c r="A116" s="24">
        <v>44327</v>
      </c>
      <c r="B116" t="s">
        <v>190</v>
      </c>
      <c r="C116" s="25">
        <v>2021</v>
      </c>
      <c r="D116" t="s">
        <v>25</v>
      </c>
      <c r="E116" t="s">
        <v>26</v>
      </c>
      <c r="F116" t="s">
        <v>27</v>
      </c>
      <c r="H116" t="s">
        <v>28</v>
      </c>
      <c r="I116" t="s">
        <v>29</v>
      </c>
      <c r="J116" t="s">
        <v>53</v>
      </c>
      <c r="K116" t="s">
        <v>54</v>
      </c>
      <c r="S116" t="s">
        <v>191</v>
      </c>
      <c r="T116" t="s">
        <v>197</v>
      </c>
      <c r="U116" s="26">
        <v>-16.64</v>
      </c>
      <c r="V116" s="27">
        <v>5</v>
      </c>
    </row>
    <row r="117" spans="1:22" x14ac:dyDescent="0.3">
      <c r="A117" s="24">
        <v>44329</v>
      </c>
      <c r="B117" t="s">
        <v>198</v>
      </c>
      <c r="C117" s="25">
        <v>2021</v>
      </c>
      <c r="D117" t="s">
        <v>25</v>
      </c>
      <c r="E117" t="s">
        <v>26</v>
      </c>
      <c r="F117" t="s">
        <v>27</v>
      </c>
      <c r="H117" t="s">
        <v>28</v>
      </c>
      <c r="I117" t="s">
        <v>29</v>
      </c>
      <c r="J117" t="s">
        <v>30</v>
      </c>
      <c r="K117" t="s">
        <v>31</v>
      </c>
      <c r="S117" t="s">
        <v>199</v>
      </c>
      <c r="T117" t="s">
        <v>200</v>
      </c>
      <c r="U117" s="26">
        <v>-264</v>
      </c>
      <c r="V117" s="27">
        <v>5</v>
      </c>
    </row>
    <row r="118" spans="1:22" x14ac:dyDescent="0.3">
      <c r="A118" s="24">
        <v>44329</v>
      </c>
      <c r="B118" t="s">
        <v>198</v>
      </c>
      <c r="C118" s="25">
        <v>2021</v>
      </c>
      <c r="D118" t="s">
        <v>25</v>
      </c>
      <c r="E118" t="s">
        <v>26</v>
      </c>
      <c r="F118" t="s">
        <v>27</v>
      </c>
      <c r="H118" t="s">
        <v>28</v>
      </c>
      <c r="I118" t="s">
        <v>29</v>
      </c>
      <c r="J118" t="s">
        <v>30</v>
      </c>
      <c r="K118" t="s">
        <v>31</v>
      </c>
      <c r="S118" t="s">
        <v>201</v>
      </c>
      <c r="T118" t="s">
        <v>202</v>
      </c>
      <c r="U118" s="26">
        <v>-264</v>
      </c>
      <c r="V118" s="27">
        <v>5</v>
      </c>
    </row>
    <row r="119" spans="1:22" x14ac:dyDescent="0.3">
      <c r="A119" s="24">
        <v>44329</v>
      </c>
      <c r="B119" t="s">
        <v>198</v>
      </c>
      <c r="C119" s="25">
        <v>2021</v>
      </c>
      <c r="D119" t="s">
        <v>25</v>
      </c>
      <c r="E119" t="s">
        <v>26</v>
      </c>
      <c r="F119" t="s">
        <v>27</v>
      </c>
      <c r="H119" t="s">
        <v>28</v>
      </c>
      <c r="I119" t="s">
        <v>29</v>
      </c>
      <c r="J119" t="s">
        <v>42</v>
      </c>
      <c r="K119" t="s">
        <v>43</v>
      </c>
      <c r="S119" t="s">
        <v>199</v>
      </c>
      <c r="T119" t="s">
        <v>203</v>
      </c>
      <c r="U119" s="26">
        <v>-25.08</v>
      </c>
      <c r="V119" s="27">
        <v>5</v>
      </c>
    </row>
    <row r="120" spans="1:22" x14ac:dyDescent="0.3">
      <c r="A120" s="24">
        <v>44329</v>
      </c>
      <c r="B120" t="s">
        <v>198</v>
      </c>
      <c r="C120" s="25">
        <v>2021</v>
      </c>
      <c r="D120" t="s">
        <v>25</v>
      </c>
      <c r="E120" t="s">
        <v>26</v>
      </c>
      <c r="F120" t="s">
        <v>27</v>
      </c>
      <c r="H120" t="s">
        <v>28</v>
      </c>
      <c r="I120" t="s">
        <v>29</v>
      </c>
      <c r="J120" t="s">
        <v>42</v>
      </c>
      <c r="K120" t="s">
        <v>43</v>
      </c>
      <c r="S120" t="s">
        <v>199</v>
      </c>
      <c r="T120" t="s">
        <v>204</v>
      </c>
      <c r="U120" s="26">
        <v>-25.08</v>
      </c>
      <c r="V120" s="27">
        <v>5</v>
      </c>
    </row>
    <row r="121" spans="1:22" x14ac:dyDescent="0.3">
      <c r="A121" s="24">
        <v>44329</v>
      </c>
      <c r="B121" t="s">
        <v>198</v>
      </c>
      <c r="C121" s="25">
        <v>2021</v>
      </c>
      <c r="D121" t="s">
        <v>25</v>
      </c>
      <c r="E121" t="s">
        <v>26</v>
      </c>
      <c r="F121" t="s">
        <v>27</v>
      </c>
      <c r="H121" t="s">
        <v>28</v>
      </c>
      <c r="I121" t="s">
        <v>29</v>
      </c>
      <c r="J121" t="s">
        <v>42</v>
      </c>
      <c r="K121" t="s">
        <v>43</v>
      </c>
      <c r="S121" t="s">
        <v>201</v>
      </c>
      <c r="T121" t="s">
        <v>205</v>
      </c>
      <c r="U121" s="26">
        <v>-25.08</v>
      </c>
      <c r="V121" s="27">
        <v>5</v>
      </c>
    </row>
    <row r="122" spans="1:22" x14ac:dyDescent="0.3">
      <c r="A122" s="24">
        <v>44329</v>
      </c>
      <c r="B122" t="s">
        <v>198</v>
      </c>
      <c r="C122" s="25">
        <v>2021</v>
      </c>
      <c r="D122" t="s">
        <v>25</v>
      </c>
      <c r="E122" t="s">
        <v>26</v>
      </c>
      <c r="F122" t="s">
        <v>27</v>
      </c>
      <c r="H122" t="s">
        <v>28</v>
      </c>
      <c r="I122" t="s">
        <v>29</v>
      </c>
      <c r="J122" t="s">
        <v>53</v>
      </c>
      <c r="K122" t="s">
        <v>54</v>
      </c>
      <c r="S122" t="s">
        <v>199</v>
      </c>
      <c r="T122" t="s">
        <v>206</v>
      </c>
      <c r="U122" s="26">
        <v>-16.64</v>
      </c>
      <c r="V122" s="27">
        <v>5</v>
      </c>
    </row>
    <row r="123" spans="1:22" x14ac:dyDescent="0.3">
      <c r="A123" s="24">
        <v>44334</v>
      </c>
      <c r="B123" t="s">
        <v>207</v>
      </c>
      <c r="C123" s="25">
        <v>2021</v>
      </c>
      <c r="D123" t="s">
        <v>25</v>
      </c>
      <c r="E123" t="s">
        <v>26</v>
      </c>
      <c r="F123" t="s">
        <v>27</v>
      </c>
      <c r="H123" t="s">
        <v>28</v>
      </c>
      <c r="I123" t="s">
        <v>29</v>
      </c>
      <c r="J123" t="s">
        <v>42</v>
      </c>
      <c r="K123" t="s">
        <v>43</v>
      </c>
      <c r="S123" t="s">
        <v>208</v>
      </c>
      <c r="T123" t="s">
        <v>139</v>
      </c>
      <c r="U123" s="26">
        <v>-78</v>
      </c>
      <c r="V123" s="27">
        <v>5</v>
      </c>
    </row>
    <row r="124" spans="1:22" x14ac:dyDescent="0.3">
      <c r="A124" s="24">
        <v>44336</v>
      </c>
      <c r="B124" t="s">
        <v>209</v>
      </c>
      <c r="C124" s="25">
        <v>2021</v>
      </c>
      <c r="D124" t="s">
        <v>25</v>
      </c>
      <c r="E124" t="s">
        <v>26</v>
      </c>
      <c r="F124" t="s">
        <v>27</v>
      </c>
      <c r="H124" t="s">
        <v>28</v>
      </c>
      <c r="I124" t="s">
        <v>29</v>
      </c>
      <c r="J124" t="s">
        <v>30</v>
      </c>
      <c r="K124" t="s">
        <v>31</v>
      </c>
      <c r="S124" t="s">
        <v>210</v>
      </c>
      <c r="T124" t="s">
        <v>211</v>
      </c>
      <c r="U124" s="26">
        <v>-264</v>
      </c>
      <c r="V124" s="27">
        <v>5</v>
      </c>
    </row>
    <row r="125" spans="1:22" x14ac:dyDescent="0.3">
      <c r="A125" s="24">
        <v>44336</v>
      </c>
      <c r="B125" t="s">
        <v>209</v>
      </c>
      <c r="C125" s="25">
        <v>2021</v>
      </c>
      <c r="D125" t="s">
        <v>25</v>
      </c>
      <c r="E125" t="s">
        <v>26</v>
      </c>
      <c r="F125" t="s">
        <v>27</v>
      </c>
      <c r="H125" t="s">
        <v>28</v>
      </c>
      <c r="I125" t="s">
        <v>29</v>
      </c>
      <c r="J125" t="s">
        <v>42</v>
      </c>
      <c r="K125" t="s">
        <v>43</v>
      </c>
      <c r="S125" t="s">
        <v>210</v>
      </c>
      <c r="T125" t="s">
        <v>212</v>
      </c>
      <c r="U125" s="26">
        <v>-25.08</v>
      </c>
      <c r="V125" s="27">
        <v>5</v>
      </c>
    </row>
    <row r="126" spans="1:22" x14ac:dyDescent="0.3">
      <c r="A126" s="24">
        <v>44343</v>
      </c>
      <c r="B126" t="s">
        <v>213</v>
      </c>
      <c r="C126" s="25">
        <v>2021</v>
      </c>
      <c r="D126" t="s">
        <v>25</v>
      </c>
      <c r="E126" t="s">
        <v>26</v>
      </c>
      <c r="F126" t="s">
        <v>27</v>
      </c>
      <c r="H126" t="s">
        <v>28</v>
      </c>
      <c r="I126" t="s">
        <v>29</v>
      </c>
      <c r="J126" t="s">
        <v>30</v>
      </c>
      <c r="K126" t="s">
        <v>31</v>
      </c>
      <c r="S126" t="s">
        <v>214</v>
      </c>
      <c r="T126" t="s">
        <v>215</v>
      </c>
      <c r="U126" s="26">
        <v>-24424.03</v>
      </c>
      <c r="V126" s="27">
        <v>5</v>
      </c>
    </row>
    <row r="127" spans="1:22" x14ac:dyDescent="0.3">
      <c r="A127" s="24">
        <v>44343</v>
      </c>
      <c r="B127" t="s">
        <v>213</v>
      </c>
      <c r="C127" s="25">
        <v>2021</v>
      </c>
      <c r="D127" t="s">
        <v>25</v>
      </c>
      <c r="E127" t="s">
        <v>26</v>
      </c>
      <c r="F127" t="s">
        <v>27</v>
      </c>
      <c r="H127" t="s">
        <v>28</v>
      </c>
      <c r="I127" t="s">
        <v>29</v>
      </c>
      <c r="J127" t="s">
        <v>36</v>
      </c>
      <c r="K127" t="s">
        <v>37</v>
      </c>
      <c r="S127" t="s">
        <v>214</v>
      </c>
      <c r="T127" t="s">
        <v>216</v>
      </c>
      <c r="U127" s="26">
        <v>-11783.29</v>
      </c>
      <c r="V127" s="27">
        <v>5</v>
      </c>
    </row>
    <row r="128" spans="1:22" x14ac:dyDescent="0.3">
      <c r="A128" s="24">
        <v>44343</v>
      </c>
      <c r="B128" t="s">
        <v>213</v>
      </c>
      <c r="C128" s="25">
        <v>2021</v>
      </c>
      <c r="D128" t="s">
        <v>25</v>
      </c>
      <c r="E128" t="s">
        <v>26</v>
      </c>
      <c r="F128" t="s">
        <v>27</v>
      </c>
      <c r="H128" t="s">
        <v>28</v>
      </c>
      <c r="I128" t="s">
        <v>29</v>
      </c>
      <c r="J128" t="s">
        <v>42</v>
      </c>
      <c r="K128" t="s">
        <v>43</v>
      </c>
      <c r="S128" t="s">
        <v>214</v>
      </c>
      <c r="T128" t="s">
        <v>217</v>
      </c>
      <c r="U128" s="26">
        <v>-11125.98</v>
      </c>
      <c r="V128" s="27">
        <v>5</v>
      </c>
    </row>
    <row r="129" spans="1:22" x14ac:dyDescent="0.3">
      <c r="A129" s="24">
        <v>44343</v>
      </c>
      <c r="B129" t="s">
        <v>213</v>
      </c>
      <c r="C129" s="25">
        <v>2021</v>
      </c>
      <c r="D129" t="s">
        <v>25</v>
      </c>
      <c r="E129" t="s">
        <v>26</v>
      </c>
      <c r="F129" t="s">
        <v>27</v>
      </c>
      <c r="H129" t="s">
        <v>28</v>
      </c>
      <c r="I129" t="s">
        <v>29</v>
      </c>
      <c r="J129" t="s">
        <v>69</v>
      </c>
      <c r="K129" t="s">
        <v>70</v>
      </c>
      <c r="S129" t="s">
        <v>214</v>
      </c>
      <c r="T129" t="s">
        <v>218</v>
      </c>
      <c r="U129" s="26">
        <v>-11561.04</v>
      </c>
      <c r="V129" s="27">
        <v>5</v>
      </c>
    </row>
    <row r="130" spans="1:22" x14ac:dyDescent="0.3">
      <c r="A130" s="24">
        <v>44343</v>
      </c>
      <c r="B130" t="s">
        <v>213</v>
      </c>
      <c r="C130" s="25">
        <v>2021</v>
      </c>
      <c r="D130" t="s">
        <v>25</v>
      </c>
      <c r="E130" t="s">
        <v>26</v>
      </c>
      <c r="F130" t="s">
        <v>27</v>
      </c>
      <c r="H130" t="s">
        <v>28</v>
      </c>
      <c r="I130" t="s">
        <v>29</v>
      </c>
      <c r="J130" t="s">
        <v>53</v>
      </c>
      <c r="K130" t="s">
        <v>54</v>
      </c>
      <c r="S130" t="s">
        <v>214</v>
      </c>
      <c r="T130" t="s">
        <v>219</v>
      </c>
      <c r="U130" s="26">
        <v>-13064.98</v>
      </c>
      <c r="V130" s="27">
        <v>5</v>
      </c>
    </row>
    <row r="131" spans="1:22" x14ac:dyDescent="0.3">
      <c r="A131" s="24">
        <v>44347</v>
      </c>
      <c r="B131" t="s">
        <v>220</v>
      </c>
      <c r="C131" s="25">
        <v>2021</v>
      </c>
      <c r="D131" t="s">
        <v>25</v>
      </c>
      <c r="E131" t="s">
        <v>26</v>
      </c>
      <c r="F131" t="s">
        <v>27</v>
      </c>
      <c r="H131" t="s">
        <v>28</v>
      </c>
      <c r="I131" t="s">
        <v>29</v>
      </c>
      <c r="J131" t="s">
        <v>92</v>
      </c>
      <c r="K131" t="s">
        <v>93</v>
      </c>
      <c r="T131" t="s">
        <v>221</v>
      </c>
      <c r="U131" s="26">
        <v>-5205</v>
      </c>
      <c r="V131" s="27">
        <v>5</v>
      </c>
    </row>
    <row r="132" spans="1:22" x14ac:dyDescent="0.3">
      <c r="A132" s="24">
        <v>44347</v>
      </c>
      <c r="B132" t="s">
        <v>222</v>
      </c>
      <c r="C132" s="25">
        <v>2021</v>
      </c>
      <c r="D132" t="s">
        <v>25</v>
      </c>
      <c r="E132" t="s">
        <v>26</v>
      </c>
      <c r="F132" t="s">
        <v>27</v>
      </c>
      <c r="H132" t="s">
        <v>28</v>
      </c>
      <c r="I132" t="s">
        <v>29</v>
      </c>
      <c r="J132" t="s">
        <v>127</v>
      </c>
      <c r="K132" t="s">
        <v>128</v>
      </c>
      <c r="T132" t="s">
        <v>223</v>
      </c>
      <c r="U132" s="26">
        <v>-412.6</v>
      </c>
      <c r="V132" s="27">
        <v>5</v>
      </c>
    </row>
    <row r="133" spans="1:22" x14ac:dyDescent="0.3">
      <c r="A133" s="24">
        <v>44347</v>
      </c>
      <c r="B133" t="s">
        <v>224</v>
      </c>
      <c r="C133" s="25">
        <v>2021</v>
      </c>
      <c r="D133" t="s">
        <v>25</v>
      </c>
      <c r="E133" t="s">
        <v>26</v>
      </c>
      <c r="F133" t="s">
        <v>27</v>
      </c>
      <c r="H133" t="s">
        <v>28</v>
      </c>
      <c r="I133" t="s">
        <v>29</v>
      </c>
      <c r="J133" t="s">
        <v>96</v>
      </c>
      <c r="K133" t="s">
        <v>97</v>
      </c>
      <c r="T133" t="s">
        <v>98</v>
      </c>
      <c r="U133" s="26">
        <v>-7494.08</v>
      </c>
      <c r="V133" s="27">
        <v>5</v>
      </c>
    </row>
    <row r="134" spans="1:22" x14ac:dyDescent="0.3">
      <c r="A134" s="24">
        <v>44347</v>
      </c>
      <c r="B134" t="s">
        <v>220</v>
      </c>
      <c r="C134" s="25">
        <v>2021</v>
      </c>
      <c r="D134" t="s">
        <v>25</v>
      </c>
      <c r="E134" t="s">
        <v>26</v>
      </c>
      <c r="F134" t="s">
        <v>27</v>
      </c>
      <c r="H134" t="s">
        <v>28</v>
      </c>
      <c r="I134" t="s">
        <v>29</v>
      </c>
      <c r="J134" t="s">
        <v>99</v>
      </c>
      <c r="K134" t="s">
        <v>100</v>
      </c>
      <c r="T134" t="s">
        <v>221</v>
      </c>
      <c r="U134" s="26">
        <v>-359143</v>
      </c>
      <c r="V134" s="27">
        <v>5</v>
      </c>
    </row>
    <row r="135" spans="1:22" x14ac:dyDescent="0.3">
      <c r="A135" s="24">
        <v>44350</v>
      </c>
      <c r="B135" t="s">
        <v>225</v>
      </c>
      <c r="C135" s="25">
        <v>2021</v>
      </c>
      <c r="D135" t="s">
        <v>25</v>
      </c>
      <c r="E135" t="s">
        <v>26</v>
      </c>
      <c r="F135" t="s">
        <v>27</v>
      </c>
      <c r="H135" t="s">
        <v>28</v>
      </c>
      <c r="I135" t="s">
        <v>29</v>
      </c>
      <c r="J135" t="s">
        <v>30</v>
      </c>
      <c r="K135" t="s">
        <v>31</v>
      </c>
      <c r="S135" t="s">
        <v>226</v>
      </c>
      <c r="T135" t="s">
        <v>33</v>
      </c>
      <c r="U135" s="26">
        <v>-910</v>
      </c>
      <c r="V135" s="27">
        <v>6</v>
      </c>
    </row>
    <row r="136" spans="1:22" x14ac:dyDescent="0.3">
      <c r="A136" s="24">
        <v>44357</v>
      </c>
      <c r="B136" t="s">
        <v>227</v>
      </c>
      <c r="C136" s="25">
        <v>2021</v>
      </c>
      <c r="D136" t="s">
        <v>25</v>
      </c>
      <c r="E136" t="s">
        <v>26</v>
      </c>
      <c r="F136" t="s">
        <v>27</v>
      </c>
      <c r="H136" t="s">
        <v>28</v>
      </c>
      <c r="I136" t="s">
        <v>29</v>
      </c>
      <c r="J136" t="s">
        <v>42</v>
      </c>
      <c r="K136" t="s">
        <v>43</v>
      </c>
      <c r="S136" t="s">
        <v>228</v>
      </c>
      <c r="T136" t="s">
        <v>193</v>
      </c>
      <c r="U136" s="26">
        <v>-120</v>
      </c>
      <c r="V136" s="27">
        <v>6</v>
      </c>
    </row>
    <row r="137" spans="1:22" x14ac:dyDescent="0.3">
      <c r="A137" s="24">
        <v>44376</v>
      </c>
      <c r="B137" t="s">
        <v>229</v>
      </c>
      <c r="C137" s="25">
        <v>2021</v>
      </c>
      <c r="D137" t="s">
        <v>25</v>
      </c>
      <c r="E137" t="s">
        <v>26</v>
      </c>
      <c r="F137" t="s">
        <v>27</v>
      </c>
      <c r="H137" t="s">
        <v>28</v>
      </c>
      <c r="I137" t="s">
        <v>29</v>
      </c>
      <c r="J137" t="s">
        <v>30</v>
      </c>
      <c r="K137" t="s">
        <v>31</v>
      </c>
      <c r="S137" t="s">
        <v>230</v>
      </c>
      <c r="T137" t="s">
        <v>231</v>
      </c>
      <c r="U137" s="26">
        <v>-22914.720000000001</v>
      </c>
      <c r="V137" s="27">
        <v>6</v>
      </c>
    </row>
    <row r="138" spans="1:22" x14ac:dyDescent="0.3">
      <c r="A138" s="24">
        <v>44376</v>
      </c>
      <c r="B138" t="s">
        <v>229</v>
      </c>
      <c r="C138" s="25">
        <v>2021</v>
      </c>
      <c r="D138" t="s">
        <v>25</v>
      </c>
      <c r="E138" t="s">
        <v>26</v>
      </c>
      <c r="F138" t="s">
        <v>27</v>
      </c>
      <c r="H138" t="s">
        <v>28</v>
      </c>
      <c r="I138" t="s">
        <v>29</v>
      </c>
      <c r="J138" t="s">
        <v>36</v>
      </c>
      <c r="K138" t="s">
        <v>37</v>
      </c>
      <c r="S138" t="s">
        <v>230</v>
      </c>
      <c r="T138" t="s">
        <v>232</v>
      </c>
      <c r="U138" s="26">
        <v>-13340.69</v>
      </c>
      <c r="V138" s="27">
        <v>6</v>
      </c>
    </row>
    <row r="139" spans="1:22" x14ac:dyDescent="0.3">
      <c r="A139" s="24">
        <v>44376</v>
      </c>
      <c r="B139" t="s">
        <v>229</v>
      </c>
      <c r="C139" s="25">
        <v>2021</v>
      </c>
      <c r="D139" t="s">
        <v>25</v>
      </c>
      <c r="E139" t="s">
        <v>26</v>
      </c>
      <c r="F139" t="s">
        <v>27</v>
      </c>
      <c r="H139" t="s">
        <v>28</v>
      </c>
      <c r="I139" t="s">
        <v>29</v>
      </c>
      <c r="J139" t="s">
        <v>42</v>
      </c>
      <c r="K139" t="s">
        <v>43</v>
      </c>
      <c r="S139" t="s">
        <v>230</v>
      </c>
      <c r="T139" t="s">
        <v>233</v>
      </c>
      <c r="U139" s="26">
        <v>-11019.93</v>
      </c>
      <c r="V139" s="27">
        <v>6</v>
      </c>
    </row>
    <row r="140" spans="1:22" x14ac:dyDescent="0.3">
      <c r="A140" s="24">
        <v>44376</v>
      </c>
      <c r="B140" t="s">
        <v>229</v>
      </c>
      <c r="C140" s="25">
        <v>2021</v>
      </c>
      <c r="D140" t="s">
        <v>25</v>
      </c>
      <c r="E140" t="s">
        <v>26</v>
      </c>
      <c r="F140" t="s">
        <v>27</v>
      </c>
      <c r="H140" t="s">
        <v>28</v>
      </c>
      <c r="I140" t="s">
        <v>29</v>
      </c>
      <c r="J140" t="s">
        <v>69</v>
      </c>
      <c r="K140" t="s">
        <v>70</v>
      </c>
      <c r="S140" t="s">
        <v>230</v>
      </c>
      <c r="T140" t="s">
        <v>234</v>
      </c>
      <c r="U140" s="26">
        <v>-11756.92</v>
      </c>
      <c r="V140" s="27">
        <v>6</v>
      </c>
    </row>
    <row r="141" spans="1:22" x14ac:dyDescent="0.3">
      <c r="A141" s="24">
        <v>44376</v>
      </c>
      <c r="B141" t="s">
        <v>229</v>
      </c>
      <c r="C141" s="25">
        <v>2021</v>
      </c>
      <c r="D141" t="s">
        <v>25</v>
      </c>
      <c r="E141" t="s">
        <v>26</v>
      </c>
      <c r="F141" t="s">
        <v>27</v>
      </c>
      <c r="H141" t="s">
        <v>28</v>
      </c>
      <c r="I141" t="s">
        <v>29</v>
      </c>
      <c r="J141" t="s">
        <v>53</v>
      </c>
      <c r="K141" t="s">
        <v>54</v>
      </c>
      <c r="S141" t="s">
        <v>230</v>
      </c>
      <c r="T141" t="s">
        <v>235</v>
      </c>
      <c r="U141" s="26">
        <v>-12927.06</v>
      </c>
      <c r="V141" s="27">
        <v>6</v>
      </c>
    </row>
    <row r="142" spans="1:22" x14ac:dyDescent="0.3">
      <c r="A142" s="24">
        <v>44377</v>
      </c>
      <c r="B142" t="s">
        <v>236</v>
      </c>
      <c r="C142" s="25">
        <v>2021</v>
      </c>
      <c r="D142" t="s">
        <v>25</v>
      </c>
      <c r="E142" t="s">
        <v>26</v>
      </c>
      <c r="F142" t="s">
        <v>27</v>
      </c>
      <c r="H142" t="s">
        <v>28</v>
      </c>
      <c r="I142" t="s">
        <v>29</v>
      </c>
      <c r="J142" t="s">
        <v>127</v>
      </c>
      <c r="K142" t="s">
        <v>128</v>
      </c>
      <c r="T142" t="s">
        <v>237</v>
      </c>
      <c r="U142" s="26">
        <v>-469.03</v>
      </c>
      <c r="V142" s="27">
        <v>6</v>
      </c>
    </row>
    <row r="143" spans="1:22" x14ac:dyDescent="0.3">
      <c r="A143" s="24">
        <v>44377</v>
      </c>
      <c r="B143" t="s">
        <v>238</v>
      </c>
      <c r="C143" s="25">
        <v>2021</v>
      </c>
      <c r="D143" t="s">
        <v>25</v>
      </c>
      <c r="E143" t="s">
        <v>26</v>
      </c>
      <c r="F143" t="s">
        <v>27</v>
      </c>
      <c r="H143" t="s">
        <v>28</v>
      </c>
      <c r="I143" t="s">
        <v>29</v>
      </c>
      <c r="J143" t="s">
        <v>96</v>
      </c>
      <c r="K143" t="s">
        <v>97</v>
      </c>
      <c r="T143" t="s">
        <v>98</v>
      </c>
      <c r="U143" s="26">
        <v>-32974.26</v>
      </c>
      <c r="V143" s="27">
        <v>6</v>
      </c>
    </row>
    <row r="144" spans="1:22" x14ac:dyDescent="0.3">
      <c r="A144" s="24">
        <v>44378</v>
      </c>
      <c r="B144" t="s">
        <v>239</v>
      </c>
      <c r="C144" s="25">
        <v>2021</v>
      </c>
      <c r="D144" t="s">
        <v>25</v>
      </c>
      <c r="E144" t="s">
        <v>26</v>
      </c>
      <c r="F144" t="s">
        <v>27</v>
      </c>
      <c r="H144" t="s">
        <v>28</v>
      </c>
      <c r="I144" t="s">
        <v>29</v>
      </c>
      <c r="J144" t="s">
        <v>30</v>
      </c>
      <c r="K144" t="s">
        <v>31</v>
      </c>
      <c r="S144" t="s">
        <v>240</v>
      </c>
      <c r="T144" t="s">
        <v>33</v>
      </c>
      <c r="U144" s="26">
        <v>-910</v>
      </c>
      <c r="V144" s="27">
        <v>7</v>
      </c>
    </row>
    <row r="145" spans="1:22" x14ac:dyDescent="0.3">
      <c r="A145" s="24">
        <v>44383</v>
      </c>
      <c r="B145" t="s">
        <v>241</v>
      </c>
      <c r="C145" s="25">
        <v>2021</v>
      </c>
      <c r="D145" t="s">
        <v>25</v>
      </c>
      <c r="E145" t="s">
        <v>26</v>
      </c>
      <c r="F145" t="s">
        <v>27</v>
      </c>
      <c r="H145" t="s">
        <v>28</v>
      </c>
      <c r="I145" t="s">
        <v>29</v>
      </c>
      <c r="J145" t="s">
        <v>42</v>
      </c>
      <c r="K145" t="s">
        <v>43</v>
      </c>
      <c r="S145" t="s">
        <v>242</v>
      </c>
      <c r="T145" t="s">
        <v>243</v>
      </c>
      <c r="U145" s="26">
        <v>-25.08</v>
      </c>
      <c r="V145" s="27">
        <v>7</v>
      </c>
    </row>
    <row r="146" spans="1:22" x14ac:dyDescent="0.3">
      <c r="A146" s="24">
        <v>44383</v>
      </c>
      <c r="B146" t="s">
        <v>241</v>
      </c>
      <c r="C146" s="25">
        <v>2021</v>
      </c>
      <c r="D146" t="s">
        <v>25</v>
      </c>
      <c r="E146" t="s">
        <v>26</v>
      </c>
      <c r="F146" t="s">
        <v>27</v>
      </c>
      <c r="H146" t="s">
        <v>28</v>
      </c>
      <c r="I146" t="s">
        <v>29</v>
      </c>
      <c r="J146" t="s">
        <v>42</v>
      </c>
      <c r="K146" t="s">
        <v>43</v>
      </c>
      <c r="S146" t="s">
        <v>242</v>
      </c>
      <c r="T146" t="s">
        <v>244</v>
      </c>
      <c r="U146" s="26">
        <v>-57.72</v>
      </c>
      <c r="V146" s="27">
        <v>7</v>
      </c>
    </row>
    <row r="147" spans="1:22" x14ac:dyDescent="0.3">
      <c r="A147" s="24">
        <v>44383</v>
      </c>
      <c r="B147" t="s">
        <v>241</v>
      </c>
      <c r="C147" s="25">
        <v>2021</v>
      </c>
      <c r="D147" t="s">
        <v>25</v>
      </c>
      <c r="E147" t="s">
        <v>26</v>
      </c>
      <c r="F147" t="s">
        <v>27</v>
      </c>
      <c r="H147" t="s">
        <v>28</v>
      </c>
      <c r="I147" t="s">
        <v>29</v>
      </c>
      <c r="J147" t="s">
        <v>69</v>
      </c>
      <c r="K147" t="s">
        <v>70</v>
      </c>
      <c r="S147" t="s">
        <v>242</v>
      </c>
      <c r="T147" t="s">
        <v>245</v>
      </c>
      <c r="U147" s="26">
        <v>-1853.16</v>
      </c>
      <c r="V147" s="27">
        <v>7</v>
      </c>
    </row>
    <row r="148" spans="1:22" x14ac:dyDescent="0.3">
      <c r="A148" s="24">
        <v>44383</v>
      </c>
      <c r="B148" t="s">
        <v>241</v>
      </c>
      <c r="C148" s="25">
        <v>2021</v>
      </c>
      <c r="D148" t="s">
        <v>25</v>
      </c>
      <c r="E148" t="s">
        <v>26</v>
      </c>
      <c r="F148" t="s">
        <v>27</v>
      </c>
      <c r="H148" t="s">
        <v>28</v>
      </c>
      <c r="I148" t="s">
        <v>29</v>
      </c>
      <c r="J148" t="s">
        <v>53</v>
      </c>
      <c r="K148" t="s">
        <v>54</v>
      </c>
      <c r="S148" t="s">
        <v>242</v>
      </c>
      <c r="T148" t="s">
        <v>246</v>
      </c>
      <c r="U148" s="26">
        <v>-16.64</v>
      </c>
      <c r="V148" s="27">
        <v>7</v>
      </c>
    </row>
    <row r="149" spans="1:22" x14ac:dyDescent="0.3">
      <c r="A149" s="24">
        <v>44385</v>
      </c>
      <c r="B149" t="s">
        <v>247</v>
      </c>
      <c r="C149" s="25">
        <v>2021</v>
      </c>
      <c r="D149" t="s">
        <v>25</v>
      </c>
      <c r="E149" t="s">
        <v>26</v>
      </c>
      <c r="F149" t="s">
        <v>27</v>
      </c>
      <c r="H149" t="s">
        <v>28</v>
      </c>
      <c r="I149" t="s">
        <v>29</v>
      </c>
      <c r="J149" t="s">
        <v>30</v>
      </c>
      <c r="K149" t="s">
        <v>31</v>
      </c>
      <c r="S149" t="s">
        <v>248</v>
      </c>
      <c r="T149" t="s">
        <v>249</v>
      </c>
      <c r="U149" s="26">
        <v>-16.64</v>
      </c>
      <c r="V149" s="27">
        <v>7</v>
      </c>
    </row>
    <row r="150" spans="1:22" x14ac:dyDescent="0.3">
      <c r="A150" s="24">
        <v>44385</v>
      </c>
      <c r="B150" t="s">
        <v>247</v>
      </c>
      <c r="C150" s="25">
        <v>2021</v>
      </c>
      <c r="D150" t="s">
        <v>25</v>
      </c>
      <c r="E150" t="s">
        <v>26</v>
      </c>
      <c r="F150" t="s">
        <v>27</v>
      </c>
      <c r="H150" t="s">
        <v>28</v>
      </c>
      <c r="I150" t="s">
        <v>29</v>
      </c>
      <c r="J150" t="s">
        <v>36</v>
      </c>
      <c r="K150" t="s">
        <v>37</v>
      </c>
      <c r="S150" t="s">
        <v>250</v>
      </c>
      <c r="T150" t="s">
        <v>162</v>
      </c>
      <c r="U150" s="26">
        <v>-20.86</v>
      </c>
      <c r="V150" s="27">
        <v>7</v>
      </c>
    </row>
    <row r="151" spans="1:22" x14ac:dyDescent="0.3">
      <c r="A151" s="24">
        <v>44385</v>
      </c>
      <c r="B151" t="s">
        <v>247</v>
      </c>
      <c r="C151" s="25">
        <v>2021</v>
      </c>
      <c r="D151" t="s">
        <v>25</v>
      </c>
      <c r="E151" t="s">
        <v>26</v>
      </c>
      <c r="F151" t="s">
        <v>27</v>
      </c>
      <c r="H151" t="s">
        <v>28</v>
      </c>
      <c r="I151" t="s">
        <v>29</v>
      </c>
      <c r="J151" t="s">
        <v>36</v>
      </c>
      <c r="K151" t="s">
        <v>37</v>
      </c>
      <c r="S151" t="s">
        <v>251</v>
      </c>
      <c r="T151" t="s">
        <v>252</v>
      </c>
      <c r="U151" s="26">
        <v>-179.74</v>
      </c>
      <c r="V151" s="27">
        <v>7</v>
      </c>
    </row>
    <row r="152" spans="1:22" x14ac:dyDescent="0.3">
      <c r="A152" s="24">
        <v>44385</v>
      </c>
      <c r="B152" t="s">
        <v>247</v>
      </c>
      <c r="C152" s="25">
        <v>2021</v>
      </c>
      <c r="D152" t="s">
        <v>25</v>
      </c>
      <c r="E152" t="s">
        <v>26</v>
      </c>
      <c r="F152" t="s">
        <v>27</v>
      </c>
      <c r="H152" t="s">
        <v>28</v>
      </c>
      <c r="I152" t="s">
        <v>29</v>
      </c>
      <c r="J152" t="s">
        <v>36</v>
      </c>
      <c r="K152" t="s">
        <v>37</v>
      </c>
      <c r="S152" t="s">
        <v>248</v>
      </c>
      <c r="T152" t="s">
        <v>163</v>
      </c>
      <c r="U152" s="26">
        <v>-216.32</v>
      </c>
      <c r="V152" s="27">
        <v>7</v>
      </c>
    </row>
    <row r="153" spans="1:22" x14ac:dyDescent="0.3">
      <c r="A153" s="24">
        <v>44385</v>
      </c>
      <c r="B153" t="s">
        <v>247</v>
      </c>
      <c r="C153" s="25">
        <v>2021</v>
      </c>
      <c r="D153" t="s">
        <v>25</v>
      </c>
      <c r="E153" t="s">
        <v>26</v>
      </c>
      <c r="F153" t="s">
        <v>27</v>
      </c>
      <c r="H153" t="s">
        <v>28</v>
      </c>
      <c r="I153" t="s">
        <v>29</v>
      </c>
      <c r="J153" t="s">
        <v>42</v>
      </c>
      <c r="K153" t="s">
        <v>43</v>
      </c>
      <c r="S153" t="s">
        <v>248</v>
      </c>
      <c r="T153" t="s">
        <v>253</v>
      </c>
      <c r="U153" s="26">
        <v>-25.08</v>
      </c>
      <c r="V153" s="27">
        <v>7</v>
      </c>
    </row>
    <row r="154" spans="1:22" x14ac:dyDescent="0.3">
      <c r="A154" s="24">
        <v>44390</v>
      </c>
      <c r="B154" t="s">
        <v>254</v>
      </c>
      <c r="C154" s="25">
        <v>2021</v>
      </c>
      <c r="D154" t="s">
        <v>25</v>
      </c>
      <c r="E154" t="s">
        <v>26</v>
      </c>
      <c r="F154" t="s">
        <v>27</v>
      </c>
      <c r="H154" t="s">
        <v>28</v>
      </c>
      <c r="I154" t="s">
        <v>29</v>
      </c>
      <c r="J154" t="s">
        <v>36</v>
      </c>
      <c r="K154" t="s">
        <v>37</v>
      </c>
      <c r="S154" t="s">
        <v>255</v>
      </c>
      <c r="T154" t="s">
        <v>256</v>
      </c>
      <c r="U154" s="26">
        <v>-16.64</v>
      </c>
      <c r="V154" s="27">
        <v>7</v>
      </c>
    </row>
    <row r="155" spans="1:22" x14ac:dyDescent="0.3">
      <c r="A155" s="24">
        <v>44390</v>
      </c>
      <c r="B155" t="s">
        <v>254</v>
      </c>
      <c r="C155" s="25">
        <v>2021</v>
      </c>
      <c r="D155" t="s">
        <v>25</v>
      </c>
      <c r="E155" t="s">
        <v>26</v>
      </c>
      <c r="F155" t="s">
        <v>27</v>
      </c>
      <c r="H155" t="s">
        <v>28</v>
      </c>
      <c r="I155" t="s">
        <v>29</v>
      </c>
      <c r="J155" t="s">
        <v>42</v>
      </c>
      <c r="K155" t="s">
        <v>43</v>
      </c>
      <c r="S155" t="s">
        <v>255</v>
      </c>
      <c r="T155" t="s">
        <v>257</v>
      </c>
      <c r="U155" s="26">
        <v>-25.08</v>
      </c>
      <c r="V155" s="27">
        <v>7</v>
      </c>
    </row>
    <row r="156" spans="1:22" x14ac:dyDescent="0.3">
      <c r="A156" s="24">
        <v>44392</v>
      </c>
      <c r="B156" t="s">
        <v>258</v>
      </c>
      <c r="C156" s="25">
        <v>2021</v>
      </c>
      <c r="D156" t="s">
        <v>25</v>
      </c>
      <c r="E156" t="s">
        <v>26</v>
      </c>
      <c r="F156" t="s">
        <v>27</v>
      </c>
      <c r="H156" t="s">
        <v>28</v>
      </c>
      <c r="I156" t="s">
        <v>29</v>
      </c>
      <c r="J156" t="s">
        <v>36</v>
      </c>
      <c r="K156" t="s">
        <v>37</v>
      </c>
      <c r="S156" t="s">
        <v>259</v>
      </c>
      <c r="T156" t="s">
        <v>182</v>
      </c>
      <c r="U156" s="26">
        <v>-802.9</v>
      </c>
      <c r="V156" s="27">
        <v>7</v>
      </c>
    </row>
    <row r="157" spans="1:22" x14ac:dyDescent="0.3">
      <c r="A157" s="24">
        <v>44392</v>
      </c>
      <c r="B157" t="s">
        <v>258</v>
      </c>
      <c r="C157" s="25">
        <v>2021</v>
      </c>
      <c r="D157" t="s">
        <v>25</v>
      </c>
      <c r="E157" t="s">
        <v>26</v>
      </c>
      <c r="F157" t="s">
        <v>27</v>
      </c>
      <c r="H157" t="s">
        <v>28</v>
      </c>
      <c r="I157" t="s">
        <v>29</v>
      </c>
      <c r="J157" t="s">
        <v>42</v>
      </c>
      <c r="K157" t="s">
        <v>43</v>
      </c>
      <c r="S157" t="s">
        <v>260</v>
      </c>
      <c r="T157" t="s">
        <v>261</v>
      </c>
      <c r="U157" s="26">
        <v>-25.08</v>
      </c>
      <c r="V157" s="27">
        <v>7</v>
      </c>
    </row>
    <row r="158" spans="1:22" x14ac:dyDescent="0.3">
      <c r="A158" s="24">
        <v>44392</v>
      </c>
      <c r="B158" t="s">
        <v>258</v>
      </c>
      <c r="C158" s="25">
        <v>2021</v>
      </c>
      <c r="D158" t="s">
        <v>25</v>
      </c>
      <c r="E158" t="s">
        <v>26</v>
      </c>
      <c r="F158" t="s">
        <v>27</v>
      </c>
      <c r="H158" t="s">
        <v>28</v>
      </c>
      <c r="I158" t="s">
        <v>29</v>
      </c>
      <c r="J158" t="s">
        <v>53</v>
      </c>
      <c r="K158" t="s">
        <v>54</v>
      </c>
      <c r="S158" t="s">
        <v>260</v>
      </c>
      <c r="T158" t="s">
        <v>262</v>
      </c>
      <c r="U158" s="26">
        <v>-16.64</v>
      </c>
      <c r="V158" s="27">
        <v>7</v>
      </c>
    </row>
    <row r="159" spans="1:22" x14ac:dyDescent="0.3">
      <c r="A159" s="24">
        <v>44392</v>
      </c>
      <c r="B159" t="s">
        <v>258</v>
      </c>
      <c r="C159" s="25">
        <v>2021</v>
      </c>
      <c r="D159" t="s">
        <v>25</v>
      </c>
      <c r="E159" t="s">
        <v>26</v>
      </c>
      <c r="F159" t="s">
        <v>27</v>
      </c>
      <c r="H159" t="s">
        <v>28</v>
      </c>
      <c r="I159" t="s">
        <v>29</v>
      </c>
      <c r="J159" t="s">
        <v>53</v>
      </c>
      <c r="K159" t="s">
        <v>54</v>
      </c>
      <c r="S159" t="s">
        <v>260</v>
      </c>
      <c r="T159" t="s">
        <v>169</v>
      </c>
      <c r="U159" s="26">
        <v>-20.86</v>
      </c>
      <c r="V159" s="27">
        <v>7</v>
      </c>
    </row>
    <row r="160" spans="1:22" x14ac:dyDescent="0.3">
      <c r="A160" s="24">
        <v>44399</v>
      </c>
      <c r="B160" t="s">
        <v>263</v>
      </c>
      <c r="C160" s="25">
        <v>2021</v>
      </c>
      <c r="D160" t="s">
        <v>25</v>
      </c>
      <c r="E160" t="s">
        <v>26</v>
      </c>
      <c r="F160" t="s">
        <v>27</v>
      </c>
      <c r="H160" t="s">
        <v>28</v>
      </c>
      <c r="I160" t="s">
        <v>29</v>
      </c>
      <c r="J160" t="s">
        <v>30</v>
      </c>
      <c r="K160" t="s">
        <v>31</v>
      </c>
      <c r="S160" t="s">
        <v>264</v>
      </c>
      <c r="T160" t="s">
        <v>33</v>
      </c>
      <c r="U160" s="26">
        <v>-910</v>
      </c>
      <c r="V160" s="27">
        <v>7</v>
      </c>
    </row>
    <row r="161" spans="1:22" x14ac:dyDescent="0.3">
      <c r="A161" s="24">
        <v>44399</v>
      </c>
      <c r="B161" t="s">
        <v>263</v>
      </c>
      <c r="C161" s="25">
        <v>2021</v>
      </c>
      <c r="D161" t="s">
        <v>25</v>
      </c>
      <c r="E161" t="s">
        <v>26</v>
      </c>
      <c r="F161" t="s">
        <v>27</v>
      </c>
      <c r="H161" t="s">
        <v>28</v>
      </c>
      <c r="I161" t="s">
        <v>29</v>
      </c>
      <c r="J161" t="s">
        <v>53</v>
      </c>
      <c r="K161" t="s">
        <v>54</v>
      </c>
      <c r="S161" t="s">
        <v>264</v>
      </c>
      <c r="T161" t="s">
        <v>170</v>
      </c>
      <c r="U161" s="26">
        <v>-20.86</v>
      </c>
      <c r="V161" s="27">
        <v>7</v>
      </c>
    </row>
    <row r="162" spans="1:22" x14ac:dyDescent="0.3">
      <c r="A162" s="24">
        <v>44406</v>
      </c>
      <c r="B162" t="s">
        <v>265</v>
      </c>
      <c r="C162" s="25">
        <v>2021</v>
      </c>
      <c r="D162" t="s">
        <v>25</v>
      </c>
      <c r="E162" t="s">
        <v>26</v>
      </c>
      <c r="F162" t="s">
        <v>27</v>
      </c>
      <c r="H162" t="s">
        <v>28</v>
      </c>
      <c r="I162" t="s">
        <v>29</v>
      </c>
      <c r="J162" t="s">
        <v>30</v>
      </c>
      <c r="K162" t="s">
        <v>31</v>
      </c>
      <c r="S162" t="s">
        <v>266</v>
      </c>
      <c r="T162" t="s">
        <v>267</v>
      </c>
      <c r="U162" s="26">
        <v>-22400.57</v>
      </c>
      <c r="V162" s="27">
        <v>7</v>
      </c>
    </row>
    <row r="163" spans="1:22" x14ac:dyDescent="0.3">
      <c r="A163" s="24">
        <v>44406</v>
      </c>
      <c r="B163" t="s">
        <v>265</v>
      </c>
      <c r="C163" s="25">
        <v>2021</v>
      </c>
      <c r="D163" t="s">
        <v>25</v>
      </c>
      <c r="E163" t="s">
        <v>26</v>
      </c>
      <c r="F163" t="s">
        <v>27</v>
      </c>
      <c r="H163" t="s">
        <v>28</v>
      </c>
      <c r="I163" t="s">
        <v>29</v>
      </c>
      <c r="J163" t="s">
        <v>30</v>
      </c>
      <c r="K163" t="s">
        <v>31</v>
      </c>
      <c r="S163" t="s">
        <v>268</v>
      </c>
      <c r="T163" t="s">
        <v>173</v>
      </c>
      <c r="U163" s="26">
        <v>-144.54</v>
      </c>
      <c r="V163" s="27">
        <v>7</v>
      </c>
    </row>
    <row r="164" spans="1:22" x14ac:dyDescent="0.3">
      <c r="A164" s="24">
        <v>44406</v>
      </c>
      <c r="B164" t="s">
        <v>265</v>
      </c>
      <c r="C164" s="25">
        <v>2021</v>
      </c>
      <c r="D164" t="s">
        <v>25</v>
      </c>
      <c r="E164" t="s">
        <v>26</v>
      </c>
      <c r="F164" t="s">
        <v>27</v>
      </c>
      <c r="H164" t="s">
        <v>28</v>
      </c>
      <c r="I164" t="s">
        <v>29</v>
      </c>
      <c r="J164" t="s">
        <v>36</v>
      </c>
      <c r="K164" t="s">
        <v>37</v>
      </c>
      <c r="S164" t="s">
        <v>266</v>
      </c>
      <c r="T164" t="s">
        <v>269</v>
      </c>
      <c r="U164" s="26">
        <v>-13494.38</v>
      </c>
      <c r="V164" s="27">
        <v>7</v>
      </c>
    </row>
    <row r="165" spans="1:22" x14ac:dyDescent="0.3">
      <c r="A165" s="24">
        <v>44406</v>
      </c>
      <c r="B165" t="s">
        <v>265</v>
      </c>
      <c r="C165" s="25">
        <v>2021</v>
      </c>
      <c r="D165" t="s">
        <v>25</v>
      </c>
      <c r="E165" t="s">
        <v>26</v>
      </c>
      <c r="F165" t="s">
        <v>27</v>
      </c>
      <c r="H165" t="s">
        <v>28</v>
      </c>
      <c r="I165" t="s">
        <v>29</v>
      </c>
      <c r="J165" t="s">
        <v>42</v>
      </c>
      <c r="K165" t="s">
        <v>43</v>
      </c>
      <c r="S165" t="s">
        <v>266</v>
      </c>
      <c r="T165" t="s">
        <v>270</v>
      </c>
      <c r="U165" s="26">
        <v>-10446.459999999999</v>
      </c>
      <c r="V165" s="27">
        <v>7</v>
      </c>
    </row>
    <row r="166" spans="1:22" x14ac:dyDescent="0.3">
      <c r="A166" s="24">
        <v>44406</v>
      </c>
      <c r="B166" t="s">
        <v>265</v>
      </c>
      <c r="C166" s="25">
        <v>2021</v>
      </c>
      <c r="D166" t="s">
        <v>25</v>
      </c>
      <c r="E166" t="s">
        <v>26</v>
      </c>
      <c r="F166" t="s">
        <v>27</v>
      </c>
      <c r="H166" t="s">
        <v>28</v>
      </c>
      <c r="I166" t="s">
        <v>29</v>
      </c>
      <c r="J166" t="s">
        <v>69</v>
      </c>
      <c r="K166" t="s">
        <v>70</v>
      </c>
      <c r="S166" t="s">
        <v>266</v>
      </c>
      <c r="T166" t="s">
        <v>271</v>
      </c>
      <c r="U166" s="26">
        <v>-10993.85</v>
      </c>
      <c r="V166" s="27">
        <v>7</v>
      </c>
    </row>
    <row r="167" spans="1:22" x14ac:dyDescent="0.3">
      <c r="A167" s="24">
        <v>44406</v>
      </c>
      <c r="B167" t="s">
        <v>265</v>
      </c>
      <c r="C167" s="25">
        <v>2021</v>
      </c>
      <c r="D167" t="s">
        <v>25</v>
      </c>
      <c r="E167" t="s">
        <v>26</v>
      </c>
      <c r="F167" t="s">
        <v>27</v>
      </c>
      <c r="H167" t="s">
        <v>28</v>
      </c>
      <c r="I167" t="s">
        <v>29</v>
      </c>
      <c r="J167" t="s">
        <v>53</v>
      </c>
      <c r="K167" t="s">
        <v>54</v>
      </c>
      <c r="S167" t="s">
        <v>266</v>
      </c>
      <c r="T167" t="s">
        <v>272</v>
      </c>
      <c r="U167" s="26">
        <v>-12966.86</v>
      </c>
      <c r="V167" s="27">
        <v>7</v>
      </c>
    </row>
    <row r="168" spans="1:22" x14ac:dyDescent="0.3">
      <c r="A168" s="24">
        <v>44408</v>
      </c>
      <c r="B168" t="s">
        <v>273</v>
      </c>
      <c r="C168" s="25">
        <v>2021</v>
      </c>
      <c r="D168" t="s">
        <v>25</v>
      </c>
      <c r="E168" t="s">
        <v>26</v>
      </c>
      <c r="F168" t="s">
        <v>27</v>
      </c>
      <c r="H168" t="s">
        <v>28</v>
      </c>
      <c r="I168" t="s">
        <v>29</v>
      </c>
      <c r="J168" t="s">
        <v>92</v>
      </c>
      <c r="K168" t="s">
        <v>93</v>
      </c>
      <c r="T168" t="s">
        <v>274</v>
      </c>
      <c r="U168" s="26">
        <v>-7209</v>
      </c>
      <c r="V168" s="27">
        <v>7</v>
      </c>
    </row>
    <row r="169" spans="1:22" x14ac:dyDescent="0.3">
      <c r="A169" s="24">
        <v>44408</v>
      </c>
      <c r="B169" t="s">
        <v>275</v>
      </c>
      <c r="C169" s="25">
        <v>2021</v>
      </c>
      <c r="D169" t="s">
        <v>25</v>
      </c>
      <c r="E169" t="s">
        <v>26</v>
      </c>
      <c r="F169" t="s">
        <v>27</v>
      </c>
      <c r="H169" t="s">
        <v>28</v>
      </c>
      <c r="I169" t="s">
        <v>29</v>
      </c>
      <c r="J169" t="s">
        <v>92</v>
      </c>
      <c r="K169" t="s">
        <v>93</v>
      </c>
      <c r="T169" t="s">
        <v>276</v>
      </c>
      <c r="U169" s="26">
        <v>-5539</v>
      </c>
      <c r="V169" s="27">
        <v>7</v>
      </c>
    </row>
    <row r="170" spans="1:22" x14ac:dyDescent="0.3">
      <c r="A170" s="24">
        <v>44408</v>
      </c>
      <c r="B170" t="s">
        <v>277</v>
      </c>
      <c r="C170" s="25">
        <v>2021</v>
      </c>
      <c r="D170" t="s">
        <v>25</v>
      </c>
      <c r="E170" t="s">
        <v>26</v>
      </c>
      <c r="F170" t="s">
        <v>27</v>
      </c>
      <c r="H170" t="s">
        <v>28</v>
      </c>
      <c r="I170" t="s">
        <v>29</v>
      </c>
      <c r="J170" t="s">
        <v>127</v>
      </c>
      <c r="K170" t="s">
        <v>128</v>
      </c>
      <c r="T170" t="s">
        <v>278</v>
      </c>
      <c r="U170" s="26">
        <v>3456.17</v>
      </c>
      <c r="V170" s="27">
        <v>7</v>
      </c>
    </row>
    <row r="171" spans="1:22" x14ac:dyDescent="0.3">
      <c r="A171" s="24">
        <v>44408</v>
      </c>
      <c r="B171" t="s">
        <v>279</v>
      </c>
      <c r="C171" s="25">
        <v>2021</v>
      </c>
      <c r="D171" t="s">
        <v>25</v>
      </c>
      <c r="E171" t="s">
        <v>26</v>
      </c>
      <c r="F171" t="s">
        <v>27</v>
      </c>
      <c r="H171" t="s">
        <v>28</v>
      </c>
      <c r="I171" t="s">
        <v>29</v>
      </c>
      <c r="J171" t="s">
        <v>96</v>
      </c>
      <c r="K171" t="s">
        <v>97</v>
      </c>
      <c r="T171" t="s">
        <v>98</v>
      </c>
      <c r="U171" s="26">
        <v>-7661.01</v>
      </c>
      <c r="V171" s="27">
        <v>7</v>
      </c>
    </row>
    <row r="172" spans="1:22" x14ac:dyDescent="0.3">
      <c r="A172" s="24">
        <v>44408</v>
      </c>
      <c r="B172" t="s">
        <v>273</v>
      </c>
      <c r="C172" s="25">
        <v>2021</v>
      </c>
      <c r="D172" t="s">
        <v>25</v>
      </c>
      <c r="E172" t="s">
        <v>26</v>
      </c>
      <c r="F172" t="s">
        <v>27</v>
      </c>
      <c r="H172" t="s">
        <v>28</v>
      </c>
      <c r="I172" t="s">
        <v>29</v>
      </c>
      <c r="J172" t="s">
        <v>99</v>
      </c>
      <c r="K172" t="s">
        <v>100</v>
      </c>
      <c r="T172" t="s">
        <v>274</v>
      </c>
      <c r="U172" s="26">
        <v>-575755.23</v>
      </c>
      <c r="V172" s="27">
        <v>7</v>
      </c>
    </row>
    <row r="173" spans="1:22" x14ac:dyDescent="0.3">
      <c r="A173" s="24">
        <v>44408</v>
      </c>
      <c r="B173" t="s">
        <v>275</v>
      </c>
      <c r="C173" s="25">
        <v>2021</v>
      </c>
      <c r="D173" t="s">
        <v>25</v>
      </c>
      <c r="E173" t="s">
        <v>26</v>
      </c>
      <c r="F173" t="s">
        <v>27</v>
      </c>
      <c r="H173" t="s">
        <v>28</v>
      </c>
      <c r="I173" t="s">
        <v>29</v>
      </c>
      <c r="J173" t="s">
        <v>99</v>
      </c>
      <c r="K173" t="s">
        <v>100</v>
      </c>
      <c r="T173" t="s">
        <v>276</v>
      </c>
      <c r="U173" s="26">
        <v>-395245.04</v>
      </c>
      <c r="V173" s="27">
        <v>7</v>
      </c>
    </row>
    <row r="174" spans="1:22" x14ac:dyDescent="0.3">
      <c r="A174" s="24">
        <v>44409</v>
      </c>
      <c r="B174" t="s">
        <v>280</v>
      </c>
      <c r="C174" s="25">
        <v>2021</v>
      </c>
      <c r="D174" t="s">
        <v>25</v>
      </c>
      <c r="E174" t="s">
        <v>26</v>
      </c>
      <c r="F174" t="s">
        <v>27</v>
      </c>
      <c r="H174" t="s">
        <v>28</v>
      </c>
      <c r="I174" t="s">
        <v>29</v>
      </c>
      <c r="J174" t="s">
        <v>127</v>
      </c>
      <c r="K174" t="s">
        <v>128</v>
      </c>
      <c r="T174" t="s">
        <v>278</v>
      </c>
      <c r="U174" s="26">
        <v>-3456.17</v>
      </c>
      <c r="V174" s="27">
        <v>8</v>
      </c>
    </row>
    <row r="175" spans="1:22" x14ac:dyDescent="0.3">
      <c r="A175" s="24">
        <v>44409</v>
      </c>
      <c r="B175" t="s">
        <v>277</v>
      </c>
      <c r="C175" s="25">
        <v>2021</v>
      </c>
      <c r="D175" t="s">
        <v>25</v>
      </c>
      <c r="E175" t="s">
        <v>26</v>
      </c>
      <c r="F175" t="s">
        <v>27</v>
      </c>
      <c r="H175" t="s">
        <v>28</v>
      </c>
      <c r="I175" t="s">
        <v>29</v>
      </c>
      <c r="J175" t="s">
        <v>127</v>
      </c>
      <c r="K175" t="s">
        <v>128</v>
      </c>
      <c r="T175" t="s">
        <v>278</v>
      </c>
      <c r="U175" s="26">
        <v>-235.47</v>
      </c>
      <c r="V175" s="27">
        <v>8</v>
      </c>
    </row>
    <row r="176" spans="1:22" x14ac:dyDescent="0.3">
      <c r="A176" s="24">
        <v>44411</v>
      </c>
      <c r="B176" t="s">
        <v>281</v>
      </c>
      <c r="C176" s="25">
        <v>2021</v>
      </c>
      <c r="D176" t="s">
        <v>25</v>
      </c>
      <c r="E176" t="s">
        <v>26</v>
      </c>
      <c r="F176" t="s">
        <v>27</v>
      </c>
      <c r="H176" t="s">
        <v>28</v>
      </c>
      <c r="I176" t="s">
        <v>29</v>
      </c>
      <c r="J176" t="s">
        <v>36</v>
      </c>
      <c r="K176" t="s">
        <v>37</v>
      </c>
      <c r="S176" t="s">
        <v>282</v>
      </c>
      <c r="T176" t="s">
        <v>283</v>
      </c>
      <c r="U176" s="26">
        <v>-8.32</v>
      </c>
      <c r="V176" s="27">
        <v>8</v>
      </c>
    </row>
    <row r="177" spans="1:22" x14ac:dyDescent="0.3">
      <c r="A177" s="24">
        <v>44411</v>
      </c>
      <c r="B177" t="s">
        <v>281</v>
      </c>
      <c r="C177" s="25">
        <v>2021</v>
      </c>
      <c r="D177" t="s">
        <v>25</v>
      </c>
      <c r="E177" t="s">
        <v>26</v>
      </c>
      <c r="F177" t="s">
        <v>27</v>
      </c>
      <c r="H177" t="s">
        <v>28</v>
      </c>
      <c r="I177" t="s">
        <v>29</v>
      </c>
      <c r="J177" t="s">
        <v>42</v>
      </c>
      <c r="K177" t="s">
        <v>43</v>
      </c>
      <c r="S177" t="s">
        <v>282</v>
      </c>
      <c r="T177" t="s">
        <v>284</v>
      </c>
      <c r="U177" s="26">
        <v>-12.54</v>
      </c>
      <c r="V177" s="27">
        <v>8</v>
      </c>
    </row>
    <row r="178" spans="1:22" x14ac:dyDescent="0.3">
      <c r="A178" s="24">
        <v>44411</v>
      </c>
      <c r="B178" t="s">
        <v>281</v>
      </c>
      <c r="C178" s="25">
        <v>2021</v>
      </c>
      <c r="D178" t="s">
        <v>25</v>
      </c>
      <c r="E178" t="s">
        <v>26</v>
      </c>
      <c r="F178" t="s">
        <v>27</v>
      </c>
      <c r="H178" t="s">
        <v>28</v>
      </c>
      <c r="I178" t="s">
        <v>29</v>
      </c>
      <c r="J178" t="s">
        <v>42</v>
      </c>
      <c r="K178" t="s">
        <v>43</v>
      </c>
      <c r="S178" t="s">
        <v>282</v>
      </c>
      <c r="T178" t="s">
        <v>135</v>
      </c>
      <c r="U178" s="26">
        <v>-140</v>
      </c>
      <c r="V178" s="27">
        <v>8</v>
      </c>
    </row>
    <row r="179" spans="1:22" x14ac:dyDescent="0.3">
      <c r="A179" s="24">
        <v>44418</v>
      </c>
      <c r="B179" t="s">
        <v>285</v>
      </c>
      <c r="C179" s="25">
        <v>2021</v>
      </c>
      <c r="D179" t="s">
        <v>25</v>
      </c>
      <c r="E179" t="s">
        <v>26</v>
      </c>
      <c r="F179" t="s">
        <v>27</v>
      </c>
      <c r="H179" t="s">
        <v>28</v>
      </c>
      <c r="I179" t="s">
        <v>29</v>
      </c>
      <c r="J179" t="s">
        <v>36</v>
      </c>
      <c r="K179" t="s">
        <v>37</v>
      </c>
      <c r="S179" t="s">
        <v>286</v>
      </c>
      <c r="T179" t="s">
        <v>287</v>
      </c>
      <c r="U179" s="26">
        <v>-20.86</v>
      </c>
      <c r="V179" s="27">
        <v>8</v>
      </c>
    </row>
    <row r="180" spans="1:22" x14ac:dyDescent="0.3">
      <c r="A180" s="24">
        <v>44420</v>
      </c>
      <c r="B180" t="s">
        <v>288</v>
      </c>
      <c r="C180" s="25">
        <v>2021</v>
      </c>
      <c r="D180" t="s">
        <v>25</v>
      </c>
      <c r="E180" t="s">
        <v>26</v>
      </c>
      <c r="F180" t="s">
        <v>27</v>
      </c>
      <c r="H180" t="s">
        <v>28</v>
      </c>
      <c r="I180" t="s">
        <v>29</v>
      </c>
      <c r="J180" t="s">
        <v>42</v>
      </c>
      <c r="K180" t="s">
        <v>43</v>
      </c>
      <c r="S180" t="s">
        <v>289</v>
      </c>
      <c r="T180" t="s">
        <v>290</v>
      </c>
      <c r="U180" s="26">
        <v>-133.19999999999999</v>
      </c>
      <c r="V180" s="27">
        <v>8</v>
      </c>
    </row>
    <row r="181" spans="1:22" x14ac:dyDescent="0.3">
      <c r="A181" s="24">
        <v>44425</v>
      </c>
      <c r="B181" t="s">
        <v>291</v>
      </c>
      <c r="C181" s="25">
        <v>2021</v>
      </c>
      <c r="D181" t="s">
        <v>25</v>
      </c>
      <c r="E181" t="s">
        <v>26</v>
      </c>
      <c r="F181" t="s">
        <v>27</v>
      </c>
      <c r="H181" t="s">
        <v>28</v>
      </c>
      <c r="I181" t="s">
        <v>29</v>
      </c>
      <c r="J181" t="s">
        <v>42</v>
      </c>
      <c r="K181" t="s">
        <v>43</v>
      </c>
      <c r="S181" t="s">
        <v>292</v>
      </c>
      <c r="T181" t="s">
        <v>293</v>
      </c>
      <c r="U181" s="26">
        <v>-57.72</v>
      </c>
      <c r="V181" s="27">
        <v>8</v>
      </c>
    </row>
    <row r="182" spans="1:22" x14ac:dyDescent="0.3">
      <c r="A182" s="24">
        <v>44425</v>
      </c>
      <c r="B182" t="s">
        <v>291</v>
      </c>
      <c r="C182" s="25">
        <v>2021</v>
      </c>
      <c r="D182" t="s">
        <v>25</v>
      </c>
      <c r="E182" t="s">
        <v>26</v>
      </c>
      <c r="F182" t="s">
        <v>27</v>
      </c>
      <c r="H182" t="s">
        <v>28</v>
      </c>
      <c r="I182" t="s">
        <v>29</v>
      </c>
      <c r="J182" t="s">
        <v>42</v>
      </c>
      <c r="K182" t="s">
        <v>43</v>
      </c>
      <c r="S182" t="s">
        <v>292</v>
      </c>
      <c r="T182" t="s">
        <v>294</v>
      </c>
      <c r="U182" s="26">
        <v>-57.73</v>
      </c>
      <c r="V182" s="27">
        <v>8</v>
      </c>
    </row>
    <row r="183" spans="1:22" x14ac:dyDescent="0.3">
      <c r="A183" s="24">
        <v>44425</v>
      </c>
      <c r="B183" t="s">
        <v>291</v>
      </c>
      <c r="C183" s="25">
        <v>2021</v>
      </c>
      <c r="D183" t="s">
        <v>25</v>
      </c>
      <c r="E183" t="s">
        <v>26</v>
      </c>
      <c r="F183" t="s">
        <v>27</v>
      </c>
      <c r="H183" t="s">
        <v>28</v>
      </c>
      <c r="I183" t="s">
        <v>29</v>
      </c>
      <c r="J183" t="s">
        <v>53</v>
      </c>
      <c r="K183" t="s">
        <v>54</v>
      </c>
      <c r="S183" t="s">
        <v>292</v>
      </c>
      <c r="T183" t="s">
        <v>196</v>
      </c>
      <c r="U183" s="26">
        <v>-1062.9000000000001</v>
      </c>
      <c r="V183" s="27">
        <v>8</v>
      </c>
    </row>
    <row r="184" spans="1:22" x14ac:dyDescent="0.3">
      <c r="A184" s="24">
        <v>44425</v>
      </c>
      <c r="B184" t="s">
        <v>291</v>
      </c>
      <c r="C184" s="25">
        <v>2021</v>
      </c>
      <c r="D184" t="s">
        <v>25</v>
      </c>
      <c r="E184" t="s">
        <v>26</v>
      </c>
      <c r="F184" t="s">
        <v>27</v>
      </c>
      <c r="H184" t="s">
        <v>28</v>
      </c>
      <c r="I184" t="s">
        <v>29</v>
      </c>
      <c r="J184" t="s">
        <v>53</v>
      </c>
      <c r="K184" t="s">
        <v>54</v>
      </c>
      <c r="S184" t="s">
        <v>292</v>
      </c>
      <c r="T184" t="s">
        <v>295</v>
      </c>
      <c r="U184" s="26">
        <v>-16.64</v>
      </c>
      <c r="V184" s="27">
        <v>8</v>
      </c>
    </row>
    <row r="185" spans="1:22" x14ac:dyDescent="0.3">
      <c r="A185" s="24">
        <v>44427</v>
      </c>
      <c r="B185" t="s">
        <v>296</v>
      </c>
      <c r="C185" s="25">
        <v>2021</v>
      </c>
      <c r="D185" t="s">
        <v>25</v>
      </c>
      <c r="E185" t="s">
        <v>26</v>
      </c>
      <c r="F185" t="s">
        <v>27</v>
      </c>
      <c r="H185" t="s">
        <v>28</v>
      </c>
      <c r="I185" t="s">
        <v>29</v>
      </c>
      <c r="J185" t="s">
        <v>30</v>
      </c>
      <c r="K185" t="s">
        <v>31</v>
      </c>
      <c r="S185" t="s">
        <v>297</v>
      </c>
      <c r="T185" t="s">
        <v>33</v>
      </c>
      <c r="U185" s="26">
        <v>-910</v>
      </c>
      <c r="V185" s="27">
        <v>8</v>
      </c>
    </row>
    <row r="186" spans="1:22" x14ac:dyDescent="0.3">
      <c r="A186" s="24">
        <v>44427</v>
      </c>
      <c r="B186" t="s">
        <v>296</v>
      </c>
      <c r="C186" s="25">
        <v>2021</v>
      </c>
      <c r="D186" t="s">
        <v>25</v>
      </c>
      <c r="E186" t="s">
        <v>26</v>
      </c>
      <c r="F186" t="s">
        <v>27</v>
      </c>
      <c r="H186" t="s">
        <v>28</v>
      </c>
      <c r="I186" t="s">
        <v>29</v>
      </c>
      <c r="J186" t="s">
        <v>30</v>
      </c>
      <c r="K186" t="s">
        <v>31</v>
      </c>
      <c r="S186" t="s">
        <v>297</v>
      </c>
      <c r="T186" t="s">
        <v>298</v>
      </c>
      <c r="U186" s="26">
        <v>-54.92</v>
      </c>
      <c r="V186" s="27">
        <v>8</v>
      </c>
    </row>
    <row r="187" spans="1:22" x14ac:dyDescent="0.3">
      <c r="A187" s="24">
        <v>44427</v>
      </c>
      <c r="B187" t="s">
        <v>296</v>
      </c>
      <c r="C187" s="25">
        <v>2021</v>
      </c>
      <c r="D187" t="s">
        <v>25</v>
      </c>
      <c r="E187" t="s">
        <v>26</v>
      </c>
      <c r="F187" t="s">
        <v>27</v>
      </c>
      <c r="H187" t="s">
        <v>28</v>
      </c>
      <c r="I187" t="s">
        <v>29</v>
      </c>
      <c r="J187" t="s">
        <v>42</v>
      </c>
      <c r="K187" t="s">
        <v>43</v>
      </c>
      <c r="S187" t="s">
        <v>299</v>
      </c>
      <c r="T187" t="s">
        <v>300</v>
      </c>
      <c r="U187" s="26">
        <v>-57.72</v>
      </c>
      <c r="V187" s="27">
        <v>8</v>
      </c>
    </row>
    <row r="188" spans="1:22" x14ac:dyDescent="0.3">
      <c r="A188" s="24">
        <v>44427</v>
      </c>
      <c r="B188" t="s">
        <v>296</v>
      </c>
      <c r="C188" s="25">
        <v>2021</v>
      </c>
      <c r="D188" t="s">
        <v>25</v>
      </c>
      <c r="E188" t="s">
        <v>26</v>
      </c>
      <c r="F188" t="s">
        <v>27</v>
      </c>
      <c r="H188" t="s">
        <v>28</v>
      </c>
      <c r="I188" t="s">
        <v>29</v>
      </c>
      <c r="J188" t="s">
        <v>42</v>
      </c>
      <c r="K188" t="s">
        <v>43</v>
      </c>
      <c r="S188" t="s">
        <v>299</v>
      </c>
      <c r="T188" t="s">
        <v>301</v>
      </c>
      <c r="U188" s="26">
        <v>-25.08</v>
      </c>
      <c r="V188" s="27">
        <v>8</v>
      </c>
    </row>
    <row r="189" spans="1:22" x14ac:dyDescent="0.3">
      <c r="A189" s="24">
        <v>44427</v>
      </c>
      <c r="B189" t="s">
        <v>296</v>
      </c>
      <c r="C189" s="25">
        <v>2021</v>
      </c>
      <c r="D189" t="s">
        <v>25</v>
      </c>
      <c r="E189" t="s">
        <v>26</v>
      </c>
      <c r="F189" t="s">
        <v>27</v>
      </c>
      <c r="H189" t="s">
        <v>28</v>
      </c>
      <c r="I189" t="s">
        <v>29</v>
      </c>
      <c r="J189" t="s">
        <v>69</v>
      </c>
      <c r="K189" t="s">
        <v>70</v>
      </c>
      <c r="S189" t="s">
        <v>299</v>
      </c>
      <c r="T189" t="s">
        <v>302</v>
      </c>
      <c r="U189" s="26">
        <v>-1326</v>
      </c>
      <c r="V189" s="27">
        <v>8</v>
      </c>
    </row>
    <row r="190" spans="1:22" x14ac:dyDescent="0.3">
      <c r="A190" s="24">
        <v>44427</v>
      </c>
      <c r="B190" t="s">
        <v>296</v>
      </c>
      <c r="C190" s="25">
        <v>2021</v>
      </c>
      <c r="D190" t="s">
        <v>25</v>
      </c>
      <c r="E190" t="s">
        <v>26</v>
      </c>
      <c r="F190" t="s">
        <v>27</v>
      </c>
      <c r="H190" t="s">
        <v>28</v>
      </c>
      <c r="I190" t="s">
        <v>29</v>
      </c>
      <c r="J190" t="s">
        <v>69</v>
      </c>
      <c r="K190" t="s">
        <v>70</v>
      </c>
      <c r="S190" t="s">
        <v>299</v>
      </c>
      <c r="T190" t="s">
        <v>303</v>
      </c>
      <c r="U190" s="26">
        <v>-264</v>
      </c>
      <c r="V190" s="27">
        <v>8</v>
      </c>
    </row>
    <row r="191" spans="1:22" x14ac:dyDescent="0.3">
      <c r="A191" s="24">
        <v>44427</v>
      </c>
      <c r="B191" t="s">
        <v>296</v>
      </c>
      <c r="C191" s="25">
        <v>2021</v>
      </c>
      <c r="D191" t="s">
        <v>25</v>
      </c>
      <c r="E191" t="s">
        <v>26</v>
      </c>
      <c r="F191" t="s">
        <v>27</v>
      </c>
      <c r="H191" t="s">
        <v>28</v>
      </c>
      <c r="I191" t="s">
        <v>29</v>
      </c>
      <c r="J191" t="s">
        <v>53</v>
      </c>
      <c r="K191" t="s">
        <v>54</v>
      </c>
      <c r="S191" t="s">
        <v>299</v>
      </c>
      <c r="T191" t="s">
        <v>304</v>
      </c>
      <c r="U191" s="26">
        <v>-16.64</v>
      </c>
      <c r="V191" s="27">
        <v>8</v>
      </c>
    </row>
    <row r="192" spans="1:22" x14ac:dyDescent="0.3">
      <c r="A192" s="24">
        <v>44432</v>
      </c>
      <c r="B192" t="s">
        <v>305</v>
      </c>
      <c r="C192" s="25">
        <v>2021</v>
      </c>
      <c r="D192" t="s">
        <v>25</v>
      </c>
      <c r="E192" t="s">
        <v>26</v>
      </c>
      <c r="F192" t="s">
        <v>27</v>
      </c>
      <c r="H192" t="s">
        <v>28</v>
      </c>
      <c r="I192" t="s">
        <v>29</v>
      </c>
      <c r="J192" t="s">
        <v>36</v>
      </c>
      <c r="K192" t="s">
        <v>37</v>
      </c>
      <c r="S192" t="s">
        <v>306</v>
      </c>
      <c r="T192" t="s">
        <v>162</v>
      </c>
      <c r="U192" s="26">
        <v>-20.86</v>
      </c>
      <c r="V192" s="27">
        <v>8</v>
      </c>
    </row>
    <row r="193" spans="1:22" x14ac:dyDescent="0.3">
      <c r="A193" s="24">
        <v>44434</v>
      </c>
      <c r="B193" t="s">
        <v>307</v>
      </c>
      <c r="C193" s="25">
        <v>2021</v>
      </c>
      <c r="D193" t="s">
        <v>25</v>
      </c>
      <c r="E193" t="s">
        <v>26</v>
      </c>
      <c r="F193" t="s">
        <v>27</v>
      </c>
      <c r="H193" t="s">
        <v>28</v>
      </c>
      <c r="I193" t="s">
        <v>29</v>
      </c>
      <c r="J193" t="s">
        <v>30</v>
      </c>
      <c r="K193" t="s">
        <v>31</v>
      </c>
      <c r="S193" t="s">
        <v>308</v>
      </c>
      <c r="T193" t="s">
        <v>309</v>
      </c>
      <c r="U193" s="26">
        <v>-132</v>
      </c>
      <c r="V193" s="27">
        <v>8</v>
      </c>
    </row>
    <row r="194" spans="1:22" x14ac:dyDescent="0.3">
      <c r="A194" s="24">
        <v>44434</v>
      </c>
      <c r="B194" t="s">
        <v>307</v>
      </c>
      <c r="C194" s="25">
        <v>2021</v>
      </c>
      <c r="D194" t="s">
        <v>25</v>
      </c>
      <c r="E194" t="s">
        <v>26</v>
      </c>
      <c r="F194" t="s">
        <v>27</v>
      </c>
      <c r="H194" t="s">
        <v>28</v>
      </c>
      <c r="I194" t="s">
        <v>29</v>
      </c>
      <c r="J194" t="s">
        <v>42</v>
      </c>
      <c r="K194" t="s">
        <v>43</v>
      </c>
      <c r="S194" t="s">
        <v>310</v>
      </c>
      <c r="T194" t="s">
        <v>311</v>
      </c>
      <c r="U194" s="26">
        <v>-57.72</v>
      </c>
      <c r="V194" s="27">
        <v>8</v>
      </c>
    </row>
    <row r="195" spans="1:22" x14ac:dyDescent="0.3">
      <c r="A195" s="24">
        <v>44434</v>
      </c>
      <c r="B195" t="s">
        <v>307</v>
      </c>
      <c r="C195" s="25">
        <v>2021</v>
      </c>
      <c r="D195" t="s">
        <v>25</v>
      </c>
      <c r="E195" t="s">
        <v>26</v>
      </c>
      <c r="F195" t="s">
        <v>27</v>
      </c>
      <c r="H195" t="s">
        <v>28</v>
      </c>
      <c r="I195" t="s">
        <v>29</v>
      </c>
      <c r="J195" t="s">
        <v>53</v>
      </c>
      <c r="K195" t="s">
        <v>54</v>
      </c>
      <c r="S195" t="s">
        <v>310</v>
      </c>
      <c r="T195" t="s">
        <v>312</v>
      </c>
      <c r="U195" s="26">
        <v>-16.64</v>
      </c>
      <c r="V195" s="27">
        <v>8</v>
      </c>
    </row>
    <row r="196" spans="1:22" x14ac:dyDescent="0.3">
      <c r="A196" s="24">
        <v>44438</v>
      </c>
      <c r="B196" t="s">
        <v>313</v>
      </c>
      <c r="C196" s="25">
        <v>2021</v>
      </c>
      <c r="D196" t="s">
        <v>25</v>
      </c>
      <c r="E196" t="s">
        <v>26</v>
      </c>
      <c r="F196" t="s">
        <v>27</v>
      </c>
      <c r="H196" t="s">
        <v>28</v>
      </c>
      <c r="I196" t="s">
        <v>29</v>
      </c>
      <c r="J196" t="s">
        <v>92</v>
      </c>
      <c r="K196" t="s">
        <v>93</v>
      </c>
      <c r="T196" t="s">
        <v>314</v>
      </c>
      <c r="U196" s="26">
        <v>-5539</v>
      </c>
      <c r="V196" s="27">
        <v>8</v>
      </c>
    </row>
    <row r="197" spans="1:22" x14ac:dyDescent="0.3">
      <c r="A197" s="24">
        <v>44438</v>
      </c>
      <c r="B197" t="s">
        <v>313</v>
      </c>
      <c r="C197" s="25">
        <v>2021</v>
      </c>
      <c r="D197" t="s">
        <v>25</v>
      </c>
      <c r="E197" t="s">
        <v>26</v>
      </c>
      <c r="F197" t="s">
        <v>27</v>
      </c>
      <c r="H197" t="s">
        <v>28</v>
      </c>
      <c r="I197" t="s">
        <v>29</v>
      </c>
      <c r="J197" t="s">
        <v>99</v>
      </c>
      <c r="K197" t="s">
        <v>100</v>
      </c>
      <c r="T197" t="s">
        <v>314</v>
      </c>
      <c r="U197" s="26">
        <v>-395245.04</v>
      </c>
      <c r="V197" s="27">
        <v>8</v>
      </c>
    </row>
    <row r="198" spans="1:22" x14ac:dyDescent="0.3">
      <c r="A198" s="24">
        <v>44438</v>
      </c>
      <c r="B198" t="s">
        <v>315</v>
      </c>
      <c r="C198" s="25">
        <v>2021</v>
      </c>
      <c r="D198" t="s">
        <v>25</v>
      </c>
      <c r="E198" t="s">
        <v>26</v>
      </c>
      <c r="F198" t="s">
        <v>27</v>
      </c>
      <c r="H198" t="s">
        <v>28</v>
      </c>
      <c r="I198" t="s">
        <v>29</v>
      </c>
      <c r="J198" t="s">
        <v>30</v>
      </c>
      <c r="K198" t="s">
        <v>31</v>
      </c>
      <c r="S198" t="s">
        <v>316</v>
      </c>
      <c r="T198" t="s">
        <v>317</v>
      </c>
      <c r="U198" s="26">
        <v>-23771.47</v>
      </c>
      <c r="V198" s="27">
        <v>8</v>
      </c>
    </row>
    <row r="199" spans="1:22" x14ac:dyDescent="0.3">
      <c r="A199" s="24">
        <v>44438</v>
      </c>
      <c r="B199" t="s">
        <v>315</v>
      </c>
      <c r="C199" s="25">
        <v>2021</v>
      </c>
      <c r="D199" t="s">
        <v>25</v>
      </c>
      <c r="E199" t="s">
        <v>26</v>
      </c>
      <c r="F199" t="s">
        <v>27</v>
      </c>
      <c r="H199" t="s">
        <v>28</v>
      </c>
      <c r="I199" t="s">
        <v>29</v>
      </c>
      <c r="J199" t="s">
        <v>36</v>
      </c>
      <c r="K199" t="s">
        <v>37</v>
      </c>
      <c r="S199" t="s">
        <v>316</v>
      </c>
      <c r="T199" t="s">
        <v>318</v>
      </c>
      <c r="U199" s="26">
        <v>-13392.54</v>
      </c>
      <c r="V199" s="27">
        <v>8</v>
      </c>
    </row>
    <row r="200" spans="1:22" x14ac:dyDescent="0.3">
      <c r="A200" s="24">
        <v>44438</v>
      </c>
      <c r="B200" t="s">
        <v>315</v>
      </c>
      <c r="C200" s="25">
        <v>2021</v>
      </c>
      <c r="D200" t="s">
        <v>25</v>
      </c>
      <c r="E200" t="s">
        <v>26</v>
      </c>
      <c r="F200" t="s">
        <v>27</v>
      </c>
      <c r="H200" t="s">
        <v>28</v>
      </c>
      <c r="I200" t="s">
        <v>29</v>
      </c>
      <c r="J200" t="s">
        <v>42</v>
      </c>
      <c r="K200" t="s">
        <v>43</v>
      </c>
      <c r="S200" t="s">
        <v>316</v>
      </c>
      <c r="T200" t="s">
        <v>319</v>
      </c>
      <c r="U200" s="26">
        <v>-10719.13</v>
      </c>
      <c r="V200" s="27">
        <v>8</v>
      </c>
    </row>
    <row r="201" spans="1:22" x14ac:dyDescent="0.3">
      <c r="A201" s="24">
        <v>44438</v>
      </c>
      <c r="B201" t="s">
        <v>315</v>
      </c>
      <c r="C201" s="25">
        <v>2021</v>
      </c>
      <c r="D201" t="s">
        <v>25</v>
      </c>
      <c r="E201" t="s">
        <v>26</v>
      </c>
      <c r="F201" t="s">
        <v>27</v>
      </c>
      <c r="H201" t="s">
        <v>28</v>
      </c>
      <c r="I201" t="s">
        <v>29</v>
      </c>
      <c r="J201" t="s">
        <v>69</v>
      </c>
      <c r="K201" t="s">
        <v>70</v>
      </c>
      <c r="S201" t="s">
        <v>316</v>
      </c>
      <c r="T201" t="s">
        <v>320</v>
      </c>
      <c r="U201" s="26">
        <v>-11029.68</v>
      </c>
      <c r="V201" s="27">
        <v>8</v>
      </c>
    </row>
    <row r="202" spans="1:22" x14ac:dyDescent="0.3">
      <c r="A202" s="24">
        <v>44438</v>
      </c>
      <c r="B202" t="s">
        <v>315</v>
      </c>
      <c r="C202" s="25">
        <v>2021</v>
      </c>
      <c r="D202" t="s">
        <v>25</v>
      </c>
      <c r="E202" t="s">
        <v>26</v>
      </c>
      <c r="F202" t="s">
        <v>27</v>
      </c>
      <c r="H202" t="s">
        <v>28</v>
      </c>
      <c r="I202" t="s">
        <v>29</v>
      </c>
      <c r="J202" t="s">
        <v>53</v>
      </c>
      <c r="K202" t="s">
        <v>54</v>
      </c>
      <c r="S202" t="s">
        <v>316</v>
      </c>
      <c r="T202" t="s">
        <v>321</v>
      </c>
      <c r="U202" s="26">
        <v>-13971.72</v>
      </c>
      <c r="V202" s="27">
        <v>8</v>
      </c>
    </row>
    <row r="203" spans="1:22" x14ac:dyDescent="0.3">
      <c r="A203" s="24">
        <v>44439</v>
      </c>
      <c r="B203" t="s">
        <v>322</v>
      </c>
      <c r="C203" s="25">
        <v>2021</v>
      </c>
      <c r="D203" t="s">
        <v>25</v>
      </c>
      <c r="E203" t="s">
        <v>26</v>
      </c>
      <c r="F203" t="s">
        <v>27</v>
      </c>
      <c r="H203" t="s">
        <v>28</v>
      </c>
      <c r="I203" t="s">
        <v>29</v>
      </c>
      <c r="J203" t="s">
        <v>127</v>
      </c>
      <c r="K203" t="s">
        <v>128</v>
      </c>
      <c r="T203" t="s">
        <v>323</v>
      </c>
      <c r="U203" s="26">
        <v>19.57</v>
      </c>
      <c r="V203" s="27">
        <v>8</v>
      </c>
    </row>
    <row r="204" spans="1:22" x14ac:dyDescent="0.3">
      <c r="A204" s="24">
        <v>44440</v>
      </c>
      <c r="B204" t="s">
        <v>324</v>
      </c>
      <c r="C204" s="25">
        <v>2021</v>
      </c>
      <c r="D204" t="s">
        <v>25</v>
      </c>
      <c r="E204" t="s">
        <v>26</v>
      </c>
      <c r="F204" t="s">
        <v>27</v>
      </c>
      <c r="H204" t="s">
        <v>28</v>
      </c>
      <c r="I204" t="s">
        <v>29</v>
      </c>
      <c r="J204" t="s">
        <v>96</v>
      </c>
      <c r="K204" t="s">
        <v>97</v>
      </c>
      <c r="T204" t="s">
        <v>98</v>
      </c>
      <c r="U204" s="26">
        <v>-7952.59</v>
      </c>
      <c r="V204" s="27">
        <v>9</v>
      </c>
    </row>
    <row r="205" spans="1:22" x14ac:dyDescent="0.3">
      <c r="A205" s="24">
        <v>44448</v>
      </c>
      <c r="B205" t="s">
        <v>325</v>
      </c>
      <c r="C205" s="25">
        <v>2021</v>
      </c>
      <c r="D205" t="s">
        <v>25</v>
      </c>
      <c r="E205" t="s">
        <v>26</v>
      </c>
      <c r="F205" t="s">
        <v>27</v>
      </c>
      <c r="H205" t="s">
        <v>28</v>
      </c>
      <c r="I205" t="s">
        <v>29</v>
      </c>
      <c r="J205" t="s">
        <v>36</v>
      </c>
      <c r="K205" t="s">
        <v>37</v>
      </c>
      <c r="S205" t="s">
        <v>326</v>
      </c>
      <c r="T205" t="s">
        <v>327</v>
      </c>
      <c r="U205" s="26">
        <v>-16.64</v>
      </c>
      <c r="V205" s="27">
        <v>9</v>
      </c>
    </row>
    <row r="206" spans="1:22" x14ac:dyDescent="0.3">
      <c r="A206" s="24">
        <v>44448</v>
      </c>
      <c r="B206" t="s">
        <v>325</v>
      </c>
      <c r="C206" s="25">
        <v>2021</v>
      </c>
      <c r="D206" t="s">
        <v>25</v>
      </c>
      <c r="E206" t="s">
        <v>26</v>
      </c>
      <c r="F206" t="s">
        <v>27</v>
      </c>
      <c r="H206" t="s">
        <v>28</v>
      </c>
      <c r="I206" t="s">
        <v>29</v>
      </c>
      <c r="J206" t="s">
        <v>36</v>
      </c>
      <c r="K206" t="s">
        <v>37</v>
      </c>
      <c r="S206" t="s">
        <v>326</v>
      </c>
      <c r="T206" t="s">
        <v>328</v>
      </c>
      <c r="U206" s="26">
        <v>-16.64</v>
      </c>
      <c r="V206" s="27">
        <v>9</v>
      </c>
    </row>
    <row r="207" spans="1:22" x14ac:dyDescent="0.3">
      <c r="A207" s="24">
        <v>44448</v>
      </c>
      <c r="B207" t="s">
        <v>325</v>
      </c>
      <c r="C207" s="25">
        <v>2021</v>
      </c>
      <c r="D207" t="s">
        <v>25</v>
      </c>
      <c r="E207" t="s">
        <v>26</v>
      </c>
      <c r="F207" t="s">
        <v>27</v>
      </c>
      <c r="H207" t="s">
        <v>28</v>
      </c>
      <c r="I207" t="s">
        <v>29</v>
      </c>
      <c r="J207" t="s">
        <v>36</v>
      </c>
      <c r="K207" t="s">
        <v>37</v>
      </c>
      <c r="S207" t="s">
        <v>329</v>
      </c>
      <c r="T207" t="s">
        <v>330</v>
      </c>
      <c r="U207" s="26">
        <v>-16.64</v>
      </c>
      <c r="V207" s="27">
        <v>9</v>
      </c>
    </row>
    <row r="208" spans="1:22" x14ac:dyDescent="0.3">
      <c r="A208" s="24">
        <v>44448</v>
      </c>
      <c r="B208" t="s">
        <v>325</v>
      </c>
      <c r="C208" s="25">
        <v>2021</v>
      </c>
      <c r="D208" t="s">
        <v>25</v>
      </c>
      <c r="E208" t="s">
        <v>26</v>
      </c>
      <c r="F208" t="s">
        <v>27</v>
      </c>
      <c r="H208" t="s">
        <v>28</v>
      </c>
      <c r="I208" t="s">
        <v>29</v>
      </c>
      <c r="J208" t="s">
        <v>42</v>
      </c>
      <c r="K208" t="s">
        <v>43</v>
      </c>
      <c r="S208" t="s">
        <v>326</v>
      </c>
      <c r="T208" t="s">
        <v>331</v>
      </c>
      <c r="U208" s="26">
        <v>-113.2</v>
      </c>
      <c r="V208" s="27">
        <v>9</v>
      </c>
    </row>
    <row r="209" spans="1:22" x14ac:dyDescent="0.3">
      <c r="A209" s="24">
        <v>44448</v>
      </c>
      <c r="B209" t="s">
        <v>325</v>
      </c>
      <c r="C209" s="25">
        <v>2021</v>
      </c>
      <c r="D209" t="s">
        <v>25</v>
      </c>
      <c r="E209" t="s">
        <v>26</v>
      </c>
      <c r="F209" t="s">
        <v>27</v>
      </c>
      <c r="H209" t="s">
        <v>28</v>
      </c>
      <c r="I209" t="s">
        <v>29</v>
      </c>
      <c r="J209" t="s">
        <v>42</v>
      </c>
      <c r="K209" t="s">
        <v>43</v>
      </c>
      <c r="S209" t="s">
        <v>326</v>
      </c>
      <c r="T209" t="s">
        <v>332</v>
      </c>
      <c r="U209" s="26">
        <v>-25.08</v>
      </c>
      <c r="V209" s="27">
        <v>9</v>
      </c>
    </row>
    <row r="210" spans="1:22" x14ac:dyDescent="0.3">
      <c r="A210" s="24">
        <v>44448</v>
      </c>
      <c r="B210" t="s">
        <v>325</v>
      </c>
      <c r="C210" s="25">
        <v>2021</v>
      </c>
      <c r="D210" t="s">
        <v>25</v>
      </c>
      <c r="E210" t="s">
        <v>26</v>
      </c>
      <c r="F210" t="s">
        <v>27</v>
      </c>
      <c r="H210" t="s">
        <v>28</v>
      </c>
      <c r="I210" t="s">
        <v>29</v>
      </c>
      <c r="J210" t="s">
        <v>42</v>
      </c>
      <c r="K210" t="s">
        <v>43</v>
      </c>
      <c r="S210" t="s">
        <v>329</v>
      </c>
      <c r="T210" t="s">
        <v>333</v>
      </c>
      <c r="U210" s="26">
        <v>-25.08</v>
      </c>
      <c r="V210" s="27">
        <v>9</v>
      </c>
    </row>
    <row r="211" spans="1:22" x14ac:dyDescent="0.3">
      <c r="A211" s="24">
        <v>44448</v>
      </c>
      <c r="B211" t="s">
        <v>325</v>
      </c>
      <c r="C211" s="25">
        <v>2021</v>
      </c>
      <c r="D211" t="s">
        <v>25</v>
      </c>
      <c r="E211" t="s">
        <v>26</v>
      </c>
      <c r="F211" t="s">
        <v>27</v>
      </c>
      <c r="H211" t="s">
        <v>28</v>
      </c>
      <c r="I211" t="s">
        <v>29</v>
      </c>
      <c r="J211" t="s">
        <v>53</v>
      </c>
      <c r="K211" t="s">
        <v>54</v>
      </c>
      <c r="S211" t="s">
        <v>326</v>
      </c>
      <c r="T211" t="s">
        <v>196</v>
      </c>
      <c r="U211" s="26">
        <v>-1062.9000000000001</v>
      </c>
      <c r="V211" s="27">
        <v>9</v>
      </c>
    </row>
    <row r="212" spans="1:22" x14ac:dyDescent="0.3">
      <c r="A212" s="24">
        <v>44453</v>
      </c>
      <c r="B212" t="s">
        <v>334</v>
      </c>
      <c r="C212" s="25">
        <v>2021</v>
      </c>
      <c r="D212" t="s">
        <v>25</v>
      </c>
      <c r="E212" t="s">
        <v>26</v>
      </c>
      <c r="F212" t="s">
        <v>27</v>
      </c>
      <c r="H212" t="s">
        <v>28</v>
      </c>
      <c r="I212" t="s">
        <v>29</v>
      </c>
      <c r="J212" t="s">
        <v>42</v>
      </c>
      <c r="K212" t="s">
        <v>43</v>
      </c>
      <c r="S212" t="s">
        <v>335</v>
      </c>
      <c r="T212" t="s">
        <v>336</v>
      </c>
      <c r="U212" s="26">
        <v>-16.64</v>
      </c>
      <c r="V212" s="27">
        <v>9</v>
      </c>
    </row>
    <row r="213" spans="1:22" x14ac:dyDescent="0.3">
      <c r="A213" s="24">
        <v>44455</v>
      </c>
      <c r="B213" t="s">
        <v>337</v>
      </c>
      <c r="C213" s="25">
        <v>2021</v>
      </c>
      <c r="D213" t="s">
        <v>25</v>
      </c>
      <c r="E213" t="s">
        <v>26</v>
      </c>
      <c r="F213" t="s">
        <v>27</v>
      </c>
      <c r="H213" t="s">
        <v>28</v>
      </c>
      <c r="I213" t="s">
        <v>29</v>
      </c>
      <c r="J213" t="s">
        <v>30</v>
      </c>
      <c r="K213" t="s">
        <v>31</v>
      </c>
      <c r="S213" t="s">
        <v>338</v>
      </c>
      <c r="T213" t="s">
        <v>33</v>
      </c>
      <c r="U213" s="26">
        <v>-910</v>
      </c>
      <c r="V213" s="27">
        <v>9</v>
      </c>
    </row>
    <row r="214" spans="1:22" x14ac:dyDescent="0.3">
      <c r="A214" s="24">
        <v>44460</v>
      </c>
      <c r="B214" t="s">
        <v>339</v>
      </c>
      <c r="C214" s="25">
        <v>2021</v>
      </c>
      <c r="D214" t="s">
        <v>25</v>
      </c>
      <c r="E214" t="s">
        <v>26</v>
      </c>
      <c r="F214" t="s">
        <v>27</v>
      </c>
      <c r="H214" t="s">
        <v>28</v>
      </c>
      <c r="I214" t="s">
        <v>29</v>
      </c>
      <c r="J214" t="s">
        <v>36</v>
      </c>
      <c r="K214" t="s">
        <v>37</v>
      </c>
      <c r="S214" t="s">
        <v>340</v>
      </c>
      <c r="T214" t="s">
        <v>341</v>
      </c>
      <c r="U214" s="26">
        <v>-16.64</v>
      </c>
      <c r="V214" s="27">
        <v>9</v>
      </c>
    </row>
    <row r="215" spans="1:22" x14ac:dyDescent="0.3">
      <c r="A215" s="24">
        <v>44468</v>
      </c>
      <c r="B215" t="s">
        <v>342</v>
      </c>
      <c r="C215" s="25">
        <v>2021</v>
      </c>
      <c r="D215" t="s">
        <v>25</v>
      </c>
      <c r="E215" t="s">
        <v>26</v>
      </c>
      <c r="F215" t="s">
        <v>27</v>
      </c>
      <c r="H215" t="s">
        <v>28</v>
      </c>
      <c r="I215" t="s">
        <v>29</v>
      </c>
      <c r="J215" t="s">
        <v>30</v>
      </c>
      <c r="K215" t="s">
        <v>31</v>
      </c>
      <c r="S215" t="s">
        <v>343</v>
      </c>
      <c r="T215" t="s">
        <v>344</v>
      </c>
      <c r="U215" s="26">
        <v>-24153.84</v>
      </c>
      <c r="V215" s="27">
        <v>9</v>
      </c>
    </row>
    <row r="216" spans="1:22" x14ac:dyDescent="0.3">
      <c r="A216" s="24">
        <v>44468</v>
      </c>
      <c r="B216" t="s">
        <v>342</v>
      </c>
      <c r="C216" s="25">
        <v>2021</v>
      </c>
      <c r="D216" t="s">
        <v>25</v>
      </c>
      <c r="E216" t="s">
        <v>26</v>
      </c>
      <c r="F216" t="s">
        <v>27</v>
      </c>
      <c r="H216" t="s">
        <v>28</v>
      </c>
      <c r="I216" t="s">
        <v>29</v>
      </c>
      <c r="J216" t="s">
        <v>36</v>
      </c>
      <c r="K216" t="s">
        <v>37</v>
      </c>
      <c r="S216" t="s">
        <v>343</v>
      </c>
      <c r="T216" t="s">
        <v>345</v>
      </c>
      <c r="U216" s="26">
        <v>-13391.84</v>
      </c>
      <c r="V216" s="27">
        <v>9</v>
      </c>
    </row>
    <row r="217" spans="1:22" x14ac:dyDescent="0.3">
      <c r="A217" s="24">
        <v>44468</v>
      </c>
      <c r="B217" t="s">
        <v>342</v>
      </c>
      <c r="C217" s="25">
        <v>2021</v>
      </c>
      <c r="D217" t="s">
        <v>25</v>
      </c>
      <c r="E217" t="s">
        <v>26</v>
      </c>
      <c r="F217" t="s">
        <v>27</v>
      </c>
      <c r="H217" t="s">
        <v>28</v>
      </c>
      <c r="I217" t="s">
        <v>29</v>
      </c>
      <c r="J217" t="s">
        <v>42</v>
      </c>
      <c r="K217" t="s">
        <v>43</v>
      </c>
      <c r="S217" t="s">
        <v>343</v>
      </c>
      <c r="T217" t="s">
        <v>346</v>
      </c>
      <c r="U217" s="26">
        <v>-10719.93</v>
      </c>
      <c r="V217" s="27">
        <v>9</v>
      </c>
    </row>
    <row r="218" spans="1:22" x14ac:dyDescent="0.3">
      <c r="A218" s="24">
        <v>44468</v>
      </c>
      <c r="B218" t="s">
        <v>342</v>
      </c>
      <c r="C218" s="25">
        <v>2021</v>
      </c>
      <c r="D218" t="s">
        <v>25</v>
      </c>
      <c r="E218" t="s">
        <v>26</v>
      </c>
      <c r="F218" t="s">
        <v>27</v>
      </c>
      <c r="H218" t="s">
        <v>28</v>
      </c>
      <c r="I218" t="s">
        <v>29</v>
      </c>
      <c r="J218" t="s">
        <v>69</v>
      </c>
      <c r="K218" t="s">
        <v>70</v>
      </c>
      <c r="S218" t="s">
        <v>343</v>
      </c>
      <c r="T218" t="s">
        <v>347</v>
      </c>
      <c r="U218" s="26">
        <v>-11569.23</v>
      </c>
      <c r="V218" s="27">
        <v>9</v>
      </c>
    </row>
    <row r="219" spans="1:22" x14ac:dyDescent="0.3">
      <c r="A219" s="24">
        <v>44468</v>
      </c>
      <c r="B219" t="s">
        <v>342</v>
      </c>
      <c r="C219" s="25">
        <v>2021</v>
      </c>
      <c r="D219" t="s">
        <v>25</v>
      </c>
      <c r="E219" t="s">
        <v>26</v>
      </c>
      <c r="F219" t="s">
        <v>27</v>
      </c>
      <c r="H219" t="s">
        <v>28</v>
      </c>
      <c r="I219" t="s">
        <v>29</v>
      </c>
      <c r="J219" t="s">
        <v>53</v>
      </c>
      <c r="K219" t="s">
        <v>54</v>
      </c>
      <c r="S219" t="s">
        <v>343</v>
      </c>
      <c r="T219" t="s">
        <v>348</v>
      </c>
      <c r="U219" s="26">
        <v>-14611.66</v>
      </c>
      <c r="V219" s="27">
        <v>9</v>
      </c>
    </row>
    <row r="220" spans="1:22" x14ac:dyDescent="0.3">
      <c r="A220" s="24">
        <v>44469</v>
      </c>
      <c r="B220" t="s">
        <v>349</v>
      </c>
      <c r="C220" s="25">
        <v>2021</v>
      </c>
      <c r="D220" t="s">
        <v>25</v>
      </c>
      <c r="E220" t="s">
        <v>26</v>
      </c>
      <c r="F220" t="s">
        <v>27</v>
      </c>
      <c r="H220" t="s">
        <v>28</v>
      </c>
      <c r="I220" t="s">
        <v>29</v>
      </c>
      <c r="J220" t="s">
        <v>92</v>
      </c>
      <c r="K220" t="s">
        <v>93</v>
      </c>
      <c r="T220" t="s">
        <v>350</v>
      </c>
      <c r="U220" s="26">
        <v>-5539</v>
      </c>
      <c r="V220" s="27">
        <v>9</v>
      </c>
    </row>
    <row r="221" spans="1:22" x14ac:dyDescent="0.3">
      <c r="A221" s="24">
        <v>44469</v>
      </c>
      <c r="B221" t="s">
        <v>351</v>
      </c>
      <c r="C221" s="25">
        <v>2021</v>
      </c>
      <c r="D221" t="s">
        <v>25</v>
      </c>
      <c r="E221" t="s">
        <v>26</v>
      </c>
      <c r="F221" t="s">
        <v>27</v>
      </c>
      <c r="H221" t="s">
        <v>28</v>
      </c>
      <c r="I221" t="s">
        <v>29</v>
      </c>
      <c r="J221" t="s">
        <v>127</v>
      </c>
      <c r="K221" t="s">
        <v>128</v>
      </c>
      <c r="T221" t="s">
        <v>352</v>
      </c>
      <c r="U221" s="26">
        <v>-92.03</v>
      </c>
      <c r="V221" s="27">
        <v>9</v>
      </c>
    </row>
    <row r="222" spans="1:22" x14ac:dyDescent="0.3">
      <c r="A222" s="24">
        <v>44469</v>
      </c>
      <c r="B222" t="s">
        <v>353</v>
      </c>
      <c r="C222" s="25">
        <v>2021</v>
      </c>
      <c r="D222" t="s">
        <v>25</v>
      </c>
      <c r="E222" t="s">
        <v>26</v>
      </c>
      <c r="F222" t="s">
        <v>27</v>
      </c>
      <c r="H222" t="s">
        <v>28</v>
      </c>
      <c r="I222" t="s">
        <v>29</v>
      </c>
      <c r="J222" t="s">
        <v>96</v>
      </c>
      <c r="K222" t="s">
        <v>97</v>
      </c>
      <c r="T222" t="s">
        <v>98</v>
      </c>
      <c r="U222" s="26">
        <v>-31656.6</v>
      </c>
      <c r="V222" s="27">
        <v>9</v>
      </c>
    </row>
    <row r="223" spans="1:22" x14ac:dyDescent="0.3">
      <c r="A223" s="24">
        <v>44469</v>
      </c>
      <c r="B223" t="s">
        <v>349</v>
      </c>
      <c r="C223" s="25">
        <v>2021</v>
      </c>
      <c r="D223" t="s">
        <v>25</v>
      </c>
      <c r="E223" t="s">
        <v>26</v>
      </c>
      <c r="F223" t="s">
        <v>27</v>
      </c>
      <c r="H223" t="s">
        <v>28</v>
      </c>
      <c r="I223" t="s">
        <v>29</v>
      </c>
      <c r="J223" t="s">
        <v>99</v>
      </c>
      <c r="K223" t="s">
        <v>100</v>
      </c>
      <c r="T223" t="s">
        <v>350</v>
      </c>
      <c r="U223" s="26">
        <v>-395245.04</v>
      </c>
      <c r="V223" s="27">
        <v>9</v>
      </c>
    </row>
    <row r="224" spans="1:22" x14ac:dyDescent="0.3">
      <c r="A224" s="24">
        <v>44469</v>
      </c>
      <c r="B224" t="s">
        <v>354</v>
      </c>
      <c r="C224" s="25">
        <v>2021</v>
      </c>
      <c r="D224" t="s">
        <v>25</v>
      </c>
      <c r="E224" t="s">
        <v>26</v>
      </c>
      <c r="F224" t="s">
        <v>27</v>
      </c>
      <c r="H224" t="s">
        <v>28</v>
      </c>
      <c r="I224" t="s">
        <v>29</v>
      </c>
      <c r="J224" t="s">
        <v>42</v>
      </c>
      <c r="K224" t="s">
        <v>43</v>
      </c>
      <c r="S224" t="s">
        <v>355</v>
      </c>
      <c r="T224" t="s">
        <v>193</v>
      </c>
      <c r="U224" s="26">
        <v>-80</v>
      </c>
      <c r="V224" s="27">
        <v>9</v>
      </c>
    </row>
    <row r="225" spans="1:22" x14ac:dyDescent="0.3">
      <c r="A225" s="24">
        <v>44470</v>
      </c>
      <c r="B225" t="s">
        <v>356</v>
      </c>
      <c r="C225" s="25">
        <v>2021</v>
      </c>
      <c r="D225" t="s">
        <v>25</v>
      </c>
      <c r="E225" t="s">
        <v>26</v>
      </c>
      <c r="F225" t="s">
        <v>27</v>
      </c>
      <c r="H225" t="s">
        <v>28</v>
      </c>
      <c r="I225" t="s">
        <v>29</v>
      </c>
      <c r="J225" t="s">
        <v>96</v>
      </c>
      <c r="K225" t="s">
        <v>97</v>
      </c>
      <c r="T225" t="s">
        <v>98</v>
      </c>
      <c r="U225" s="26">
        <v>853.91</v>
      </c>
      <c r="V225" s="27">
        <v>10</v>
      </c>
    </row>
    <row r="226" spans="1:22" x14ac:dyDescent="0.3">
      <c r="A226" s="24">
        <v>44474</v>
      </c>
      <c r="B226" t="s">
        <v>357</v>
      </c>
      <c r="C226" s="25">
        <v>2021</v>
      </c>
      <c r="D226" t="s">
        <v>25</v>
      </c>
      <c r="E226" t="s">
        <v>26</v>
      </c>
      <c r="F226" t="s">
        <v>27</v>
      </c>
      <c r="H226" t="s">
        <v>28</v>
      </c>
      <c r="I226" t="s">
        <v>29</v>
      </c>
      <c r="J226" t="s">
        <v>42</v>
      </c>
      <c r="K226" t="s">
        <v>43</v>
      </c>
      <c r="S226" t="s">
        <v>358</v>
      </c>
      <c r="T226" t="s">
        <v>203</v>
      </c>
      <c r="U226" s="26">
        <v>-12.54</v>
      </c>
      <c r="V226" s="27">
        <v>10</v>
      </c>
    </row>
    <row r="227" spans="1:22" x14ac:dyDescent="0.3">
      <c r="A227" s="24">
        <v>44474</v>
      </c>
      <c r="B227" t="s">
        <v>357</v>
      </c>
      <c r="C227" s="25">
        <v>2021</v>
      </c>
      <c r="D227" t="s">
        <v>25</v>
      </c>
      <c r="E227" t="s">
        <v>26</v>
      </c>
      <c r="F227" t="s">
        <v>27</v>
      </c>
      <c r="H227" t="s">
        <v>28</v>
      </c>
      <c r="I227" t="s">
        <v>29</v>
      </c>
      <c r="J227" t="s">
        <v>69</v>
      </c>
      <c r="K227" t="s">
        <v>70</v>
      </c>
      <c r="S227" t="s">
        <v>358</v>
      </c>
      <c r="T227" t="s">
        <v>359</v>
      </c>
      <c r="U227" s="26">
        <v>-132</v>
      </c>
      <c r="V227" s="27">
        <v>10</v>
      </c>
    </row>
    <row r="228" spans="1:22" x14ac:dyDescent="0.3">
      <c r="A228" s="24">
        <v>44488</v>
      </c>
      <c r="B228" t="s">
        <v>360</v>
      </c>
      <c r="C228" s="25">
        <v>2021</v>
      </c>
      <c r="D228" t="s">
        <v>25</v>
      </c>
      <c r="E228" t="s">
        <v>26</v>
      </c>
      <c r="F228" t="s">
        <v>27</v>
      </c>
      <c r="H228" t="s">
        <v>28</v>
      </c>
      <c r="I228" t="s">
        <v>29</v>
      </c>
      <c r="J228" t="s">
        <v>30</v>
      </c>
      <c r="K228" t="s">
        <v>31</v>
      </c>
      <c r="S228" t="s">
        <v>361</v>
      </c>
      <c r="T228" t="s">
        <v>298</v>
      </c>
      <c r="U228" s="26">
        <v>-109.84</v>
      </c>
      <c r="V228" s="27">
        <v>10</v>
      </c>
    </row>
    <row r="229" spans="1:22" x14ac:dyDescent="0.3">
      <c r="A229" s="24">
        <v>44488</v>
      </c>
      <c r="B229" t="s">
        <v>360</v>
      </c>
      <c r="C229" s="25">
        <v>2021</v>
      </c>
      <c r="D229" t="s">
        <v>25</v>
      </c>
      <c r="E229" t="s">
        <v>26</v>
      </c>
      <c r="F229" t="s">
        <v>27</v>
      </c>
      <c r="H229" t="s">
        <v>28</v>
      </c>
      <c r="I229" t="s">
        <v>29</v>
      </c>
      <c r="J229" t="s">
        <v>36</v>
      </c>
      <c r="K229" t="s">
        <v>37</v>
      </c>
      <c r="S229" t="s">
        <v>361</v>
      </c>
      <c r="T229" t="s">
        <v>362</v>
      </c>
      <c r="U229" s="26">
        <v>-16.64</v>
      </c>
      <c r="V229" s="27">
        <v>10</v>
      </c>
    </row>
    <row r="230" spans="1:22" x14ac:dyDescent="0.3">
      <c r="A230" s="24">
        <v>44488</v>
      </c>
      <c r="B230" t="s">
        <v>360</v>
      </c>
      <c r="C230" s="25">
        <v>2021</v>
      </c>
      <c r="D230" t="s">
        <v>25</v>
      </c>
      <c r="E230" t="s">
        <v>26</v>
      </c>
      <c r="F230" t="s">
        <v>27</v>
      </c>
      <c r="H230" t="s">
        <v>28</v>
      </c>
      <c r="I230" t="s">
        <v>29</v>
      </c>
      <c r="J230" t="s">
        <v>42</v>
      </c>
      <c r="K230" t="s">
        <v>43</v>
      </c>
      <c r="S230" t="s">
        <v>361</v>
      </c>
      <c r="T230" t="s">
        <v>363</v>
      </c>
      <c r="U230" s="26">
        <v>-10.52</v>
      </c>
      <c r="V230" s="27">
        <v>10</v>
      </c>
    </row>
    <row r="231" spans="1:22" x14ac:dyDescent="0.3">
      <c r="A231" s="24">
        <v>44488</v>
      </c>
      <c r="B231" t="s">
        <v>360</v>
      </c>
      <c r="C231" s="25">
        <v>2021</v>
      </c>
      <c r="D231" t="s">
        <v>25</v>
      </c>
      <c r="E231" t="s">
        <v>26</v>
      </c>
      <c r="F231" t="s">
        <v>27</v>
      </c>
      <c r="H231" t="s">
        <v>28</v>
      </c>
      <c r="I231" t="s">
        <v>29</v>
      </c>
      <c r="J231" t="s">
        <v>42</v>
      </c>
      <c r="K231" t="s">
        <v>43</v>
      </c>
      <c r="S231" t="s">
        <v>361</v>
      </c>
      <c r="T231" t="s">
        <v>364</v>
      </c>
      <c r="U231" s="26">
        <v>-25.08</v>
      </c>
      <c r="V231" s="27">
        <v>10</v>
      </c>
    </row>
    <row r="232" spans="1:22" x14ac:dyDescent="0.3">
      <c r="A232" s="24">
        <v>44488</v>
      </c>
      <c r="B232" t="s">
        <v>360</v>
      </c>
      <c r="C232" s="25">
        <v>2021</v>
      </c>
      <c r="D232" t="s">
        <v>25</v>
      </c>
      <c r="E232" t="s">
        <v>26</v>
      </c>
      <c r="F232" t="s">
        <v>27</v>
      </c>
      <c r="H232" t="s">
        <v>28</v>
      </c>
      <c r="I232" t="s">
        <v>29</v>
      </c>
      <c r="J232" t="s">
        <v>53</v>
      </c>
      <c r="K232" t="s">
        <v>54</v>
      </c>
      <c r="S232" t="s">
        <v>361</v>
      </c>
      <c r="T232" t="s">
        <v>196</v>
      </c>
      <c r="U232" s="26">
        <v>-1062.9000000000001</v>
      </c>
      <c r="V232" s="27">
        <v>10</v>
      </c>
    </row>
    <row r="233" spans="1:22" x14ac:dyDescent="0.3">
      <c r="A233" s="24">
        <v>44497</v>
      </c>
      <c r="B233" t="s">
        <v>365</v>
      </c>
      <c r="C233" s="25">
        <v>2021</v>
      </c>
      <c r="D233" t="s">
        <v>25</v>
      </c>
      <c r="E233" t="s">
        <v>26</v>
      </c>
      <c r="F233" t="s">
        <v>27</v>
      </c>
      <c r="H233" t="s">
        <v>28</v>
      </c>
      <c r="I233" t="s">
        <v>29</v>
      </c>
      <c r="J233" t="s">
        <v>30</v>
      </c>
      <c r="K233" t="s">
        <v>31</v>
      </c>
      <c r="S233" t="s">
        <v>366</v>
      </c>
      <c r="T233" t="s">
        <v>367</v>
      </c>
      <c r="U233" s="26">
        <v>-23770.76</v>
      </c>
      <c r="V233" s="27">
        <v>10</v>
      </c>
    </row>
    <row r="234" spans="1:22" x14ac:dyDescent="0.3">
      <c r="A234" s="24">
        <v>44497</v>
      </c>
      <c r="B234" t="s">
        <v>365</v>
      </c>
      <c r="C234" s="25">
        <v>2021</v>
      </c>
      <c r="D234" t="s">
        <v>25</v>
      </c>
      <c r="E234" t="s">
        <v>26</v>
      </c>
      <c r="F234" t="s">
        <v>27</v>
      </c>
      <c r="H234" t="s">
        <v>28</v>
      </c>
      <c r="I234" t="s">
        <v>29</v>
      </c>
      <c r="J234" t="s">
        <v>36</v>
      </c>
      <c r="K234" t="s">
        <v>37</v>
      </c>
      <c r="S234" t="s">
        <v>366</v>
      </c>
      <c r="T234" t="s">
        <v>368</v>
      </c>
      <c r="U234" s="26">
        <v>-11953.62</v>
      </c>
      <c r="V234" s="27">
        <v>10</v>
      </c>
    </row>
    <row r="235" spans="1:22" x14ac:dyDescent="0.3">
      <c r="A235" s="24">
        <v>44497</v>
      </c>
      <c r="B235" t="s">
        <v>365</v>
      </c>
      <c r="C235" s="25">
        <v>2021</v>
      </c>
      <c r="D235" t="s">
        <v>25</v>
      </c>
      <c r="E235" t="s">
        <v>26</v>
      </c>
      <c r="F235" t="s">
        <v>27</v>
      </c>
      <c r="H235" t="s">
        <v>28</v>
      </c>
      <c r="I235" t="s">
        <v>29</v>
      </c>
      <c r="J235" t="s">
        <v>42</v>
      </c>
      <c r="K235" t="s">
        <v>43</v>
      </c>
      <c r="S235" t="s">
        <v>366</v>
      </c>
      <c r="T235" t="s">
        <v>369</v>
      </c>
      <c r="U235" s="26">
        <v>-10913.84</v>
      </c>
      <c r="V235" s="27">
        <v>10</v>
      </c>
    </row>
    <row r="236" spans="1:22" x14ac:dyDescent="0.3">
      <c r="A236" s="24">
        <v>44497</v>
      </c>
      <c r="B236" t="s">
        <v>365</v>
      </c>
      <c r="C236" s="25">
        <v>2021</v>
      </c>
      <c r="D236" t="s">
        <v>25</v>
      </c>
      <c r="E236" t="s">
        <v>26</v>
      </c>
      <c r="F236" t="s">
        <v>27</v>
      </c>
      <c r="H236" t="s">
        <v>28</v>
      </c>
      <c r="I236" t="s">
        <v>29</v>
      </c>
      <c r="J236" t="s">
        <v>69</v>
      </c>
      <c r="K236" t="s">
        <v>70</v>
      </c>
      <c r="S236" t="s">
        <v>366</v>
      </c>
      <c r="T236" t="s">
        <v>370</v>
      </c>
      <c r="U236" s="26">
        <v>-11546.34</v>
      </c>
      <c r="V236" s="27">
        <v>10</v>
      </c>
    </row>
    <row r="237" spans="1:22" x14ac:dyDescent="0.3">
      <c r="A237" s="24">
        <v>44497</v>
      </c>
      <c r="B237" t="s">
        <v>365</v>
      </c>
      <c r="C237" s="25">
        <v>2021</v>
      </c>
      <c r="D237" t="s">
        <v>25</v>
      </c>
      <c r="E237" t="s">
        <v>26</v>
      </c>
      <c r="F237" t="s">
        <v>27</v>
      </c>
      <c r="H237" t="s">
        <v>28</v>
      </c>
      <c r="I237" t="s">
        <v>29</v>
      </c>
      <c r="J237" t="s">
        <v>53</v>
      </c>
      <c r="K237" t="s">
        <v>54</v>
      </c>
      <c r="S237" t="s">
        <v>366</v>
      </c>
      <c r="T237" t="s">
        <v>371</v>
      </c>
      <c r="U237" s="26">
        <v>-14617.3</v>
      </c>
      <c r="V237" s="27">
        <v>10</v>
      </c>
    </row>
    <row r="238" spans="1:22" x14ac:dyDescent="0.3">
      <c r="A238" s="24">
        <v>44500</v>
      </c>
      <c r="B238" t="s">
        <v>372</v>
      </c>
      <c r="C238" s="25">
        <v>2021</v>
      </c>
      <c r="D238" t="s">
        <v>25</v>
      </c>
      <c r="E238" t="s">
        <v>26</v>
      </c>
      <c r="F238" t="s">
        <v>27</v>
      </c>
      <c r="H238" t="s">
        <v>28</v>
      </c>
      <c r="I238" t="s">
        <v>29</v>
      </c>
      <c r="J238" t="s">
        <v>92</v>
      </c>
      <c r="K238" t="s">
        <v>93</v>
      </c>
      <c r="T238" t="s">
        <v>373</v>
      </c>
      <c r="U238" s="26">
        <v>-5539</v>
      </c>
      <c r="V238" s="27">
        <v>10</v>
      </c>
    </row>
    <row r="239" spans="1:22" x14ac:dyDescent="0.3">
      <c r="A239" s="24">
        <v>44500</v>
      </c>
      <c r="B239" t="s">
        <v>374</v>
      </c>
      <c r="C239" s="25">
        <v>2021</v>
      </c>
      <c r="D239" t="s">
        <v>25</v>
      </c>
      <c r="E239" t="s">
        <v>26</v>
      </c>
      <c r="F239" t="s">
        <v>27</v>
      </c>
      <c r="H239" t="s">
        <v>28</v>
      </c>
      <c r="I239" t="s">
        <v>29</v>
      </c>
      <c r="J239" t="s">
        <v>127</v>
      </c>
      <c r="K239" t="s">
        <v>128</v>
      </c>
      <c r="T239" t="s">
        <v>375</v>
      </c>
      <c r="U239" s="26">
        <v>-67.94</v>
      </c>
      <c r="V239" s="27">
        <v>10</v>
      </c>
    </row>
    <row r="240" spans="1:22" x14ac:dyDescent="0.3">
      <c r="A240" s="24">
        <v>44500</v>
      </c>
      <c r="B240" t="s">
        <v>376</v>
      </c>
      <c r="C240" s="25">
        <v>2021</v>
      </c>
      <c r="D240" t="s">
        <v>25</v>
      </c>
      <c r="E240" t="s">
        <v>26</v>
      </c>
      <c r="F240" t="s">
        <v>27</v>
      </c>
      <c r="H240" t="s">
        <v>28</v>
      </c>
      <c r="I240" t="s">
        <v>29</v>
      </c>
      <c r="J240" t="s">
        <v>96</v>
      </c>
      <c r="K240" t="s">
        <v>97</v>
      </c>
      <c r="T240" t="s">
        <v>98</v>
      </c>
      <c r="U240" s="26">
        <v>-7863.94</v>
      </c>
      <c r="V240" s="27">
        <v>10</v>
      </c>
    </row>
    <row r="241" spans="1:22" x14ac:dyDescent="0.3">
      <c r="A241" s="24">
        <v>44500</v>
      </c>
      <c r="B241" t="s">
        <v>372</v>
      </c>
      <c r="C241" s="25">
        <v>2021</v>
      </c>
      <c r="D241" t="s">
        <v>25</v>
      </c>
      <c r="E241" t="s">
        <v>26</v>
      </c>
      <c r="F241" t="s">
        <v>27</v>
      </c>
      <c r="H241" t="s">
        <v>28</v>
      </c>
      <c r="I241" t="s">
        <v>29</v>
      </c>
      <c r="J241" t="s">
        <v>99</v>
      </c>
      <c r="K241" t="s">
        <v>100</v>
      </c>
      <c r="T241" t="s">
        <v>373</v>
      </c>
      <c r="U241" s="26">
        <v>-395245.04</v>
      </c>
      <c r="V241" s="27">
        <v>10</v>
      </c>
    </row>
    <row r="242" spans="1:22" x14ac:dyDescent="0.3">
      <c r="A242" s="24">
        <v>44509</v>
      </c>
      <c r="B242" t="s">
        <v>377</v>
      </c>
      <c r="C242" s="25">
        <v>2021</v>
      </c>
      <c r="D242" t="s">
        <v>25</v>
      </c>
      <c r="E242" t="s">
        <v>26</v>
      </c>
      <c r="F242" t="s">
        <v>27</v>
      </c>
      <c r="H242" t="s">
        <v>28</v>
      </c>
      <c r="I242" t="s">
        <v>29</v>
      </c>
      <c r="J242" t="s">
        <v>30</v>
      </c>
      <c r="K242" t="s">
        <v>31</v>
      </c>
      <c r="S242" t="s">
        <v>378</v>
      </c>
      <c r="T242" t="s">
        <v>33</v>
      </c>
      <c r="U242" s="26">
        <v>-910</v>
      </c>
      <c r="V242" s="27">
        <v>11</v>
      </c>
    </row>
    <row r="243" spans="1:22" x14ac:dyDescent="0.3">
      <c r="A243" s="24">
        <v>44516</v>
      </c>
      <c r="B243" t="s">
        <v>379</v>
      </c>
      <c r="C243" s="25">
        <v>2021</v>
      </c>
      <c r="D243" t="s">
        <v>25</v>
      </c>
      <c r="E243" t="s">
        <v>26</v>
      </c>
      <c r="F243" t="s">
        <v>27</v>
      </c>
      <c r="H243" t="s">
        <v>28</v>
      </c>
      <c r="I243" t="s">
        <v>29</v>
      </c>
      <c r="J243" t="s">
        <v>36</v>
      </c>
      <c r="K243" t="s">
        <v>37</v>
      </c>
      <c r="S243" t="s">
        <v>380</v>
      </c>
      <c r="T243" t="s">
        <v>381</v>
      </c>
      <c r="U243" s="26">
        <v>-16.64</v>
      </c>
      <c r="V243" s="27">
        <v>11</v>
      </c>
    </row>
    <row r="244" spans="1:22" x14ac:dyDescent="0.3">
      <c r="A244" s="24">
        <v>44516</v>
      </c>
      <c r="B244" t="s">
        <v>379</v>
      </c>
      <c r="C244" s="25">
        <v>2021</v>
      </c>
      <c r="D244" t="s">
        <v>25</v>
      </c>
      <c r="E244" t="s">
        <v>26</v>
      </c>
      <c r="F244" t="s">
        <v>27</v>
      </c>
      <c r="H244" t="s">
        <v>28</v>
      </c>
      <c r="I244" t="s">
        <v>29</v>
      </c>
      <c r="J244" t="s">
        <v>42</v>
      </c>
      <c r="K244" t="s">
        <v>43</v>
      </c>
      <c r="S244" t="s">
        <v>380</v>
      </c>
      <c r="T244" t="s">
        <v>382</v>
      </c>
      <c r="U244" s="26">
        <v>-25.08</v>
      </c>
      <c r="V244" s="27">
        <v>11</v>
      </c>
    </row>
    <row r="245" spans="1:22" x14ac:dyDescent="0.3">
      <c r="A245" s="24">
        <v>44516</v>
      </c>
      <c r="B245" t="s">
        <v>379</v>
      </c>
      <c r="C245" s="25">
        <v>2021</v>
      </c>
      <c r="D245" t="s">
        <v>25</v>
      </c>
      <c r="E245" t="s">
        <v>26</v>
      </c>
      <c r="F245" t="s">
        <v>27</v>
      </c>
      <c r="H245" t="s">
        <v>28</v>
      </c>
      <c r="I245" t="s">
        <v>29</v>
      </c>
      <c r="J245" t="s">
        <v>42</v>
      </c>
      <c r="K245" t="s">
        <v>43</v>
      </c>
      <c r="S245" t="s">
        <v>380</v>
      </c>
      <c r="T245" t="s">
        <v>135</v>
      </c>
      <c r="U245" s="26">
        <v>-61</v>
      </c>
      <c r="V245" s="27">
        <v>11</v>
      </c>
    </row>
    <row r="246" spans="1:22" x14ac:dyDescent="0.3">
      <c r="A246" s="24">
        <v>44516</v>
      </c>
      <c r="B246" t="s">
        <v>379</v>
      </c>
      <c r="C246" s="25">
        <v>2021</v>
      </c>
      <c r="D246" t="s">
        <v>25</v>
      </c>
      <c r="E246" t="s">
        <v>26</v>
      </c>
      <c r="F246" t="s">
        <v>27</v>
      </c>
      <c r="H246" t="s">
        <v>28</v>
      </c>
      <c r="I246" t="s">
        <v>29</v>
      </c>
      <c r="J246" t="s">
        <v>53</v>
      </c>
      <c r="K246" t="s">
        <v>54</v>
      </c>
      <c r="S246" t="s">
        <v>380</v>
      </c>
      <c r="T246" t="s">
        <v>196</v>
      </c>
      <c r="U246" s="26">
        <v>-1062.9000000000001</v>
      </c>
      <c r="V246" s="27">
        <v>11</v>
      </c>
    </row>
    <row r="247" spans="1:22" x14ac:dyDescent="0.3">
      <c r="A247" s="24">
        <v>44518</v>
      </c>
      <c r="B247" t="s">
        <v>383</v>
      </c>
      <c r="C247" s="25">
        <v>2021</v>
      </c>
      <c r="D247" t="s">
        <v>25</v>
      </c>
      <c r="E247" t="s">
        <v>26</v>
      </c>
      <c r="F247" t="s">
        <v>27</v>
      </c>
      <c r="H247" t="s">
        <v>28</v>
      </c>
      <c r="I247" t="s">
        <v>29</v>
      </c>
      <c r="J247" t="s">
        <v>42</v>
      </c>
      <c r="K247" t="s">
        <v>43</v>
      </c>
      <c r="S247" t="s">
        <v>384</v>
      </c>
      <c r="T247" t="s">
        <v>385</v>
      </c>
      <c r="U247" s="26">
        <v>-25.08</v>
      </c>
      <c r="V247" s="27">
        <v>11</v>
      </c>
    </row>
    <row r="248" spans="1:22" x14ac:dyDescent="0.3">
      <c r="A248" s="24">
        <v>44518</v>
      </c>
      <c r="B248" t="s">
        <v>383</v>
      </c>
      <c r="C248" s="25">
        <v>2021</v>
      </c>
      <c r="D248" t="s">
        <v>25</v>
      </c>
      <c r="E248" t="s">
        <v>26</v>
      </c>
      <c r="F248" t="s">
        <v>27</v>
      </c>
      <c r="H248" t="s">
        <v>28</v>
      </c>
      <c r="I248" t="s">
        <v>29</v>
      </c>
      <c r="J248" t="s">
        <v>69</v>
      </c>
      <c r="K248" t="s">
        <v>70</v>
      </c>
      <c r="S248" t="s">
        <v>384</v>
      </c>
      <c r="T248" t="s">
        <v>386</v>
      </c>
      <c r="U248" s="26">
        <v>-264</v>
      </c>
      <c r="V248" s="27">
        <v>11</v>
      </c>
    </row>
    <row r="249" spans="1:22" x14ac:dyDescent="0.3">
      <c r="A249" s="24">
        <v>44523</v>
      </c>
      <c r="B249" t="s">
        <v>387</v>
      </c>
      <c r="C249" s="25">
        <v>2021</v>
      </c>
      <c r="D249" t="s">
        <v>25</v>
      </c>
      <c r="E249" t="s">
        <v>26</v>
      </c>
      <c r="F249" t="s">
        <v>27</v>
      </c>
      <c r="H249" t="s">
        <v>28</v>
      </c>
      <c r="I249" t="s">
        <v>29</v>
      </c>
      <c r="J249" t="s">
        <v>42</v>
      </c>
      <c r="K249" t="s">
        <v>43</v>
      </c>
      <c r="S249" t="s">
        <v>388</v>
      </c>
      <c r="T249" t="s">
        <v>389</v>
      </c>
      <c r="U249" s="26">
        <v>-25.08</v>
      </c>
      <c r="V249" s="27">
        <v>11</v>
      </c>
    </row>
    <row r="250" spans="1:22" x14ac:dyDescent="0.3">
      <c r="A250" s="24">
        <v>44523</v>
      </c>
      <c r="B250" t="s">
        <v>387</v>
      </c>
      <c r="C250" s="25">
        <v>2021</v>
      </c>
      <c r="D250" t="s">
        <v>25</v>
      </c>
      <c r="E250" t="s">
        <v>26</v>
      </c>
      <c r="F250" t="s">
        <v>27</v>
      </c>
      <c r="H250" t="s">
        <v>28</v>
      </c>
      <c r="I250" t="s">
        <v>29</v>
      </c>
      <c r="J250" t="s">
        <v>53</v>
      </c>
      <c r="K250" t="s">
        <v>54</v>
      </c>
      <c r="S250" t="s">
        <v>388</v>
      </c>
      <c r="T250" t="s">
        <v>390</v>
      </c>
      <c r="U250" s="26">
        <v>-16.64</v>
      </c>
      <c r="V250" s="27">
        <v>11</v>
      </c>
    </row>
    <row r="251" spans="1:22" x14ac:dyDescent="0.3">
      <c r="A251" s="24">
        <v>44529</v>
      </c>
      <c r="B251" t="s">
        <v>391</v>
      </c>
      <c r="C251" s="25">
        <v>2021</v>
      </c>
      <c r="D251" t="s">
        <v>25</v>
      </c>
      <c r="E251" t="s">
        <v>26</v>
      </c>
      <c r="F251" t="s">
        <v>27</v>
      </c>
      <c r="H251" t="s">
        <v>28</v>
      </c>
      <c r="I251" t="s">
        <v>29</v>
      </c>
      <c r="J251" t="s">
        <v>30</v>
      </c>
      <c r="K251" t="s">
        <v>31</v>
      </c>
      <c r="S251" t="s">
        <v>392</v>
      </c>
      <c r="T251" t="s">
        <v>393</v>
      </c>
      <c r="U251" s="26">
        <v>-23266.07</v>
      </c>
      <c r="V251" s="27">
        <v>11</v>
      </c>
    </row>
    <row r="252" spans="1:22" x14ac:dyDescent="0.3">
      <c r="A252" s="24">
        <v>44529</v>
      </c>
      <c r="B252" t="s">
        <v>391</v>
      </c>
      <c r="C252" s="25">
        <v>2021</v>
      </c>
      <c r="D252" t="s">
        <v>25</v>
      </c>
      <c r="E252" t="s">
        <v>26</v>
      </c>
      <c r="F252" t="s">
        <v>27</v>
      </c>
      <c r="H252" t="s">
        <v>28</v>
      </c>
      <c r="I252" t="s">
        <v>29</v>
      </c>
      <c r="J252" t="s">
        <v>36</v>
      </c>
      <c r="K252" t="s">
        <v>37</v>
      </c>
      <c r="S252" t="s">
        <v>392</v>
      </c>
      <c r="T252" t="s">
        <v>394</v>
      </c>
      <c r="U252" s="26">
        <v>-11859.78</v>
      </c>
      <c r="V252" s="27">
        <v>11</v>
      </c>
    </row>
    <row r="253" spans="1:22" x14ac:dyDescent="0.3">
      <c r="A253" s="24">
        <v>44529</v>
      </c>
      <c r="B253" t="s">
        <v>391</v>
      </c>
      <c r="C253" s="25">
        <v>2021</v>
      </c>
      <c r="D253" t="s">
        <v>25</v>
      </c>
      <c r="E253" t="s">
        <v>26</v>
      </c>
      <c r="F253" t="s">
        <v>27</v>
      </c>
      <c r="H253" t="s">
        <v>28</v>
      </c>
      <c r="I253" t="s">
        <v>29</v>
      </c>
      <c r="J253" t="s">
        <v>42</v>
      </c>
      <c r="K253" t="s">
        <v>43</v>
      </c>
      <c r="S253" t="s">
        <v>392</v>
      </c>
      <c r="T253" t="s">
        <v>395</v>
      </c>
      <c r="U253" s="26">
        <v>-11039.87</v>
      </c>
      <c r="V253" s="27">
        <v>11</v>
      </c>
    </row>
    <row r="254" spans="1:22" x14ac:dyDescent="0.3">
      <c r="A254" s="24">
        <v>44529</v>
      </c>
      <c r="B254" t="s">
        <v>391</v>
      </c>
      <c r="C254" s="25">
        <v>2021</v>
      </c>
      <c r="D254" t="s">
        <v>25</v>
      </c>
      <c r="E254" t="s">
        <v>26</v>
      </c>
      <c r="F254" t="s">
        <v>27</v>
      </c>
      <c r="H254" t="s">
        <v>28</v>
      </c>
      <c r="I254" t="s">
        <v>29</v>
      </c>
      <c r="J254" t="s">
        <v>69</v>
      </c>
      <c r="K254" t="s">
        <v>70</v>
      </c>
      <c r="S254" t="s">
        <v>392</v>
      </c>
      <c r="T254" t="s">
        <v>396</v>
      </c>
      <c r="U254" s="26">
        <v>-11424.73</v>
      </c>
      <c r="V254" s="27">
        <v>11</v>
      </c>
    </row>
    <row r="255" spans="1:22" x14ac:dyDescent="0.3">
      <c r="A255" s="24">
        <v>44529</v>
      </c>
      <c r="B255" t="s">
        <v>391</v>
      </c>
      <c r="C255" s="25">
        <v>2021</v>
      </c>
      <c r="D255" t="s">
        <v>25</v>
      </c>
      <c r="E255" t="s">
        <v>26</v>
      </c>
      <c r="F255" t="s">
        <v>27</v>
      </c>
      <c r="H255" t="s">
        <v>28</v>
      </c>
      <c r="I255" t="s">
        <v>29</v>
      </c>
      <c r="J255" t="s">
        <v>53</v>
      </c>
      <c r="K255" t="s">
        <v>54</v>
      </c>
      <c r="S255" t="s">
        <v>392</v>
      </c>
      <c r="T255" t="s">
        <v>397</v>
      </c>
      <c r="U255" s="26">
        <v>-14623.65</v>
      </c>
      <c r="V255" s="27">
        <v>11</v>
      </c>
    </row>
    <row r="256" spans="1:22" x14ac:dyDescent="0.3">
      <c r="A256" s="24">
        <v>44530</v>
      </c>
      <c r="B256" t="s">
        <v>398</v>
      </c>
      <c r="C256" s="25">
        <v>2021</v>
      </c>
      <c r="D256" t="s">
        <v>25</v>
      </c>
      <c r="E256" t="s">
        <v>26</v>
      </c>
      <c r="F256" t="s">
        <v>27</v>
      </c>
      <c r="H256" t="s">
        <v>28</v>
      </c>
      <c r="I256" t="s">
        <v>29</v>
      </c>
      <c r="J256" t="s">
        <v>92</v>
      </c>
      <c r="K256" t="s">
        <v>93</v>
      </c>
      <c r="T256" t="s">
        <v>399</v>
      </c>
      <c r="U256" s="26">
        <v>-5539</v>
      </c>
      <c r="V256" s="27">
        <v>11</v>
      </c>
    </row>
    <row r="257" spans="1:22" x14ac:dyDescent="0.3">
      <c r="A257" s="24">
        <v>44530</v>
      </c>
      <c r="B257" t="s">
        <v>400</v>
      </c>
      <c r="C257" s="25">
        <v>2021</v>
      </c>
      <c r="D257" t="s">
        <v>25</v>
      </c>
      <c r="E257" t="s">
        <v>26</v>
      </c>
      <c r="F257" t="s">
        <v>27</v>
      </c>
      <c r="H257" t="s">
        <v>28</v>
      </c>
      <c r="I257" t="s">
        <v>29</v>
      </c>
      <c r="J257" t="s">
        <v>127</v>
      </c>
      <c r="K257" t="s">
        <v>128</v>
      </c>
      <c r="T257" t="s">
        <v>401</v>
      </c>
      <c r="U257" s="26">
        <v>-91.15</v>
      </c>
      <c r="V257" s="27">
        <v>11</v>
      </c>
    </row>
    <row r="258" spans="1:22" x14ac:dyDescent="0.3">
      <c r="A258" s="24">
        <v>44530</v>
      </c>
      <c r="B258" t="s">
        <v>402</v>
      </c>
      <c r="C258" s="25">
        <v>2021</v>
      </c>
      <c r="D258" t="s">
        <v>25</v>
      </c>
      <c r="E258" t="s">
        <v>26</v>
      </c>
      <c r="F258" t="s">
        <v>27</v>
      </c>
      <c r="H258" t="s">
        <v>28</v>
      </c>
      <c r="I258" t="s">
        <v>29</v>
      </c>
      <c r="J258" t="s">
        <v>96</v>
      </c>
      <c r="K258" t="s">
        <v>97</v>
      </c>
      <c r="T258" t="s">
        <v>98</v>
      </c>
      <c r="U258" s="26">
        <v>-7419.63</v>
      </c>
      <c r="V258" s="27">
        <v>11</v>
      </c>
    </row>
    <row r="259" spans="1:22" x14ac:dyDescent="0.3">
      <c r="A259" s="24">
        <v>44530</v>
      </c>
      <c r="B259" t="s">
        <v>398</v>
      </c>
      <c r="C259" s="25">
        <v>2021</v>
      </c>
      <c r="D259" t="s">
        <v>25</v>
      </c>
      <c r="E259" t="s">
        <v>26</v>
      </c>
      <c r="F259" t="s">
        <v>27</v>
      </c>
      <c r="H259" t="s">
        <v>28</v>
      </c>
      <c r="I259" t="s">
        <v>29</v>
      </c>
      <c r="J259" t="s">
        <v>99</v>
      </c>
      <c r="K259" t="s">
        <v>100</v>
      </c>
      <c r="T259" t="s">
        <v>399</v>
      </c>
      <c r="U259" s="26">
        <v>-395245.04</v>
      </c>
      <c r="V259" s="27">
        <v>11</v>
      </c>
    </row>
    <row r="260" spans="1:22" x14ac:dyDescent="0.3">
      <c r="A260" s="24">
        <v>44530</v>
      </c>
      <c r="B260" t="s">
        <v>403</v>
      </c>
      <c r="C260" s="25">
        <v>2021</v>
      </c>
      <c r="D260" t="s">
        <v>25</v>
      </c>
      <c r="E260" t="s">
        <v>26</v>
      </c>
      <c r="F260" t="s">
        <v>27</v>
      </c>
      <c r="H260" t="s">
        <v>28</v>
      </c>
      <c r="I260" t="s">
        <v>29</v>
      </c>
      <c r="J260" t="s">
        <v>30</v>
      </c>
      <c r="K260" t="s">
        <v>31</v>
      </c>
      <c r="S260" t="s">
        <v>404</v>
      </c>
      <c r="T260" t="s">
        <v>405</v>
      </c>
      <c r="U260" s="26">
        <v>-264</v>
      </c>
      <c r="V260" s="27">
        <v>11</v>
      </c>
    </row>
    <row r="261" spans="1:22" x14ac:dyDescent="0.3">
      <c r="A261" s="24">
        <v>44530</v>
      </c>
      <c r="B261" t="s">
        <v>403</v>
      </c>
      <c r="C261" s="25">
        <v>2021</v>
      </c>
      <c r="D261" t="s">
        <v>25</v>
      </c>
      <c r="E261" t="s">
        <v>26</v>
      </c>
      <c r="F261" t="s">
        <v>27</v>
      </c>
      <c r="H261" t="s">
        <v>28</v>
      </c>
      <c r="I261" t="s">
        <v>29</v>
      </c>
      <c r="J261" t="s">
        <v>30</v>
      </c>
      <c r="K261" t="s">
        <v>31</v>
      </c>
      <c r="S261" t="s">
        <v>404</v>
      </c>
      <c r="T261" t="s">
        <v>33</v>
      </c>
      <c r="U261" s="26">
        <v>-910</v>
      </c>
      <c r="V261" s="27">
        <v>11</v>
      </c>
    </row>
    <row r="262" spans="1:22" x14ac:dyDescent="0.3">
      <c r="A262" s="24">
        <v>44530</v>
      </c>
      <c r="B262" t="s">
        <v>403</v>
      </c>
      <c r="C262" s="25">
        <v>2021</v>
      </c>
      <c r="D262" t="s">
        <v>25</v>
      </c>
      <c r="E262" t="s">
        <v>26</v>
      </c>
      <c r="F262" t="s">
        <v>27</v>
      </c>
      <c r="H262" t="s">
        <v>28</v>
      </c>
      <c r="I262" t="s">
        <v>29</v>
      </c>
      <c r="J262" t="s">
        <v>36</v>
      </c>
      <c r="K262" t="s">
        <v>37</v>
      </c>
      <c r="S262" t="s">
        <v>404</v>
      </c>
      <c r="T262" t="s">
        <v>406</v>
      </c>
      <c r="U262" s="26">
        <v>-16.64</v>
      </c>
      <c r="V262" s="27">
        <v>11</v>
      </c>
    </row>
    <row r="263" spans="1:22" x14ac:dyDescent="0.3">
      <c r="A263" s="24">
        <v>44530</v>
      </c>
      <c r="B263" t="s">
        <v>403</v>
      </c>
      <c r="C263" s="25">
        <v>2021</v>
      </c>
      <c r="D263" t="s">
        <v>25</v>
      </c>
      <c r="E263" t="s">
        <v>26</v>
      </c>
      <c r="F263" t="s">
        <v>27</v>
      </c>
      <c r="H263" t="s">
        <v>28</v>
      </c>
      <c r="I263" t="s">
        <v>29</v>
      </c>
      <c r="J263" t="s">
        <v>42</v>
      </c>
      <c r="K263" t="s">
        <v>43</v>
      </c>
      <c r="S263" t="s">
        <v>404</v>
      </c>
      <c r="T263" t="s">
        <v>407</v>
      </c>
      <c r="U263" s="26">
        <v>-25.08</v>
      </c>
      <c r="V263" s="27">
        <v>11</v>
      </c>
    </row>
    <row r="264" spans="1:22" x14ac:dyDescent="0.3">
      <c r="A264" s="24">
        <v>44530</v>
      </c>
      <c r="B264" t="s">
        <v>403</v>
      </c>
      <c r="C264" s="25">
        <v>2021</v>
      </c>
      <c r="D264" t="s">
        <v>25</v>
      </c>
      <c r="E264" t="s">
        <v>26</v>
      </c>
      <c r="F264" t="s">
        <v>27</v>
      </c>
      <c r="H264" t="s">
        <v>28</v>
      </c>
      <c r="I264" t="s">
        <v>29</v>
      </c>
      <c r="J264" t="s">
        <v>42</v>
      </c>
      <c r="K264" t="s">
        <v>43</v>
      </c>
      <c r="S264" t="s">
        <v>404</v>
      </c>
      <c r="T264" t="s">
        <v>408</v>
      </c>
      <c r="U264" s="26">
        <v>-25.08</v>
      </c>
      <c r="V264" s="27">
        <v>11</v>
      </c>
    </row>
    <row r="265" spans="1:22" x14ac:dyDescent="0.3">
      <c r="A265" s="24">
        <v>44551</v>
      </c>
      <c r="B265" t="s">
        <v>409</v>
      </c>
      <c r="C265" s="25">
        <v>2021</v>
      </c>
      <c r="D265" t="s">
        <v>25</v>
      </c>
      <c r="E265" t="s">
        <v>26</v>
      </c>
      <c r="F265" t="s">
        <v>27</v>
      </c>
      <c r="H265" t="s">
        <v>28</v>
      </c>
      <c r="I265" t="s">
        <v>29</v>
      </c>
      <c r="J265" t="s">
        <v>30</v>
      </c>
      <c r="K265" t="s">
        <v>31</v>
      </c>
      <c r="S265" t="s">
        <v>410</v>
      </c>
      <c r="T265" t="s">
        <v>411</v>
      </c>
      <c r="U265" s="26">
        <v>-140.32</v>
      </c>
      <c r="V265" s="27">
        <v>12</v>
      </c>
    </row>
    <row r="266" spans="1:22" x14ac:dyDescent="0.3">
      <c r="A266" s="24">
        <v>44551</v>
      </c>
      <c r="B266" t="s">
        <v>409</v>
      </c>
      <c r="C266" s="25">
        <v>2021</v>
      </c>
      <c r="D266" t="s">
        <v>25</v>
      </c>
      <c r="E266" t="s">
        <v>26</v>
      </c>
      <c r="F266" t="s">
        <v>27</v>
      </c>
      <c r="H266" t="s">
        <v>28</v>
      </c>
      <c r="I266" t="s">
        <v>29</v>
      </c>
      <c r="J266" t="s">
        <v>30</v>
      </c>
      <c r="K266" t="s">
        <v>31</v>
      </c>
      <c r="S266" t="s">
        <v>412</v>
      </c>
      <c r="T266" t="s">
        <v>33</v>
      </c>
      <c r="U266" s="26">
        <v>-910</v>
      </c>
      <c r="V266" s="27">
        <v>12</v>
      </c>
    </row>
    <row r="267" spans="1:22" x14ac:dyDescent="0.3">
      <c r="A267" s="24">
        <v>44551</v>
      </c>
      <c r="B267" t="s">
        <v>409</v>
      </c>
      <c r="C267" s="25">
        <v>2021</v>
      </c>
      <c r="D267" t="s">
        <v>25</v>
      </c>
      <c r="E267" t="s">
        <v>26</v>
      </c>
      <c r="F267" t="s">
        <v>27</v>
      </c>
      <c r="H267" t="s">
        <v>28</v>
      </c>
      <c r="I267" t="s">
        <v>29</v>
      </c>
      <c r="J267" t="s">
        <v>36</v>
      </c>
      <c r="K267" t="s">
        <v>37</v>
      </c>
      <c r="S267" t="s">
        <v>410</v>
      </c>
      <c r="T267" t="s">
        <v>413</v>
      </c>
      <c r="U267" s="26">
        <v>-16.64</v>
      </c>
      <c r="V267" s="27">
        <v>12</v>
      </c>
    </row>
    <row r="268" spans="1:22" x14ac:dyDescent="0.3">
      <c r="A268" s="24">
        <v>44551</v>
      </c>
      <c r="B268" t="s">
        <v>409</v>
      </c>
      <c r="C268" s="25">
        <v>2021</v>
      </c>
      <c r="D268" t="s">
        <v>25</v>
      </c>
      <c r="E268" t="s">
        <v>26</v>
      </c>
      <c r="F268" t="s">
        <v>27</v>
      </c>
      <c r="H268" t="s">
        <v>28</v>
      </c>
      <c r="I268" t="s">
        <v>29</v>
      </c>
      <c r="J268" t="s">
        <v>36</v>
      </c>
      <c r="K268" t="s">
        <v>37</v>
      </c>
      <c r="S268" t="s">
        <v>410</v>
      </c>
      <c r="T268" t="s">
        <v>414</v>
      </c>
      <c r="U268" s="26">
        <v>-16.64</v>
      </c>
      <c r="V268" s="27">
        <v>12</v>
      </c>
    </row>
    <row r="269" spans="1:22" x14ac:dyDescent="0.3">
      <c r="A269" s="24">
        <v>44551</v>
      </c>
      <c r="B269" t="s">
        <v>409</v>
      </c>
      <c r="C269" s="25">
        <v>2021</v>
      </c>
      <c r="D269" t="s">
        <v>25</v>
      </c>
      <c r="E269" t="s">
        <v>26</v>
      </c>
      <c r="F269" t="s">
        <v>27</v>
      </c>
      <c r="H269" t="s">
        <v>28</v>
      </c>
      <c r="I269" t="s">
        <v>29</v>
      </c>
      <c r="J269" t="s">
        <v>36</v>
      </c>
      <c r="K269" t="s">
        <v>37</v>
      </c>
      <c r="S269" t="s">
        <v>412</v>
      </c>
      <c r="T269" t="s">
        <v>415</v>
      </c>
      <c r="U269" s="26">
        <v>-16.64</v>
      </c>
      <c r="V269" s="27">
        <v>12</v>
      </c>
    </row>
    <row r="270" spans="1:22" x14ac:dyDescent="0.3">
      <c r="A270" s="24">
        <v>44551</v>
      </c>
      <c r="B270" t="s">
        <v>409</v>
      </c>
      <c r="C270" s="25">
        <v>2021</v>
      </c>
      <c r="D270" t="s">
        <v>25</v>
      </c>
      <c r="E270" t="s">
        <v>26</v>
      </c>
      <c r="F270" t="s">
        <v>27</v>
      </c>
      <c r="H270" t="s">
        <v>28</v>
      </c>
      <c r="I270" t="s">
        <v>29</v>
      </c>
      <c r="J270" t="s">
        <v>42</v>
      </c>
      <c r="K270" t="s">
        <v>43</v>
      </c>
      <c r="S270" t="s">
        <v>410</v>
      </c>
      <c r="T270" t="s">
        <v>416</v>
      </c>
      <c r="U270" s="26">
        <v>-57.7</v>
      </c>
      <c r="V270" s="27">
        <v>12</v>
      </c>
    </row>
    <row r="271" spans="1:22" x14ac:dyDescent="0.3">
      <c r="A271" s="24">
        <v>44551</v>
      </c>
      <c r="B271" t="s">
        <v>409</v>
      </c>
      <c r="C271" s="25">
        <v>2021</v>
      </c>
      <c r="D271" t="s">
        <v>25</v>
      </c>
      <c r="E271" t="s">
        <v>26</v>
      </c>
      <c r="F271" t="s">
        <v>27</v>
      </c>
      <c r="H271" t="s">
        <v>28</v>
      </c>
      <c r="I271" t="s">
        <v>29</v>
      </c>
      <c r="J271" t="s">
        <v>42</v>
      </c>
      <c r="K271" t="s">
        <v>43</v>
      </c>
      <c r="S271" t="s">
        <v>410</v>
      </c>
      <c r="T271" t="s">
        <v>417</v>
      </c>
      <c r="U271" s="26">
        <v>-25.08</v>
      </c>
      <c r="V271" s="27">
        <v>12</v>
      </c>
    </row>
    <row r="272" spans="1:22" x14ac:dyDescent="0.3">
      <c r="A272" s="24">
        <v>44551</v>
      </c>
      <c r="B272" t="s">
        <v>409</v>
      </c>
      <c r="C272" s="25">
        <v>2021</v>
      </c>
      <c r="D272" t="s">
        <v>25</v>
      </c>
      <c r="E272" t="s">
        <v>26</v>
      </c>
      <c r="F272" t="s">
        <v>27</v>
      </c>
      <c r="H272" t="s">
        <v>28</v>
      </c>
      <c r="I272" t="s">
        <v>29</v>
      </c>
      <c r="J272" t="s">
        <v>42</v>
      </c>
      <c r="K272" t="s">
        <v>43</v>
      </c>
      <c r="S272" t="s">
        <v>410</v>
      </c>
      <c r="T272" t="s">
        <v>418</v>
      </c>
      <c r="U272" s="26">
        <v>-25.08</v>
      </c>
      <c r="V272" s="27">
        <v>12</v>
      </c>
    </row>
    <row r="273" spans="1:22" x14ac:dyDescent="0.3">
      <c r="A273" s="24">
        <v>44551</v>
      </c>
      <c r="B273" t="s">
        <v>409</v>
      </c>
      <c r="C273" s="25">
        <v>2021</v>
      </c>
      <c r="D273" t="s">
        <v>25</v>
      </c>
      <c r="E273" t="s">
        <v>26</v>
      </c>
      <c r="F273" t="s">
        <v>27</v>
      </c>
      <c r="H273" t="s">
        <v>28</v>
      </c>
      <c r="I273" t="s">
        <v>29</v>
      </c>
      <c r="J273" t="s">
        <v>42</v>
      </c>
      <c r="K273" t="s">
        <v>43</v>
      </c>
      <c r="S273" t="s">
        <v>410</v>
      </c>
      <c r="T273" t="s">
        <v>419</v>
      </c>
      <c r="U273" s="26">
        <v>-25.08</v>
      </c>
      <c r="V273" s="27">
        <v>12</v>
      </c>
    </row>
    <row r="274" spans="1:22" x14ac:dyDescent="0.3">
      <c r="A274" s="24">
        <v>44551</v>
      </c>
      <c r="B274" t="s">
        <v>409</v>
      </c>
      <c r="C274" s="25">
        <v>2021</v>
      </c>
      <c r="D274" t="s">
        <v>25</v>
      </c>
      <c r="E274" t="s">
        <v>26</v>
      </c>
      <c r="F274" t="s">
        <v>27</v>
      </c>
      <c r="H274" t="s">
        <v>28</v>
      </c>
      <c r="I274" t="s">
        <v>29</v>
      </c>
      <c r="J274" t="s">
        <v>42</v>
      </c>
      <c r="K274" t="s">
        <v>43</v>
      </c>
      <c r="S274" t="s">
        <v>412</v>
      </c>
      <c r="T274" t="s">
        <v>420</v>
      </c>
      <c r="U274" s="26">
        <v>-25.08</v>
      </c>
      <c r="V274" s="27">
        <v>12</v>
      </c>
    </row>
    <row r="275" spans="1:22" x14ac:dyDescent="0.3">
      <c r="A275" s="24">
        <v>44551</v>
      </c>
      <c r="B275" t="s">
        <v>409</v>
      </c>
      <c r="C275" s="25">
        <v>2021</v>
      </c>
      <c r="D275" t="s">
        <v>25</v>
      </c>
      <c r="E275" t="s">
        <v>26</v>
      </c>
      <c r="F275" t="s">
        <v>27</v>
      </c>
      <c r="H275" t="s">
        <v>28</v>
      </c>
      <c r="I275" t="s">
        <v>29</v>
      </c>
      <c r="J275" t="s">
        <v>53</v>
      </c>
      <c r="K275" t="s">
        <v>54</v>
      </c>
      <c r="S275" t="s">
        <v>410</v>
      </c>
      <c r="T275" t="s">
        <v>421</v>
      </c>
      <c r="U275" s="26">
        <v>-16.64</v>
      </c>
      <c r="V275" s="27">
        <v>12</v>
      </c>
    </row>
    <row r="276" spans="1:22" x14ac:dyDescent="0.3">
      <c r="A276" s="24">
        <v>44551</v>
      </c>
      <c r="B276" t="s">
        <v>409</v>
      </c>
      <c r="C276" s="25">
        <v>2021</v>
      </c>
      <c r="D276" t="s">
        <v>25</v>
      </c>
      <c r="E276" t="s">
        <v>26</v>
      </c>
      <c r="F276" t="s">
        <v>27</v>
      </c>
      <c r="H276" t="s">
        <v>28</v>
      </c>
      <c r="I276" t="s">
        <v>29</v>
      </c>
      <c r="J276" t="s">
        <v>53</v>
      </c>
      <c r="K276" t="s">
        <v>54</v>
      </c>
      <c r="S276" t="s">
        <v>410</v>
      </c>
      <c r="T276" t="s">
        <v>196</v>
      </c>
      <c r="U276" s="26">
        <v>-1062.9000000000001</v>
      </c>
      <c r="V276" s="27">
        <v>12</v>
      </c>
    </row>
    <row r="277" spans="1:22" x14ac:dyDescent="0.3">
      <c r="A277" s="24">
        <v>44553</v>
      </c>
      <c r="B277" t="s">
        <v>422</v>
      </c>
      <c r="C277" s="25">
        <v>2021</v>
      </c>
      <c r="D277" t="s">
        <v>25</v>
      </c>
      <c r="E277" t="s">
        <v>26</v>
      </c>
      <c r="F277" t="s">
        <v>27</v>
      </c>
      <c r="H277" t="s">
        <v>28</v>
      </c>
      <c r="I277" t="s">
        <v>29</v>
      </c>
      <c r="J277" t="s">
        <v>42</v>
      </c>
      <c r="K277" t="s">
        <v>43</v>
      </c>
      <c r="S277" t="s">
        <v>423</v>
      </c>
      <c r="T277" t="s">
        <v>424</v>
      </c>
      <c r="U277" s="26">
        <v>-25.08</v>
      </c>
      <c r="V277" s="27">
        <v>12</v>
      </c>
    </row>
    <row r="278" spans="1:22" x14ac:dyDescent="0.3">
      <c r="A278" s="24">
        <v>44559</v>
      </c>
      <c r="B278" t="s">
        <v>425</v>
      </c>
      <c r="C278" s="25">
        <v>2021</v>
      </c>
      <c r="D278" t="s">
        <v>25</v>
      </c>
      <c r="E278" t="s">
        <v>26</v>
      </c>
      <c r="F278" t="s">
        <v>27</v>
      </c>
      <c r="H278" t="s">
        <v>28</v>
      </c>
      <c r="I278" t="s">
        <v>29</v>
      </c>
      <c r="J278" t="s">
        <v>30</v>
      </c>
      <c r="K278" t="s">
        <v>31</v>
      </c>
      <c r="S278" t="s">
        <v>426</v>
      </c>
      <c r="T278" t="s">
        <v>427</v>
      </c>
      <c r="U278" s="26">
        <v>-23014.02</v>
      </c>
      <c r="V278" s="27">
        <v>12</v>
      </c>
    </row>
    <row r="279" spans="1:22" x14ac:dyDescent="0.3">
      <c r="A279" s="24">
        <v>44559</v>
      </c>
      <c r="B279" t="s">
        <v>425</v>
      </c>
      <c r="C279" s="25">
        <v>2021</v>
      </c>
      <c r="D279" t="s">
        <v>25</v>
      </c>
      <c r="E279" t="s">
        <v>26</v>
      </c>
      <c r="F279" t="s">
        <v>27</v>
      </c>
      <c r="H279" t="s">
        <v>28</v>
      </c>
      <c r="I279" t="s">
        <v>29</v>
      </c>
      <c r="J279" t="s">
        <v>36</v>
      </c>
      <c r="K279" t="s">
        <v>37</v>
      </c>
      <c r="S279" t="s">
        <v>426</v>
      </c>
      <c r="T279" t="s">
        <v>428</v>
      </c>
      <c r="U279" s="26">
        <v>-12005.45</v>
      </c>
      <c r="V279" s="27">
        <v>12</v>
      </c>
    </row>
    <row r="280" spans="1:22" x14ac:dyDescent="0.3">
      <c r="A280" s="24">
        <v>44559</v>
      </c>
      <c r="B280" t="s">
        <v>425</v>
      </c>
      <c r="C280" s="25">
        <v>2021</v>
      </c>
      <c r="D280" t="s">
        <v>25</v>
      </c>
      <c r="E280" t="s">
        <v>26</v>
      </c>
      <c r="F280" t="s">
        <v>27</v>
      </c>
      <c r="H280" t="s">
        <v>28</v>
      </c>
      <c r="I280" t="s">
        <v>29</v>
      </c>
      <c r="J280" t="s">
        <v>42</v>
      </c>
      <c r="K280" t="s">
        <v>43</v>
      </c>
      <c r="S280" t="s">
        <v>426</v>
      </c>
      <c r="T280" t="s">
        <v>429</v>
      </c>
      <c r="U280" s="26">
        <v>-10849.29</v>
      </c>
      <c r="V280" s="27">
        <v>12</v>
      </c>
    </row>
    <row r="281" spans="1:22" x14ac:dyDescent="0.3">
      <c r="A281" s="24">
        <v>44559</v>
      </c>
      <c r="B281" t="s">
        <v>425</v>
      </c>
      <c r="C281" s="25">
        <v>2021</v>
      </c>
      <c r="D281" t="s">
        <v>25</v>
      </c>
      <c r="E281" t="s">
        <v>26</v>
      </c>
      <c r="F281" t="s">
        <v>27</v>
      </c>
      <c r="H281" t="s">
        <v>28</v>
      </c>
      <c r="I281" t="s">
        <v>29</v>
      </c>
      <c r="J281" t="s">
        <v>69</v>
      </c>
      <c r="K281" t="s">
        <v>70</v>
      </c>
      <c r="S281" t="s">
        <v>426</v>
      </c>
      <c r="T281" t="s">
        <v>430</v>
      </c>
      <c r="U281" s="26">
        <v>-11300.96</v>
      </c>
      <c r="V281" s="27">
        <v>12</v>
      </c>
    </row>
    <row r="282" spans="1:22" x14ac:dyDescent="0.3">
      <c r="A282" s="24">
        <v>44559</v>
      </c>
      <c r="B282" t="s">
        <v>425</v>
      </c>
      <c r="C282" s="25">
        <v>2021</v>
      </c>
      <c r="D282" t="s">
        <v>25</v>
      </c>
      <c r="E282" t="s">
        <v>26</v>
      </c>
      <c r="F282" t="s">
        <v>27</v>
      </c>
      <c r="H282" t="s">
        <v>28</v>
      </c>
      <c r="I282" t="s">
        <v>29</v>
      </c>
      <c r="J282" t="s">
        <v>53</v>
      </c>
      <c r="K282" t="s">
        <v>54</v>
      </c>
      <c r="S282" t="s">
        <v>426</v>
      </c>
      <c r="T282" t="s">
        <v>431</v>
      </c>
      <c r="U282" s="26">
        <v>-14084.66</v>
      </c>
      <c r="V282" s="27">
        <v>12</v>
      </c>
    </row>
    <row r="283" spans="1:22" x14ac:dyDescent="0.3">
      <c r="A283" s="24">
        <v>44561</v>
      </c>
      <c r="B283" t="s">
        <v>432</v>
      </c>
      <c r="C283" s="25">
        <v>2021</v>
      </c>
      <c r="D283" t="s">
        <v>25</v>
      </c>
      <c r="E283" t="s">
        <v>26</v>
      </c>
      <c r="F283" t="s">
        <v>27</v>
      </c>
      <c r="H283" t="s">
        <v>28</v>
      </c>
      <c r="I283" t="s">
        <v>29</v>
      </c>
      <c r="J283" t="s">
        <v>92</v>
      </c>
      <c r="K283" t="s">
        <v>93</v>
      </c>
      <c r="T283" t="s">
        <v>433</v>
      </c>
      <c r="U283" s="26">
        <v>-5539</v>
      </c>
      <c r="V283" s="27">
        <v>12</v>
      </c>
    </row>
    <row r="284" spans="1:22" x14ac:dyDescent="0.3">
      <c r="A284" s="24">
        <v>44561</v>
      </c>
      <c r="B284" t="s">
        <v>434</v>
      </c>
      <c r="C284" s="25">
        <v>2021</v>
      </c>
      <c r="D284" t="s">
        <v>25</v>
      </c>
      <c r="E284" t="s">
        <v>26</v>
      </c>
      <c r="F284" t="s">
        <v>27</v>
      </c>
      <c r="H284" t="s">
        <v>28</v>
      </c>
      <c r="I284" t="s">
        <v>29</v>
      </c>
      <c r="J284" t="s">
        <v>127</v>
      </c>
      <c r="K284" t="s">
        <v>128</v>
      </c>
      <c r="T284" t="s">
        <v>435</v>
      </c>
      <c r="U284" s="26">
        <v>-118.78</v>
      </c>
      <c r="V284" s="27">
        <v>12</v>
      </c>
    </row>
    <row r="285" spans="1:22" x14ac:dyDescent="0.3">
      <c r="A285" s="24">
        <v>44561</v>
      </c>
      <c r="B285" t="s">
        <v>436</v>
      </c>
      <c r="C285" s="25">
        <v>2021</v>
      </c>
      <c r="D285" t="s">
        <v>25</v>
      </c>
      <c r="E285" t="s">
        <v>26</v>
      </c>
      <c r="F285" t="s">
        <v>27</v>
      </c>
      <c r="H285" t="s">
        <v>28</v>
      </c>
      <c r="I285" t="s">
        <v>29</v>
      </c>
      <c r="J285" t="s">
        <v>127</v>
      </c>
      <c r="K285" t="s">
        <v>128</v>
      </c>
      <c r="T285" t="s">
        <v>437</v>
      </c>
      <c r="U285" s="26">
        <v>-148.71</v>
      </c>
      <c r="V285" s="27">
        <v>12</v>
      </c>
    </row>
    <row r="286" spans="1:22" x14ac:dyDescent="0.3">
      <c r="A286" s="24">
        <v>44561</v>
      </c>
      <c r="B286" t="s">
        <v>438</v>
      </c>
      <c r="C286" s="25">
        <v>2021</v>
      </c>
      <c r="D286" t="s">
        <v>25</v>
      </c>
      <c r="E286" t="s">
        <v>26</v>
      </c>
      <c r="F286" t="s">
        <v>27</v>
      </c>
      <c r="H286" t="s">
        <v>28</v>
      </c>
      <c r="I286" t="s">
        <v>29</v>
      </c>
      <c r="J286" t="s">
        <v>96</v>
      </c>
      <c r="K286" t="s">
        <v>97</v>
      </c>
      <c r="T286" t="s">
        <v>98</v>
      </c>
      <c r="U286" s="26">
        <v>-52105.62</v>
      </c>
      <c r="V286" s="27">
        <v>12</v>
      </c>
    </row>
    <row r="287" spans="1:22" x14ac:dyDescent="0.3">
      <c r="A287" s="24">
        <v>44561</v>
      </c>
      <c r="B287" t="s">
        <v>439</v>
      </c>
      <c r="C287" s="25">
        <v>2021</v>
      </c>
      <c r="D287" t="s">
        <v>25</v>
      </c>
      <c r="E287" t="s">
        <v>26</v>
      </c>
      <c r="F287" t="s">
        <v>27</v>
      </c>
      <c r="H287" t="s">
        <v>28</v>
      </c>
      <c r="I287" t="s">
        <v>29</v>
      </c>
      <c r="J287" t="s">
        <v>440</v>
      </c>
      <c r="K287" t="s">
        <v>441</v>
      </c>
      <c r="T287" t="s">
        <v>442</v>
      </c>
      <c r="U287" s="26">
        <v>-1058752.55</v>
      </c>
      <c r="V287" s="27">
        <v>12</v>
      </c>
    </row>
    <row r="288" spans="1:22" x14ac:dyDescent="0.3">
      <c r="A288" s="24">
        <v>44561</v>
      </c>
      <c r="B288" t="s">
        <v>432</v>
      </c>
      <c r="C288" s="25">
        <v>2021</v>
      </c>
      <c r="D288" t="s">
        <v>25</v>
      </c>
      <c r="E288" t="s">
        <v>26</v>
      </c>
      <c r="F288" t="s">
        <v>27</v>
      </c>
      <c r="H288" t="s">
        <v>28</v>
      </c>
      <c r="I288" t="s">
        <v>29</v>
      </c>
      <c r="J288" t="s">
        <v>99</v>
      </c>
      <c r="K288" t="s">
        <v>100</v>
      </c>
      <c r="T288" t="s">
        <v>433</v>
      </c>
      <c r="U288" s="26">
        <v>-395245.04</v>
      </c>
      <c r="V288" s="27">
        <v>12</v>
      </c>
    </row>
    <row r="289" spans="1:22" x14ac:dyDescent="0.3">
      <c r="A289" s="24">
        <v>44561</v>
      </c>
      <c r="B289" t="s">
        <v>443</v>
      </c>
      <c r="C289" s="25">
        <v>2021</v>
      </c>
      <c r="D289" t="s">
        <v>25</v>
      </c>
      <c r="E289" t="s">
        <v>26</v>
      </c>
      <c r="F289" t="s">
        <v>27</v>
      </c>
      <c r="H289" t="s">
        <v>28</v>
      </c>
      <c r="I289" t="s">
        <v>29</v>
      </c>
      <c r="J289" t="s">
        <v>30</v>
      </c>
      <c r="K289" t="s">
        <v>31</v>
      </c>
      <c r="T289" t="s">
        <v>444</v>
      </c>
      <c r="U289" s="26">
        <v>-264</v>
      </c>
      <c r="V289" s="27">
        <v>12</v>
      </c>
    </row>
    <row r="290" spans="1:22" x14ac:dyDescent="0.3">
      <c r="A290" s="24">
        <v>44561</v>
      </c>
      <c r="B290" t="s">
        <v>445</v>
      </c>
      <c r="C290" s="25">
        <v>2021</v>
      </c>
      <c r="D290" t="s">
        <v>25</v>
      </c>
      <c r="E290" t="s">
        <v>26</v>
      </c>
      <c r="F290" t="s">
        <v>27</v>
      </c>
      <c r="H290" t="s">
        <v>28</v>
      </c>
      <c r="I290" t="s">
        <v>29</v>
      </c>
      <c r="J290" t="s">
        <v>30</v>
      </c>
      <c r="K290" t="s">
        <v>31</v>
      </c>
      <c r="T290" t="s">
        <v>444</v>
      </c>
      <c r="U290" s="26">
        <v>-264</v>
      </c>
      <c r="V290" s="27">
        <v>12</v>
      </c>
    </row>
    <row r="291" spans="1:22" x14ac:dyDescent="0.3">
      <c r="A291" s="24">
        <v>44561</v>
      </c>
      <c r="B291" t="s">
        <v>446</v>
      </c>
      <c r="C291" s="25">
        <v>2021</v>
      </c>
      <c r="D291" t="s">
        <v>25</v>
      </c>
      <c r="E291" t="s">
        <v>26</v>
      </c>
      <c r="F291" t="s">
        <v>27</v>
      </c>
      <c r="H291" t="s">
        <v>28</v>
      </c>
      <c r="I291" t="s">
        <v>29</v>
      </c>
      <c r="J291" t="s">
        <v>30</v>
      </c>
      <c r="K291" t="s">
        <v>31</v>
      </c>
      <c r="T291" t="s">
        <v>447</v>
      </c>
      <c r="U291" s="26">
        <v>-710.88</v>
      </c>
      <c r="V291" s="27">
        <v>12</v>
      </c>
    </row>
    <row r="292" spans="1:22" x14ac:dyDescent="0.3">
      <c r="A292" s="24">
        <v>44561</v>
      </c>
      <c r="B292" t="s">
        <v>448</v>
      </c>
      <c r="C292" s="25">
        <v>2021</v>
      </c>
      <c r="D292" t="s">
        <v>25</v>
      </c>
      <c r="E292" t="s">
        <v>26</v>
      </c>
      <c r="F292" t="s">
        <v>27</v>
      </c>
      <c r="H292" t="s">
        <v>28</v>
      </c>
      <c r="I292" t="s">
        <v>29</v>
      </c>
      <c r="J292" t="s">
        <v>30</v>
      </c>
      <c r="K292" t="s">
        <v>31</v>
      </c>
      <c r="T292" t="s">
        <v>449</v>
      </c>
      <c r="U292" s="26">
        <v>-910</v>
      </c>
      <c r="V292" s="27">
        <v>12</v>
      </c>
    </row>
    <row r="293" spans="1:22" x14ac:dyDescent="0.3">
      <c r="A293" s="24">
        <v>44561</v>
      </c>
      <c r="B293" t="s">
        <v>450</v>
      </c>
      <c r="C293" s="25">
        <v>2021</v>
      </c>
      <c r="D293" t="s">
        <v>25</v>
      </c>
      <c r="E293" t="s">
        <v>26</v>
      </c>
      <c r="F293" t="s">
        <v>27</v>
      </c>
      <c r="H293" t="s">
        <v>28</v>
      </c>
      <c r="I293" t="s">
        <v>29</v>
      </c>
      <c r="J293" t="s">
        <v>30</v>
      </c>
      <c r="K293" t="s">
        <v>31</v>
      </c>
      <c r="T293" t="s">
        <v>444</v>
      </c>
      <c r="U293" s="26">
        <v>264</v>
      </c>
      <c r="V293" s="27">
        <v>12</v>
      </c>
    </row>
    <row r="294" spans="1:22" x14ac:dyDescent="0.3">
      <c r="A294" s="24">
        <v>44561</v>
      </c>
      <c r="B294" t="s">
        <v>451</v>
      </c>
      <c r="C294" s="25">
        <v>2021</v>
      </c>
      <c r="D294" t="s">
        <v>25</v>
      </c>
      <c r="E294" t="s">
        <v>26</v>
      </c>
      <c r="F294" t="s">
        <v>27</v>
      </c>
      <c r="H294" t="s">
        <v>28</v>
      </c>
      <c r="I294" t="s">
        <v>29</v>
      </c>
      <c r="J294" t="s">
        <v>36</v>
      </c>
      <c r="K294" t="s">
        <v>37</v>
      </c>
      <c r="T294" t="s">
        <v>452</v>
      </c>
      <c r="U294" s="26">
        <v>-224.64</v>
      </c>
      <c r="V294" s="27">
        <v>12</v>
      </c>
    </row>
    <row r="295" spans="1:22" x14ac:dyDescent="0.3">
      <c r="A295" s="24">
        <v>44561</v>
      </c>
      <c r="B295" t="s">
        <v>443</v>
      </c>
      <c r="C295" s="25">
        <v>2021</v>
      </c>
      <c r="D295" t="s">
        <v>25</v>
      </c>
      <c r="E295" t="s">
        <v>26</v>
      </c>
      <c r="F295" t="s">
        <v>27</v>
      </c>
      <c r="H295" t="s">
        <v>28</v>
      </c>
      <c r="I295" t="s">
        <v>29</v>
      </c>
      <c r="J295" t="s">
        <v>42</v>
      </c>
      <c r="K295" t="s">
        <v>43</v>
      </c>
      <c r="T295" t="s">
        <v>453</v>
      </c>
      <c r="U295" s="26">
        <v>-25.1</v>
      </c>
      <c r="V295" s="27">
        <v>12</v>
      </c>
    </row>
    <row r="296" spans="1:22" x14ac:dyDescent="0.3">
      <c r="A296" s="24">
        <v>44561</v>
      </c>
      <c r="B296" t="s">
        <v>445</v>
      </c>
      <c r="C296" s="25">
        <v>2021</v>
      </c>
      <c r="D296" t="s">
        <v>25</v>
      </c>
      <c r="E296" t="s">
        <v>26</v>
      </c>
      <c r="F296" t="s">
        <v>27</v>
      </c>
      <c r="H296" t="s">
        <v>28</v>
      </c>
      <c r="I296" t="s">
        <v>29</v>
      </c>
      <c r="J296" t="s">
        <v>42</v>
      </c>
      <c r="K296" t="s">
        <v>43</v>
      </c>
      <c r="T296" t="s">
        <v>453</v>
      </c>
      <c r="U296" s="26">
        <v>-25.1</v>
      </c>
      <c r="V296" s="27">
        <v>12</v>
      </c>
    </row>
    <row r="297" spans="1:22" x14ac:dyDescent="0.3">
      <c r="A297" s="24">
        <v>44561</v>
      </c>
      <c r="B297" t="s">
        <v>451</v>
      </c>
      <c r="C297" s="25">
        <v>2021</v>
      </c>
      <c r="D297" t="s">
        <v>25</v>
      </c>
      <c r="E297" t="s">
        <v>26</v>
      </c>
      <c r="F297" t="s">
        <v>27</v>
      </c>
      <c r="H297" t="s">
        <v>28</v>
      </c>
      <c r="I297" t="s">
        <v>29</v>
      </c>
      <c r="J297" t="s">
        <v>42</v>
      </c>
      <c r="K297" t="s">
        <v>43</v>
      </c>
      <c r="T297" t="s">
        <v>454</v>
      </c>
      <c r="U297" s="26">
        <v>-47.88</v>
      </c>
      <c r="V297" s="27">
        <v>12</v>
      </c>
    </row>
    <row r="298" spans="1:22" x14ac:dyDescent="0.3">
      <c r="A298" s="24">
        <v>44561</v>
      </c>
      <c r="B298" t="s">
        <v>455</v>
      </c>
      <c r="C298" s="25">
        <v>2021</v>
      </c>
      <c r="D298" t="s">
        <v>25</v>
      </c>
      <c r="E298" t="s">
        <v>26</v>
      </c>
      <c r="F298" t="s">
        <v>27</v>
      </c>
      <c r="H298" t="s">
        <v>28</v>
      </c>
      <c r="I298" t="s">
        <v>29</v>
      </c>
      <c r="J298" t="s">
        <v>42</v>
      </c>
      <c r="K298" t="s">
        <v>43</v>
      </c>
      <c r="T298" t="s">
        <v>456</v>
      </c>
      <c r="U298" s="26">
        <v>-25.08</v>
      </c>
      <c r="V298" s="27">
        <v>12</v>
      </c>
    </row>
    <row r="299" spans="1:22" x14ac:dyDescent="0.3">
      <c r="A299" s="24">
        <v>44561</v>
      </c>
      <c r="B299" t="s">
        <v>446</v>
      </c>
      <c r="C299" s="25">
        <v>2021</v>
      </c>
      <c r="D299" t="s">
        <v>25</v>
      </c>
      <c r="E299" t="s">
        <v>26</v>
      </c>
      <c r="F299" t="s">
        <v>27</v>
      </c>
      <c r="H299" t="s">
        <v>28</v>
      </c>
      <c r="I299" t="s">
        <v>29</v>
      </c>
      <c r="J299" t="s">
        <v>42</v>
      </c>
      <c r="K299" t="s">
        <v>43</v>
      </c>
      <c r="T299" t="s">
        <v>457</v>
      </c>
      <c r="U299" s="26">
        <v>-62.7</v>
      </c>
      <c r="V299" s="27">
        <v>12</v>
      </c>
    </row>
    <row r="300" spans="1:22" x14ac:dyDescent="0.3">
      <c r="A300" s="24">
        <v>44561</v>
      </c>
      <c r="B300" t="s">
        <v>458</v>
      </c>
      <c r="C300" s="25">
        <v>2021</v>
      </c>
      <c r="D300" t="s">
        <v>25</v>
      </c>
      <c r="E300" t="s">
        <v>26</v>
      </c>
      <c r="F300" t="s">
        <v>27</v>
      </c>
      <c r="H300" t="s">
        <v>28</v>
      </c>
      <c r="I300" t="s">
        <v>29</v>
      </c>
      <c r="J300" t="s">
        <v>42</v>
      </c>
      <c r="K300" t="s">
        <v>43</v>
      </c>
      <c r="T300" t="s">
        <v>459</v>
      </c>
      <c r="U300" s="26">
        <v>-200</v>
      </c>
      <c r="V300" s="27">
        <v>12</v>
      </c>
    </row>
    <row r="301" spans="1:22" x14ac:dyDescent="0.3">
      <c r="A301" s="24">
        <v>44561</v>
      </c>
      <c r="B301" t="s">
        <v>448</v>
      </c>
      <c r="C301" s="25">
        <v>2021</v>
      </c>
      <c r="D301" t="s">
        <v>25</v>
      </c>
      <c r="E301" t="s">
        <v>26</v>
      </c>
      <c r="F301" t="s">
        <v>27</v>
      </c>
      <c r="H301" t="s">
        <v>28</v>
      </c>
      <c r="I301" t="s">
        <v>29</v>
      </c>
      <c r="J301" t="s">
        <v>42</v>
      </c>
      <c r="K301" t="s">
        <v>43</v>
      </c>
      <c r="T301" t="s">
        <v>460</v>
      </c>
      <c r="U301" s="26">
        <v>-25.08</v>
      </c>
      <c r="V301" s="27">
        <v>12</v>
      </c>
    </row>
    <row r="302" spans="1:22" x14ac:dyDescent="0.3">
      <c r="A302" s="24">
        <v>44561</v>
      </c>
      <c r="B302" t="s">
        <v>448</v>
      </c>
      <c r="C302" s="25">
        <v>2021</v>
      </c>
      <c r="D302" t="s">
        <v>25</v>
      </c>
      <c r="E302" t="s">
        <v>26</v>
      </c>
      <c r="F302" t="s">
        <v>27</v>
      </c>
      <c r="H302" t="s">
        <v>28</v>
      </c>
      <c r="I302" t="s">
        <v>29</v>
      </c>
      <c r="J302" t="s">
        <v>42</v>
      </c>
      <c r="K302" t="s">
        <v>43</v>
      </c>
      <c r="T302" t="s">
        <v>461</v>
      </c>
      <c r="U302" s="26">
        <v>-12.54</v>
      </c>
      <c r="V302" s="27">
        <v>12</v>
      </c>
    </row>
    <row r="303" spans="1:22" x14ac:dyDescent="0.3">
      <c r="A303" s="24">
        <v>44561</v>
      </c>
      <c r="B303" t="s">
        <v>450</v>
      </c>
      <c r="C303" s="25">
        <v>2021</v>
      </c>
      <c r="D303" t="s">
        <v>25</v>
      </c>
      <c r="E303" t="s">
        <v>26</v>
      </c>
      <c r="F303" t="s">
        <v>27</v>
      </c>
      <c r="H303" t="s">
        <v>28</v>
      </c>
      <c r="I303" t="s">
        <v>29</v>
      </c>
      <c r="J303" t="s">
        <v>42</v>
      </c>
      <c r="K303" t="s">
        <v>43</v>
      </c>
      <c r="T303" t="s">
        <v>453</v>
      </c>
      <c r="U303" s="26">
        <v>25.1</v>
      </c>
      <c r="V303" s="27">
        <v>12</v>
      </c>
    </row>
    <row r="304" spans="1:22" x14ac:dyDescent="0.3">
      <c r="A304" s="24">
        <v>44561</v>
      </c>
      <c r="B304" t="s">
        <v>451</v>
      </c>
      <c r="C304" s="25">
        <v>2021</v>
      </c>
      <c r="D304" t="s">
        <v>25</v>
      </c>
      <c r="E304" t="s">
        <v>26</v>
      </c>
      <c r="F304" t="s">
        <v>27</v>
      </c>
      <c r="H304" t="s">
        <v>28</v>
      </c>
      <c r="I304" t="s">
        <v>29</v>
      </c>
      <c r="J304" t="s">
        <v>53</v>
      </c>
      <c r="K304" t="s">
        <v>54</v>
      </c>
      <c r="T304" t="s">
        <v>462</v>
      </c>
      <c r="U304" s="26">
        <v>-1062.9000000000001</v>
      </c>
      <c r="V304" s="27">
        <v>12</v>
      </c>
    </row>
    <row r="305" spans="1:22" x14ac:dyDescent="0.3">
      <c r="A305" s="24">
        <v>44561</v>
      </c>
      <c r="B305" t="s">
        <v>455</v>
      </c>
      <c r="C305" s="25">
        <v>2021</v>
      </c>
      <c r="D305" t="s">
        <v>25</v>
      </c>
      <c r="E305" t="s">
        <v>26</v>
      </c>
      <c r="F305" t="s">
        <v>27</v>
      </c>
      <c r="H305" t="s">
        <v>28</v>
      </c>
      <c r="I305" t="s">
        <v>29</v>
      </c>
      <c r="J305" t="s">
        <v>53</v>
      </c>
      <c r="K305" t="s">
        <v>54</v>
      </c>
      <c r="T305" t="s">
        <v>463</v>
      </c>
      <c r="U305" s="26">
        <v>-16.64</v>
      </c>
      <c r="V305" s="27">
        <v>12</v>
      </c>
    </row>
    <row r="306" spans="1:22" x14ac:dyDescent="0.3">
      <c r="A306" s="24">
        <v>44561</v>
      </c>
      <c r="B306" t="s">
        <v>448</v>
      </c>
      <c r="C306" s="25">
        <v>2021</v>
      </c>
      <c r="D306" t="s">
        <v>25</v>
      </c>
      <c r="E306" t="s">
        <v>26</v>
      </c>
      <c r="F306" t="s">
        <v>27</v>
      </c>
      <c r="H306" t="s">
        <v>28</v>
      </c>
      <c r="I306" t="s">
        <v>29</v>
      </c>
      <c r="J306" t="s">
        <v>53</v>
      </c>
      <c r="K306" t="s">
        <v>54</v>
      </c>
      <c r="T306" t="s">
        <v>464</v>
      </c>
      <c r="U306" s="26">
        <v>-16.64</v>
      </c>
      <c r="V306" s="27">
        <v>12</v>
      </c>
    </row>
    <row r="307" spans="1:22" x14ac:dyDescent="0.3">
      <c r="A307" s="24">
        <v>44561</v>
      </c>
      <c r="B307" t="s">
        <v>448</v>
      </c>
      <c r="C307" s="25">
        <v>2021</v>
      </c>
      <c r="D307" t="s">
        <v>25</v>
      </c>
      <c r="E307" t="s">
        <v>26</v>
      </c>
      <c r="F307" t="s">
        <v>27</v>
      </c>
      <c r="H307" t="s">
        <v>28</v>
      </c>
      <c r="I307" t="s">
        <v>29</v>
      </c>
      <c r="J307" t="s">
        <v>53</v>
      </c>
      <c r="K307" t="s">
        <v>54</v>
      </c>
      <c r="T307" t="s">
        <v>465</v>
      </c>
      <c r="U307" s="26">
        <v>-8.32</v>
      </c>
      <c r="V307" s="27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AFR Sum</vt:lpstr>
      <vt:lpstr>Paygo Calc</vt:lpstr>
      <vt:lpstr>Summary</vt:lpstr>
      <vt:lpstr>EPiv2</vt:lpstr>
      <vt:lpstr>EPiv</vt:lpstr>
      <vt:lpstr>EQu</vt:lpstr>
      <vt:lpstr>RPiv2</vt:lpstr>
      <vt:lpstr>RPiv</vt:lpstr>
      <vt:lpstr>RQu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Brett R. Carlson</cp:lastModifiedBy>
  <dcterms:created xsi:type="dcterms:W3CDTF">2022-03-11T15:34:57Z</dcterms:created>
  <dcterms:modified xsi:type="dcterms:W3CDTF">2022-04-19T17:02:21Z</dcterms:modified>
</cp:coreProperties>
</file>