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October reports\"/>
    </mc:Choice>
  </mc:AlternateContent>
  <bookViews>
    <workbookView xWindow="120" yWindow="45" windowWidth="18975" windowHeight="11955" firstSheet="6" activeTab="13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Sheet1" sheetId="15" r:id="rId14"/>
    <sheet name="master" sheetId="9" r:id="rId15"/>
  </sheets>
  <calcPr calcId="162913"/>
</workbook>
</file>

<file path=xl/calcChain.xml><?xml version="1.0" encoding="utf-8"?>
<calcChain xmlns="http://schemas.openxmlformats.org/spreadsheetml/2006/main">
  <c r="L11" i="15" l="1"/>
  <c r="K11" i="15"/>
  <c r="H11" i="15"/>
  <c r="E11" i="15"/>
  <c r="D11" i="15"/>
  <c r="C11" i="15"/>
  <c r="B11" i="15"/>
  <c r="G10" i="15"/>
  <c r="F10" i="15"/>
  <c r="F9" i="15"/>
  <c r="G9" i="15" s="1"/>
  <c r="G8" i="15"/>
  <c r="F8" i="15"/>
  <c r="F7" i="15"/>
  <c r="G7" i="15" s="1"/>
  <c r="G6" i="15"/>
  <c r="F6" i="15"/>
  <c r="F5" i="15"/>
  <c r="G5" i="15" s="1"/>
  <c r="G4" i="15"/>
  <c r="F4" i="15"/>
  <c r="G11" i="15" l="1"/>
  <c r="F11" i="15"/>
  <c r="L24" i="14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20" i="14" s="1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F81" i="14"/>
  <c r="G81" i="14" s="1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G68" i="14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F57" i="14"/>
  <c r="F55" i="14"/>
  <c r="F54" i="14"/>
  <c r="G54" i="14" s="1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F44" i="14"/>
  <c r="G44" i="14" s="1"/>
  <c r="F43" i="14"/>
  <c r="G43" i="14" s="1"/>
  <c r="F42" i="14"/>
  <c r="G42" i="14" s="1"/>
  <c r="F41" i="14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48" i="14" l="1"/>
  <c r="F132" i="14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72" i="14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<sst xmlns="http://schemas.openxmlformats.org/spreadsheetml/2006/main" count="3589" uniqueCount="723">
  <si>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</si>
  <si>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</si>
  <si>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</si>
  <si>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</si>
  <si>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</si>
  <si>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</si>
  <si>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</si>
  <si>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</si>
  <si>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</si>
  <si>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</si>
  <si>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</si>
  <si>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</si>
  <si>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</si>
  <si>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</si>
  <si>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</si>
  <si>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</si>
  <si>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</si>
  <si>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</si>
  <si>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</si>
  <si>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</si>
  <si>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</si>
  <si>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</si>
  <si>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</si>
  <si>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</si>
  <si>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</si>
  <si>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</si>
  <si>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</si>
  <si>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</si>
  <si>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</si>
  <si>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</si>
  <si>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</si>
  <si>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</si>
  <si>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</si>
  <si>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</si>
  <si>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</si>
  <si>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</si>
  <si>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</si>
  <si>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</si>
  <si>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</si>
  <si>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</si>
  <si>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</si>
  <si>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</si>
  <si>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</si>
  <si>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</si>
  <si>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</si>
  <si>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</si>
  <si>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</si>
  <si>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</si>
  <si>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</si>
  <si>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</si>
  <si>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</si>
  <si>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</si>
  <si>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</si>
  <si>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</si>
  <si>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</si>
  <si>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</si>
  <si>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</si>
  <si>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</si>
  <si>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</si>
  <si>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</si>
  <si>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</si>
  <si>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</si>
  <si>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</si>
  <si>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</si>
  <si>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</si>
  <si>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</si>
  <si>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</si>
  <si>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</si>
  <si>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</si>
  <si>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</si>
  <si>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</si>
  <si>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</si>
  <si>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</si>
  <si>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</si>
  <si>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</si>
  <si>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</si>
  <si>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</si>
  <si>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</si>
  <si>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</si>
  <si>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</si>
  <si>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</si>
  <si>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</si>
  <si>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</si>
  <si>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</si>
  <si>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</si>
  <si>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</si>
  <si>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</si>
  <si>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</si>
  <si>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</si>
  <si>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</si>
  <si>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</si>
  <si>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</si>
  <si>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</si>
  <si>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</si>
  <si>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</si>
  <si>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</si>
  <si>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</si>
  <si>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</si>
  <si>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</si>
  <si>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</si>
  <si>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</si>
  <si>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</si>
  <si>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</si>
  <si>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</si>
  <si>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</si>
  <si>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</si>
  <si>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</si>
  <si>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</si>
  <si>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</si>
  <si>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</si>
  <si>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</si>
  <si>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</si>
  <si>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</si>
  <si>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</si>
  <si>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</si>
  <si>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</si>
  <si>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</si>
  <si>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</si>
  <si>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</si>
  <si>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</si>
  <si>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</si>
  <si>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</si>
  <si>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</si>
  <si>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</si>
  <si>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</si>
  <si>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</si>
  <si>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</si>
  <si>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</si>
  <si>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</si>
  <si>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</si>
  <si>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</si>
  <si>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</si>
  <si>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</si>
  <si>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</si>
  <si>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</si>
  <si>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</si>
  <si>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</si>
  <si>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</si>
  <si>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</si>
  <si>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</si>
  <si>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</si>
  <si>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</si>
  <si>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</si>
  <si>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</si>
  <si>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</si>
  <si>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</si>
  <si>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</si>
  <si>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</si>
  <si>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</si>
  <si>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</si>
  <si>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</si>
  <si>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</si>
  <si>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</si>
  <si>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</si>
  <si>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</si>
  <si>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</si>
  <si>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</si>
  <si>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</si>
  <si>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</si>
  <si>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</si>
  <si>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</si>
  <si>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</si>
  <si>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</si>
  <si>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</si>
  <si>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</si>
  <si>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</si>
  <si>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</si>
  <si>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</si>
  <si>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</si>
  <si>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</si>
  <si>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</si>
  <si>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</si>
  <si>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</si>
  <si>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</si>
  <si>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</si>
  <si>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</si>
  <si>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</si>
  <si>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</si>
  <si>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</si>
  <si>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</si>
  <si>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</si>
  <si>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</si>
  <si>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</si>
  <si>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</si>
  <si>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</si>
  <si>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</si>
  <si>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</si>
  <si>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</si>
  <si>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</si>
  <si>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</si>
  <si>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</si>
  <si>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</si>
  <si>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</si>
  <si>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</si>
  <si>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</si>
  <si>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</si>
  <si>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</si>
  <si>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</si>
  <si>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</si>
  <si>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</si>
  <si>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</si>
  <si>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</si>
  <si>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</si>
  <si>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</si>
  <si>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</si>
  <si>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</si>
  <si>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</si>
  <si>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</si>
  <si>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</si>
  <si>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</si>
  <si>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</si>
  <si>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</si>
  <si>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</si>
  <si>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</si>
  <si>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</si>
  <si>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</si>
  <si>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</si>
  <si>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</si>
  <si>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</si>
  <si>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</si>
  <si>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</si>
  <si>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</si>
  <si>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</si>
  <si>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</si>
  <si>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</si>
  <si>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</si>
  <si>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</si>
  <si>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</si>
  <si>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</si>
  <si>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</si>
  <si>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</si>
  <si>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</si>
  <si>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</si>
  <si>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</si>
  <si>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</si>
  <si>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</si>
  <si>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</si>
  <si>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</si>
  <si>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</si>
  <si>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</si>
  <si>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</si>
  <si>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</si>
  <si>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</si>
  <si>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</si>
  <si>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</si>
  <si>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</si>
  <si>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</si>
  <si>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</si>
  <si>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</si>
  <si>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</si>
  <si>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</si>
  <si>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</si>
  <si>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</si>
  <si>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</si>
  <si>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</si>
  <si>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</si>
  <si>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</si>
  <si>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</si>
  <si>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</si>
  <si>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</si>
  <si>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</si>
  <si>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</si>
  <si>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</si>
  <si>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</si>
  <si>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</si>
  <si>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</si>
  <si>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</si>
  <si>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</si>
  <si>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</si>
  <si>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</si>
  <si>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</si>
  <si>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</si>
  <si>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</si>
  <si>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</si>
  <si>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</si>
  <si>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</si>
  <si>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</si>
  <si>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</si>
  <si>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</si>
  <si>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</si>
  <si>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</si>
  <si>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</si>
  <si>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</si>
  <si>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</si>
  <si>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</si>
  <si>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</si>
  <si>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</si>
  <si>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</si>
  <si>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</si>
  <si>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</si>
  <si>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</si>
  <si>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</si>
  <si>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</si>
  <si>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</si>
  <si>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</si>
  <si>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</si>
  <si>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</si>
  <si>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</si>
  <si>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</si>
  <si>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</si>
  <si>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</si>
  <si>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</si>
  <si>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</si>
  <si>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</si>
  <si>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</si>
  <si>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</si>
  <si>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</si>
  <si>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</si>
  <si>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</si>
  <si>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</si>
  <si>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</si>
  <si>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</si>
  <si>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</si>
  <si>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</si>
  <si>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</si>
  <si>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</si>
  <si>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</si>
  <si>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</si>
  <si>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</si>
  <si>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</si>
  <si>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</si>
  <si>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</si>
  <si>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</si>
  <si>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</si>
  <si>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</si>
  <si>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</si>
  <si>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</si>
  <si>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</si>
  <si>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</si>
  <si>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</si>
  <si>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</si>
  <si>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</si>
  <si>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</si>
  <si>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</si>
  <si>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</si>
  <si>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</si>
  <si>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</si>
  <si>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</si>
  <si>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</si>
  <si>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</si>
  <si>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</si>
  <si>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</si>
  <si>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</si>
  <si>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</si>
  <si>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</si>
  <si>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</si>
  <si>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</si>
  <si>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</si>
  <si>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</si>
  <si>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</si>
  <si>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</si>
  <si>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</si>
  <si>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</si>
  <si>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</si>
  <si>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</si>
  <si>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</si>
  <si>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</si>
  <si>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</si>
  <si>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</si>
  <si>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</si>
  <si>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</si>
  <si>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</si>
  <si>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</si>
  <si>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</si>
  <si>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</si>
  <si>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</si>
  <si>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</si>
  <si>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</si>
  <si>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</si>
  <si>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</si>
  <si>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</si>
  <si>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</si>
  <si>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</si>
  <si>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</si>
  <si>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</si>
  <si>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</si>
  <si>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</si>
  <si>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</si>
  <si>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</si>
  <si>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</si>
  <si>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</si>
  <si>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</si>
  <si>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</si>
  <si>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</si>
  <si>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</si>
  <si>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</si>
  <si>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</si>
  <si>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</si>
  <si>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</si>
  <si>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</si>
  <si>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</si>
  <si>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</si>
  <si>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</si>
  <si>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</si>
  <si>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</si>
  <si>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</si>
  <si>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</si>
  <si>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</si>
  <si>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</si>
  <si>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</si>
  <si>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</si>
  <si>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</si>
  <si>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</si>
  <si>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</si>
  <si>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</si>
  <si>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</si>
  <si>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</si>
  <si>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</si>
  <si>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</si>
  <si>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</si>
  <si>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</si>
  <si>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</si>
  <si>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</si>
  <si>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</si>
  <si>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</si>
  <si>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</si>
  <si>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</si>
  <si>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</si>
  <si>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</si>
  <si>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</si>
  <si>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</si>
  <si>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</si>
  <si>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</si>
  <si>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</si>
  <si>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</si>
  <si>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</si>
  <si>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</si>
  <si>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</si>
  <si>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</si>
  <si>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</si>
  <si>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</si>
  <si>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</si>
  <si>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</si>
  <si>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</si>
  <si>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</si>
  <si>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</si>
  <si>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</si>
  <si>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</si>
  <si>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</si>
  <si>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</si>
  <si>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</si>
  <si>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</si>
  <si>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</si>
  <si>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</si>
  <si>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</si>
  <si>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</si>
  <si>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</si>
  <si>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</si>
  <si>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</si>
  <si>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</si>
  <si>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</si>
  <si>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</si>
  <si>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</si>
  <si>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</si>
  <si>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</si>
  <si>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</si>
  <si>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</si>
  <si>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</si>
  <si>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</si>
  <si>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</si>
  <si>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</si>
  <si>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</si>
  <si>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</si>
  <si>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</si>
  <si>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</si>
  <si>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</si>
  <si>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</si>
  <si>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</si>
  <si>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</si>
  <si>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</si>
  <si>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</si>
  <si>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</si>
  <si>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</si>
  <si>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</si>
  <si>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</si>
  <si>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</si>
  <si>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</si>
  <si>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</si>
  <si>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</si>
  <si>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</si>
  <si>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</si>
  <si>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</si>
  <si>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</si>
  <si>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</si>
  <si>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</si>
  <si>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</si>
  <si>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</si>
  <si>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</si>
  <si>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</si>
  <si>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</si>
  <si>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</si>
  <si>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</si>
  <si>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</si>
  <si>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</si>
  <si>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</si>
  <si>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</si>
  <si>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</si>
  <si>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</si>
  <si>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</si>
  <si>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</si>
  <si>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</si>
  <si>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</si>
  <si>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</si>
  <si>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</si>
  <si>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</si>
  <si>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</si>
  <si>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</si>
  <si>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</si>
  <si>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</si>
  <si>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</si>
  <si>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</si>
  <si>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</si>
  <si>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</si>
  <si>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</si>
  <si>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</si>
  <si>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</si>
  <si>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</si>
  <si>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</si>
  <si>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</si>
  <si>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</si>
  <si>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</si>
  <si>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</si>
  <si>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</si>
  <si>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</si>
  <si>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</si>
  <si>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</si>
  <si>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</si>
  <si>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</si>
  <si>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</si>
  <si>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</si>
  <si>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</si>
  <si>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</si>
  <si>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</si>
  <si>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</si>
  <si>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</si>
  <si>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</si>
  <si>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</si>
  <si>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</si>
  <si>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</si>
  <si>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</si>
  <si>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</si>
  <si>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</si>
  <si>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</si>
  <si>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</si>
  <si>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</si>
  <si>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</si>
  <si>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</si>
  <si>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</si>
  <si>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</si>
  <si>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</si>
  <si>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</si>
  <si>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</si>
  <si>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</si>
  <si>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</si>
  <si>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</si>
  <si>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</si>
  <si>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</si>
  <si>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</si>
  <si>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</si>
  <si>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</si>
  <si>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</si>
  <si>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</si>
  <si>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</si>
  <si>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</si>
  <si>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</si>
  <si>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</si>
  <si>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</si>
  <si>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</si>
  <si>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</si>
  <si>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</si>
  <si>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</si>
  <si>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</si>
  <si>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</si>
  <si>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</si>
  <si>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</si>
  <si>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</si>
  <si>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</si>
  <si>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</si>
  <si>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</si>
  <si>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</si>
  <si>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</si>
  <si>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</si>
  <si>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</si>
  <si>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</si>
  <si>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</si>
  <si>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</si>
  <si>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</si>
  <si>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</si>
  <si>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</si>
  <si>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</si>
  <si>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</si>
  <si>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</si>
  <si>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</si>
  <si>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</si>
  <si>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</si>
  <si>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</si>
  <si>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</si>
  <si>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</si>
  <si>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</si>
  <si>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</si>
  <si>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</si>
  <si>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</si>
  <si>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</si>
  <si>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</si>
  <si>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</si>
  <si>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</si>
  <si>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</si>
  <si>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</si>
  <si>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</si>
  <si>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</si>
  <si>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</si>
  <si>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</si>
  <si>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</si>
  <si>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</si>
  <si>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</si>
  <si>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</si>
  <si>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</si>
  <si>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</si>
  <si>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</si>
  <si>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</si>
  <si>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</si>
  <si>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</si>
  <si>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</si>
  <si>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</si>
  <si>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</si>
  <si>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</si>
  <si>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</si>
  <si>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</si>
  <si>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</si>
  <si>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</si>
  <si>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</si>
  <si>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</si>
  <si>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</si>
  <si>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</si>
  <si>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</si>
  <si>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</si>
  <si>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</si>
  <si>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</si>
  <si>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</si>
  <si>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</si>
  <si>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</si>
  <si>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</si>
  <si>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</si>
  <si>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</si>
  <si>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</si>
  <si>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</si>
  <si>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</si>
  <si>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</si>
  <si>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</si>
  <si>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</si>
  <si>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</si>
  <si>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</si>
  <si>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</si>
  <si>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</si>
  <si>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</si>
  <si>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</si>
  <si>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</si>
  <si>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</si>
  <si>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</si>
  <si>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</si>
  <si>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</si>
  <si>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</si>
  <si>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</si>
  <si>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</si>
  <si>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</si>
  <si>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</si>
  <si>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</si>
  <si>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</si>
  <si>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</si>
  <si>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</si>
  <si>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</si>
  <si>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</si>
  <si>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</si>
  <si>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</si>
  <si>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</si>
  <si>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</si>
  <si>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</si>
  <si>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</si>
  <si>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</si>
  <si>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</si>
  <si>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</si>
  <si>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</si>
  <si>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</si>
  <si>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</si>
  <si>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</si>
  <si>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</si>
  <si>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</si>
  <si>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</si>
  <si>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</si>
  <si>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</si>
  <si>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</si>
  <si>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</si>
  <si>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</si>
  <si>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</si>
  <si>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</si>
  <si>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</si>
  <si>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</si>
  <si>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</si>
  <si>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</si>
  <si>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</si>
  <si>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</si>
  <si>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</si>
  <si>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</si>
  <si>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</si>
  <si>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</si>
  <si>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</si>
  <si>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</si>
  <si>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</si>
  <si>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</si>
  <si>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</si>
  <si>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</si>
  <si>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</si>
  <si>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</si>
  <si>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</si>
  <si>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</si>
  <si>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</si>
  <si>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</si>
  <si>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</si>
  <si>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</si>
  <si>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</si>
  <si>
    <t>May 31-June 5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</si>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</sst>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2" xfId="0" applyFont="1" applyFill="1" applyBorder="1" applyAlignment="1"/>
    <xf numFmtId="0" fontId="19" fillId="0" borderId="5" xfId="0" applyFont="1" applyFill="1" applyBorder="1" applyAlignment="1"/>
    <xf numFmtId="0" fontId="22" fillId="0" borderId="2" xfId="0" applyFont="1" applyFill="1" applyBorder="1" applyAlignment="1"/>
    <xf numFmtId="0" fontId="0" fillId="0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33CC33"/>
      <color rgb="FFFF99FF"/>
      <color rgb="FFFFCCFF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>SUM(B13:E13)</f>
        <v>72</v>
      </c>
      <c r="G13" s="11">
        <f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>SUM(B14:E14)</f>
        <v>59</v>
      </c>
      <c r="G14" s="11">
        <f>F14-H14</f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>SUM(B15:E15)</f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>SUM(B16:E16)</f>
        <v>37</v>
      </c>
      <c r="G16" s="11">
        <f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0">SUM(B12:B17)</f>
        <v>50</v>
      </c>
      <c r="C18" s="15">
        <f t="shared" si="0"/>
        <v>139</v>
      </c>
      <c r="D18" s="15">
        <f t="shared" si="0"/>
        <v>78</v>
      </c>
      <c r="E18" s="16">
        <f t="shared" si="0"/>
        <v>51</v>
      </c>
      <c r="F18" s="17">
        <f t="shared" si="0"/>
        <v>318</v>
      </c>
      <c r="G18" s="18">
        <f t="shared" si="0"/>
        <v>237</v>
      </c>
      <c r="H18" s="19">
        <f t="shared" si="0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:F28" si="1">SUM(B23:E23)</f>
        <v>24</v>
      </c>
      <c r="G23" s="9">
        <f t="shared" ref="G23:G28" si="2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 t="shared" si="1"/>
        <v>52</v>
      </c>
      <c r="G24" s="6">
        <f t="shared" si="2"/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si="1"/>
        <v>80</v>
      </c>
      <c r="G25" s="11">
        <f t="shared" si="2"/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1"/>
        <v>60</v>
      </c>
      <c r="G26" s="11">
        <f t="shared" si="2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1"/>
        <v>78</v>
      </c>
      <c r="G27" s="11">
        <f t="shared" si="2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1"/>
        <v>0</v>
      </c>
      <c r="G28" s="11">
        <f t="shared" si="2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>SUM(B24:B29)</f>
        <v>34</v>
      </c>
      <c r="C30" s="15">
        <f>SUM(C24:C29)</f>
        <v>137</v>
      </c>
      <c r="D30" s="15">
        <f t="shared" ref="D30:J30" si="3">SUM(D23:D29)</f>
        <v>85</v>
      </c>
      <c r="E30" s="16">
        <f t="shared" si="3"/>
        <v>38</v>
      </c>
      <c r="F30" s="17">
        <f t="shared" si="3"/>
        <v>294</v>
      </c>
      <c r="G30" s="18">
        <f t="shared" si="3"/>
        <v>193</v>
      </c>
      <c r="H30" s="19">
        <f t="shared" si="3"/>
        <v>101</v>
      </c>
      <c r="I30" s="64">
        <f t="shared" si="3"/>
        <v>45</v>
      </c>
      <c r="J30" s="64">
        <f t="shared" si="3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:F39" si="4">SUM(B34:E34)</f>
        <v>51</v>
      </c>
      <c r="G34" s="9">
        <f t="shared" ref="G34:G39" si="5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 t="shared" si="4"/>
        <v>79</v>
      </c>
      <c r="G35" s="6">
        <f t="shared" si="5"/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si="4"/>
        <v>61</v>
      </c>
      <c r="G36" s="11">
        <f t="shared" si="5"/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4"/>
        <v>38</v>
      </c>
      <c r="G37" s="11">
        <f t="shared" si="5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4"/>
        <v>6</v>
      </c>
      <c r="G38" s="11">
        <f t="shared" si="5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4"/>
        <v>0</v>
      </c>
      <c r="G39" s="11">
        <f t="shared" si="5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6">SUM(B34:B40)</f>
        <v>51</v>
      </c>
      <c r="C41" s="15">
        <f t="shared" si="6"/>
        <v>131</v>
      </c>
      <c r="D41" s="15">
        <f t="shared" si="6"/>
        <v>28</v>
      </c>
      <c r="E41" s="16">
        <f t="shared" si="6"/>
        <v>25</v>
      </c>
      <c r="F41" s="17">
        <f t="shared" si="6"/>
        <v>235</v>
      </c>
      <c r="G41" s="18">
        <f t="shared" si="6"/>
        <v>145</v>
      </c>
      <c r="H41" s="19">
        <f t="shared" si="6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:F50" si="7">SUM(B45:E45)</f>
        <v>106</v>
      </c>
      <c r="G45" s="9">
        <f t="shared" ref="G45:G50" si="8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 t="shared" si="7"/>
        <v>42</v>
      </c>
      <c r="G46" s="6">
        <f t="shared" si="8"/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si="7"/>
        <v>42</v>
      </c>
      <c r="G47" s="11">
        <f t="shared" si="8"/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7"/>
        <v>56</v>
      </c>
      <c r="G48" s="11">
        <f t="shared" si="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7"/>
        <v>24</v>
      </c>
      <c r="G49" s="11">
        <f t="shared" si="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7"/>
        <v>0</v>
      </c>
      <c r="G50" s="11">
        <f t="shared" si="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>SUM(B46:B51)</f>
        <v>19</v>
      </c>
      <c r="C52" s="15">
        <f t="shared" ref="C52:H52" si="9">SUM(C45:C51)</f>
        <v>145</v>
      </c>
      <c r="D52" s="15">
        <f t="shared" si="9"/>
        <v>33</v>
      </c>
      <c r="E52" s="16">
        <f t="shared" si="9"/>
        <v>73</v>
      </c>
      <c r="F52" s="17">
        <f t="shared" si="9"/>
        <v>270</v>
      </c>
      <c r="G52" s="18">
        <f t="shared" si="9"/>
        <v>163</v>
      </c>
      <c r="H52" s="19">
        <f t="shared" si="9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:F61" si="10">SUM(B56:E56)</f>
        <v>0</v>
      </c>
      <c r="G56" s="9">
        <f t="shared" ref="G56:G61" si="11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 t="shared" si="10"/>
        <v>0</v>
      </c>
      <c r="G57" s="6">
        <f t="shared" si="11"/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si="10"/>
        <v>0</v>
      </c>
      <c r="G58" s="11">
        <f t="shared" si="11"/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10"/>
        <v>0</v>
      </c>
      <c r="G59" s="11">
        <f t="shared" si="11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10"/>
        <v>0</v>
      </c>
      <c r="G60" s="11">
        <f t="shared" si="11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10"/>
        <v>0</v>
      </c>
      <c r="G61" s="11">
        <f t="shared" si="11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12">SUM(B56:B62)</f>
        <v>0</v>
      </c>
      <c r="C63" s="15">
        <f t="shared" si="12"/>
        <v>0</v>
      </c>
      <c r="D63" s="15">
        <f t="shared" si="12"/>
        <v>0</v>
      </c>
      <c r="E63" s="16">
        <f t="shared" si="12"/>
        <v>0</v>
      </c>
      <c r="F63" s="17">
        <f t="shared" si="12"/>
        <v>0</v>
      </c>
      <c r="G63" s="18">
        <f t="shared" si="12"/>
        <v>0</v>
      </c>
      <c r="H63" s="19">
        <f t="shared" si="12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>B63+B52+B41+B30+B18+B8</f>
        <v>154</v>
      </c>
      <c r="C66" s="47">
        <f>C63+C52+C41+C30+C18+C8</f>
        <v>552</v>
      </c>
      <c r="D66" s="47">
        <f>D63+D52+D41+D30+D18+D8</f>
        <v>224</v>
      </c>
      <c r="E66" s="47">
        <f>E63+E52+E41+E30+E18+E8</f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 t="shared" ref="F5:F10" si="0">SUM(B5:E5)</f>
        <v>134</v>
      </c>
      <c r="G5" s="9">
        <f t="shared" ref="G5:G10" si="1"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 t="shared" si="0"/>
        <v>118</v>
      </c>
      <c r="G6" s="6">
        <f t="shared" si="1"/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 t="shared" si="0"/>
        <v>94</v>
      </c>
      <c r="G7" s="6">
        <f t="shared" si="1"/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si="0"/>
        <v>137</v>
      </c>
      <c r="G8" s="6">
        <f t="shared" si="1"/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2" si="18">SUM(B77:E77)</f>
        <v>70</v>
      </c>
      <c r="G77" s="6">
        <f t="shared" ref="G77:G82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 t="shared" si="19"/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 t="shared" si="19"/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0">SUM(B77:B83)</f>
        <v>75</v>
      </c>
      <c r="C84" s="15">
        <f t="shared" si="20"/>
        <v>288</v>
      </c>
      <c r="D84" s="15">
        <f t="shared" si="20"/>
        <v>263</v>
      </c>
      <c r="E84" s="16">
        <f t="shared" si="20"/>
        <v>145</v>
      </c>
      <c r="F84" s="17">
        <f t="shared" si="20"/>
        <v>771</v>
      </c>
      <c r="G84" s="18">
        <f t="shared" si="20"/>
        <v>526</v>
      </c>
      <c r="H84" s="19">
        <f t="shared" si="20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1">SUM(B89:E89)</f>
        <v>250</v>
      </c>
      <c r="G89" s="6">
        <f t="shared" ref="G89:G94" si="22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1"/>
        <v>108</v>
      </c>
      <c r="G90" s="6">
        <f t="shared" si="22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1"/>
        <v>208</v>
      </c>
      <c r="G91" s="6">
        <f t="shared" si="22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1"/>
        <v>90</v>
      </c>
      <c r="G92" s="6">
        <f t="shared" si="22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1"/>
        <v>45</v>
      </c>
      <c r="G93" s="6">
        <f t="shared" si="22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1"/>
        <v>0</v>
      </c>
      <c r="G94" s="6">
        <f t="shared" si="22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3">SUM(B89:B95)</f>
        <v>123</v>
      </c>
      <c r="C96" s="15">
        <f t="shared" si="23"/>
        <v>297</v>
      </c>
      <c r="D96" s="15">
        <f t="shared" si="23"/>
        <v>144</v>
      </c>
      <c r="E96" s="16">
        <f t="shared" si="23"/>
        <v>137</v>
      </c>
      <c r="F96" s="17">
        <f t="shared" si="23"/>
        <v>701</v>
      </c>
      <c r="G96" s="18">
        <f t="shared" si="23"/>
        <v>510</v>
      </c>
      <c r="H96" s="19">
        <f t="shared" si="23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4">SUM(B101:E101)</f>
        <v>52</v>
      </c>
      <c r="G101" s="6">
        <f t="shared" ref="G101:G106" si="25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4"/>
        <v>117</v>
      </c>
      <c r="G102" s="6">
        <f t="shared" si="25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4"/>
        <v>99</v>
      </c>
      <c r="G103" s="6">
        <f t="shared" si="25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4"/>
        <v>74</v>
      </c>
      <c r="G104" s="6">
        <f t="shared" si="25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4"/>
        <v>75</v>
      </c>
      <c r="G105" s="6">
        <f t="shared" si="25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4"/>
        <v>0</v>
      </c>
      <c r="G106" s="6">
        <f t="shared" si="25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6">SUM(B101:B107)</f>
        <v>33</v>
      </c>
      <c r="C108" s="15">
        <f t="shared" si="26"/>
        <v>160</v>
      </c>
      <c r="D108" s="15">
        <f t="shared" si="26"/>
        <v>137</v>
      </c>
      <c r="E108" s="16">
        <f t="shared" si="26"/>
        <v>87</v>
      </c>
      <c r="F108" s="17">
        <f t="shared" si="26"/>
        <v>417</v>
      </c>
      <c r="G108" s="18">
        <f t="shared" si="26"/>
        <v>333</v>
      </c>
      <c r="H108" s="19">
        <f t="shared" si="26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7">SUM(B113:E113)</f>
        <v>21</v>
      </c>
      <c r="G113" s="6">
        <f t="shared" ref="G113:G118" si="28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7"/>
        <v>63</v>
      </c>
      <c r="G114" s="6">
        <f t="shared" si="28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7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7"/>
        <v>111</v>
      </c>
      <c r="G116" s="6">
        <f t="shared" si="28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7"/>
        <v>62</v>
      </c>
      <c r="G117" s="6">
        <f t="shared" si="28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7"/>
        <v>5</v>
      </c>
      <c r="G118" s="6">
        <f t="shared" si="28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29">SUM(B113:B119)</f>
        <v>39</v>
      </c>
      <c r="C120" s="15">
        <f t="shared" si="29"/>
        <v>125</v>
      </c>
      <c r="D120" s="15">
        <f t="shared" si="29"/>
        <v>89</v>
      </c>
      <c r="E120" s="16">
        <f t="shared" si="29"/>
        <v>71</v>
      </c>
      <c r="F120" s="17">
        <f t="shared" si="29"/>
        <v>324</v>
      </c>
      <c r="G120" s="18">
        <f t="shared" si="29"/>
        <v>212</v>
      </c>
      <c r="H120" s="19">
        <f t="shared" si="29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0">SUM(B125:E125)</f>
        <v>51</v>
      </c>
      <c r="G125" s="6">
        <f t="shared" ref="G125:G130" si="31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0"/>
        <v>74</v>
      </c>
      <c r="G126" s="6">
        <f t="shared" si="31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0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0"/>
        <v>19</v>
      </c>
      <c r="G128" s="6">
        <f t="shared" si="31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0"/>
        <v>68</v>
      </c>
      <c r="G129" s="6">
        <f t="shared" si="31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0"/>
        <v>0</v>
      </c>
      <c r="G130" s="6">
        <f t="shared" si="31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2">SUM(B125:B131)</f>
        <v>38</v>
      </c>
      <c r="C132" s="15">
        <f t="shared" si="32"/>
        <v>164</v>
      </c>
      <c r="D132" s="15">
        <f t="shared" si="32"/>
        <v>36</v>
      </c>
      <c r="E132" s="16">
        <f t="shared" si="32"/>
        <v>30</v>
      </c>
      <c r="F132" s="17">
        <f t="shared" si="32"/>
        <v>268</v>
      </c>
      <c r="G132" s="18">
        <f t="shared" si="32"/>
        <v>178</v>
      </c>
      <c r="H132" s="19">
        <f t="shared" si="32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3">SUM(B137:E137)</f>
        <v>24</v>
      </c>
      <c r="G137" s="6">
        <f t="shared" ref="G137:G142" si="34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3"/>
        <v>73</v>
      </c>
      <c r="G138" s="6">
        <f t="shared" si="34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3"/>
        <v>63</v>
      </c>
      <c r="G139" s="6">
        <f t="shared" si="34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3"/>
        <v>39</v>
      </c>
      <c r="G140" s="6">
        <f t="shared" si="34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3"/>
        <v>75</v>
      </c>
      <c r="G141" s="6">
        <f t="shared" si="34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3"/>
        <v>0</v>
      </c>
      <c r="G142" s="6">
        <f t="shared" si="34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5">SUM(B137:B143)</f>
        <v>44</v>
      </c>
      <c r="C144" s="15">
        <f t="shared" si="35"/>
        <v>123</v>
      </c>
      <c r="D144" s="15">
        <f t="shared" si="35"/>
        <v>58</v>
      </c>
      <c r="E144" s="16">
        <f t="shared" si="35"/>
        <v>49</v>
      </c>
      <c r="F144" s="17">
        <f t="shared" si="35"/>
        <v>274</v>
      </c>
      <c r="G144" s="18">
        <f t="shared" si="35"/>
        <v>186</v>
      </c>
      <c r="H144" s="19">
        <f t="shared" si="35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:F160" si="36">SUM(B155:E155)</f>
        <v>0</v>
      </c>
      <c r="G155" s="9">
        <f t="shared" ref="G155:G160" si="37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 t="shared" si="36"/>
        <v>0</v>
      </c>
      <c r="G156" s="6">
        <f t="shared" si="37"/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si="36"/>
        <v>0</v>
      </c>
      <c r="G157" s="11">
        <f t="shared" si="37"/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36"/>
        <v>0</v>
      </c>
      <c r="G158" s="11">
        <f t="shared" si="37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38">SUM(B155:B161)</f>
        <v>0</v>
      </c>
      <c r="C162" s="15">
        <f t="shared" si="38"/>
        <v>0</v>
      </c>
      <c r="D162" s="15">
        <f t="shared" si="38"/>
        <v>0</v>
      </c>
      <c r="E162" s="16">
        <f t="shared" si="38"/>
        <v>0</v>
      </c>
      <c r="F162" s="17">
        <f t="shared" si="38"/>
        <v>0</v>
      </c>
      <c r="G162" s="18">
        <f t="shared" si="38"/>
        <v>0</v>
      </c>
      <c r="H162" s="19">
        <f t="shared" si="38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:F162" si="36">SUM(B157:E157)</f>
        <v>0</v>
      </c>
      <c r="G157" s="9">
        <f t="shared" ref="G157:G162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 t="shared" si="36"/>
        <v>0</v>
      </c>
      <c r="G158" s="6">
        <f t="shared" si="37"/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6"/>
        <v>0</v>
      </c>
      <c r="G161" s="11">
        <f t="shared" si="37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6"/>
        <v>0</v>
      </c>
      <c r="G162" s="11">
        <f t="shared" si="37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38">SUM(B157:B163)</f>
        <v>0</v>
      </c>
      <c r="C164" s="15">
        <f t="shared" si="38"/>
        <v>0</v>
      </c>
      <c r="D164" s="15">
        <f t="shared" si="38"/>
        <v>0</v>
      </c>
      <c r="E164" s="16">
        <f t="shared" si="38"/>
        <v>0</v>
      </c>
      <c r="F164" s="17">
        <f t="shared" si="38"/>
        <v>0</v>
      </c>
      <c r="G164" s="18">
        <f t="shared" si="38"/>
        <v>0</v>
      </c>
      <c r="H164" s="19">
        <f t="shared" si="38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:F172" si="36">SUM(B167:E167)</f>
        <v>0</v>
      </c>
      <c r="G167" s="9">
        <f t="shared" ref="G167:G172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 t="shared" si="36"/>
        <v>0</v>
      </c>
      <c r="G168" s="6">
        <f t="shared" si="37"/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si="36"/>
        <v>0</v>
      </c>
      <c r="G169" s="11">
        <f t="shared" si="37"/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38">SUM(B167:B173)</f>
        <v>0</v>
      </c>
      <c r="C174" s="15">
        <f t="shared" si="38"/>
        <v>0</v>
      </c>
      <c r="D174" s="15">
        <f t="shared" si="38"/>
        <v>0</v>
      </c>
      <c r="E174" s="16">
        <f t="shared" si="38"/>
        <v>0</v>
      </c>
      <c r="F174" s="17">
        <f t="shared" si="38"/>
        <v>0</v>
      </c>
      <c r="G174" s="18">
        <f t="shared" si="38"/>
        <v>0</v>
      </c>
      <c r="H174" s="19">
        <f t="shared" si="38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J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 t="shared" si="17"/>
        <v>782</v>
      </c>
      <c r="G72" s="18">
        <f t="shared" si="17"/>
        <v>467</v>
      </c>
      <c r="H72" s="19">
        <f t="shared" si="17"/>
        <v>315</v>
      </c>
      <c r="I72" s="63">
        <f t="shared" si="17"/>
        <v>59</v>
      </c>
      <c r="J72" s="63">
        <f t="shared" si="17"/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J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 t="shared" si="29"/>
        <v>421</v>
      </c>
      <c r="G120" s="18">
        <f t="shared" si="29"/>
        <v>261</v>
      </c>
      <c r="H120" s="19">
        <f t="shared" si="29"/>
        <v>160</v>
      </c>
      <c r="I120" s="63">
        <f t="shared" si="29"/>
        <v>79</v>
      </c>
      <c r="J120" s="63">
        <f t="shared" si="29"/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:F173" si="36">SUM(B168:E168)</f>
        <v>0</v>
      </c>
      <c r="G168" s="9">
        <f t="shared" ref="G168:G173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 t="shared" si="36"/>
        <v>0</v>
      </c>
      <c r="G169" s="6">
        <f t="shared" si="37"/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6"/>
        <v>0</v>
      </c>
      <c r="G173" s="11">
        <f t="shared" si="37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38">SUM(B168:B174)</f>
        <v>0</v>
      </c>
      <c r="C175" s="15">
        <f t="shared" si="38"/>
        <v>0</v>
      </c>
      <c r="D175" s="15">
        <f t="shared" si="38"/>
        <v>0</v>
      </c>
      <c r="E175" s="16">
        <f t="shared" si="38"/>
        <v>0</v>
      </c>
      <c r="F175" s="17">
        <f t="shared" si="38"/>
        <v>0</v>
      </c>
      <c r="G175" s="18">
        <f t="shared" si="38"/>
        <v>0</v>
      </c>
      <c r="H175" s="19">
        <f t="shared" si="38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 t="shared" si="17"/>
        <v>652</v>
      </c>
      <c r="G72" s="18">
        <f t="shared" si="17"/>
        <v>420</v>
      </c>
      <c r="H72" s="19">
        <f t="shared" si="17"/>
        <v>232</v>
      </c>
      <c r="I72" s="63">
        <f t="shared" si="17"/>
        <v>43</v>
      </c>
      <c r="J72" s="63">
        <f t="shared" si="17"/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 t="shared" si="29"/>
        <v>410</v>
      </c>
      <c r="G120" s="18">
        <f t="shared" si="29"/>
        <v>280</v>
      </c>
      <c r="H120" s="19">
        <f t="shared" si="29"/>
        <v>130</v>
      </c>
      <c r="I120" s="63">
        <f t="shared" si="29"/>
        <v>40</v>
      </c>
      <c r="J120" s="63">
        <f t="shared" si="29"/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40" t="s">
        <v>378</v>
      </c>
      <c r="L65" s="341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 t="shared" si="17"/>
        <v>559</v>
      </c>
      <c r="G72" s="18">
        <f t="shared" si="17"/>
        <v>344</v>
      </c>
      <c r="H72" s="19">
        <f t="shared" si="17"/>
        <v>215</v>
      </c>
      <c r="I72" s="63">
        <f t="shared" si="17"/>
        <v>33</v>
      </c>
      <c r="J72" s="63">
        <f t="shared" si="17"/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 t="shared" si="29"/>
        <v>413</v>
      </c>
      <c r="G120" s="18">
        <f t="shared" si="29"/>
        <v>261</v>
      </c>
      <c r="H120" s="19">
        <f t="shared" si="29"/>
        <v>152</v>
      </c>
      <c r="I120" s="63">
        <f t="shared" si="29"/>
        <v>75</v>
      </c>
      <c r="J120" s="63">
        <f t="shared" si="29"/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K24" si="5">SUM(B17:B23)</f>
        <v>33</v>
      </c>
      <c r="C24" s="15">
        <f t="shared" si="5"/>
        <v>162</v>
      </c>
      <c r="D24" s="15">
        <f t="shared" si="5"/>
        <v>66</v>
      </c>
      <c r="E24" s="16">
        <f t="shared" si="5"/>
        <v>61</v>
      </c>
      <c r="F24" s="17">
        <f t="shared" si="5"/>
        <v>322</v>
      </c>
      <c r="G24" s="18">
        <f t="shared" si="5"/>
        <v>174</v>
      </c>
      <c r="H24" s="19">
        <f t="shared" si="5"/>
        <v>148</v>
      </c>
      <c r="I24" s="63">
        <f t="shared" si="5"/>
        <v>54</v>
      </c>
      <c r="J24" s="63">
        <f t="shared" si="5"/>
        <v>31</v>
      </c>
      <c r="K24" s="64">
        <f t="shared" si="5"/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J36" si="8">SUM(B29:B35)</f>
        <v>41</v>
      </c>
      <c r="C36" s="15">
        <f t="shared" si="8"/>
        <v>196</v>
      </c>
      <c r="D36" s="15">
        <f t="shared" si="8"/>
        <v>100</v>
      </c>
      <c r="E36" s="16">
        <f t="shared" si="8"/>
        <v>37</v>
      </c>
      <c r="F36" s="17">
        <f t="shared" si="8"/>
        <v>374</v>
      </c>
      <c r="G36" s="18">
        <f t="shared" si="8"/>
        <v>214</v>
      </c>
      <c r="H36" s="19">
        <f t="shared" si="8"/>
        <v>160</v>
      </c>
      <c r="I36" s="63">
        <f t="shared" si="8"/>
        <v>72</v>
      </c>
      <c r="J36" s="63">
        <f t="shared" si="8"/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J48" si="11">SUM(B41:B47)</f>
        <v>60</v>
      </c>
      <c r="C48" s="15">
        <f t="shared" si="11"/>
        <v>199</v>
      </c>
      <c r="D48" s="15">
        <f t="shared" si="11"/>
        <v>67</v>
      </c>
      <c r="E48" s="16">
        <f t="shared" si="11"/>
        <v>68</v>
      </c>
      <c r="F48" s="17">
        <f t="shared" si="11"/>
        <v>394</v>
      </c>
      <c r="G48" s="18">
        <f t="shared" si="11"/>
        <v>242</v>
      </c>
      <c r="H48" s="19">
        <f t="shared" si="11"/>
        <v>152</v>
      </c>
      <c r="I48" s="63">
        <f t="shared" si="11"/>
        <v>50</v>
      </c>
      <c r="J48" s="63">
        <f t="shared" si="11"/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J60" si="14">SUM(B53:B59)</f>
        <v>53</v>
      </c>
      <c r="C60" s="15">
        <f t="shared" si="14"/>
        <v>253</v>
      </c>
      <c r="D60" s="15">
        <f t="shared" si="14"/>
        <v>66</v>
      </c>
      <c r="E60" s="16">
        <f t="shared" si="14"/>
        <v>72</v>
      </c>
      <c r="F60" s="17">
        <f t="shared" si="14"/>
        <v>436</v>
      </c>
      <c r="G60" s="18">
        <f t="shared" si="14"/>
        <v>282</v>
      </c>
      <c r="H60" s="19">
        <f t="shared" si="14"/>
        <v>154</v>
      </c>
      <c r="I60" s="63">
        <f t="shared" si="14"/>
        <v>62</v>
      </c>
      <c r="J60" s="63">
        <f t="shared" si="14"/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 t="shared" ref="B84:J84" si="20">SUM(B77:B83)</f>
        <v>159</v>
      </c>
      <c r="C84" s="15">
        <f t="shared" si="20"/>
        <v>197</v>
      </c>
      <c r="D84" s="15">
        <f t="shared" si="20"/>
        <v>125</v>
      </c>
      <c r="E84" s="16">
        <f t="shared" si="20"/>
        <v>100</v>
      </c>
      <c r="F84" s="17">
        <f t="shared" si="20"/>
        <v>581</v>
      </c>
      <c r="G84" s="18">
        <f t="shared" si="20"/>
        <v>343</v>
      </c>
      <c r="H84" s="19">
        <f t="shared" si="20"/>
        <v>238</v>
      </c>
      <c r="I84" s="63">
        <f t="shared" si="20"/>
        <v>30</v>
      </c>
      <c r="J84" s="63">
        <f t="shared" si="20"/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 t="shared" ref="B96:J96" si="23">SUM(B89:B95)</f>
        <v>123</v>
      </c>
      <c r="C96" s="15">
        <f t="shared" si="23"/>
        <v>214</v>
      </c>
      <c r="D96" s="15">
        <f t="shared" si="23"/>
        <v>107</v>
      </c>
      <c r="E96" s="16">
        <f t="shared" si="23"/>
        <v>104</v>
      </c>
      <c r="F96" s="17">
        <f t="shared" si="23"/>
        <v>548</v>
      </c>
      <c r="G96" s="18">
        <f t="shared" si="23"/>
        <v>392</v>
      </c>
      <c r="H96" s="19">
        <f t="shared" si="23"/>
        <v>156</v>
      </c>
      <c r="I96" s="63">
        <f t="shared" si="23"/>
        <v>0</v>
      </c>
      <c r="J96" s="63">
        <f t="shared" si="23"/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J108" si="26">SUM(B101:B107)</f>
        <v>36</v>
      </c>
      <c r="C108" s="15">
        <f t="shared" si="26"/>
        <v>116</v>
      </c>
      <c r="D108" s="15">
        <f t="shared" si="26"/>
        <v>98</v>
      </c>
      <c r="E108" s="16">
        <f t="shared" si="26"/>
        <v>79</v>
      </c>
      <c r="F108" s="17">
        <f t="shared" si="26"/>
        <v>329</v>
      </c>
      <c r="G108" s="18">
        <f t="shared" si="26"/>
        <v>243</v>
      </c>
      <c r="H108" s="19">
        <f t="shared" si="26"/>
        <v>86</v>
      </c>
      <c r="I108" s="63">
        <f t="shared" si="26"/>
        <v>0</v>
      </c>
      <c r="J108" s="63">
        <f t="shared" si="26"/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J132" si="32">SUM(B125:B131)</f>
        <v>39</v>
      </c>
      <c r="C132" s="15">
        <f t="shared" si="32"/>
        <v>157</v>
      </c>
      <c r="D132" s="15">
        <f t="shared" si="32"/>
        <v>86</v>
      </c>
      <c r="E132" s="16">
        <f t="shared" si="32"/>
        <v>64</v>
      </c>
      <c r="F132" s="17">
        <f t="shared" si="32"/>
        <v>346</v>
      </c>
      <c r="G132" s="18">
        <f t="shared" si="32"/>
        <v>189</v>
      </c>
      <c r="H132" s="19">
        <f t="shared" si="32"/>
        <v>157</v>
      </c>
      <c r="I132" s="63">
        <f t="shared" si="32"/>
        <v>41</v>
      </c>
      <c r="J132" s="63">
        <f t="shared" si="32"/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J144" si="35">SUM(B137:B143)</f>
        <v>34</v>
      </c>
      <c r="C144" s="15">
        <f t="shared" si="35"/>
        <v>98</v>
      </c>
      <c r="D144" s="15">
        <f t="shared" si="35"/>
        <v>75</v>
      </c>
      <c r="E144" s="16">
        <f t="shared" si="35"/>
        <v>38</v>
      </c>
      <c r="F144" s="17">
        <f t="shared" si="35"/>
        <v>245</v>
      </c>
      <c r="G144" s="18">
        <f t="shared" si="35"/>
        <v>158</v>
      </c>
      <c r="H144" s="19">
        <f t="shared" si="35"/>
        <v>87</v>
      </c>
      <c r="I144" s="63">
        <f t="shared" si="35"/>
        <v>28</v>
      </c>
      <c r="J144" s="63">
        <f t="shared" si="35"/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J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 t="shared" si="17"/>
        <v>585</v>
      </c>
      <c r="G72" s="18">
        <f t="shared" si="17"/>
        <v>369</v>
      </c>
      <c r="H72" s="19">
        <f t="shared" si="17"/>
        <v>216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 t="shared" si="29"/>
        <v>436</v>
      </c>
      <c r="G120" s="18">
        <f t="shared" si="29"/>
        <v>251</v>
      </c>
      <c r="H120" s="19">
        <f t="shared" si="29"/>
        <v>185</v>
      </c>
      <c r="I120" s="63">
        <f t="shared" si="29"/>
        <v>79</v>
      </c>
      <c r="J120" s="63">
        <f t="shared" si="29"/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J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 t="shared" si="17"/>
        <v>573</v>
      </c>
      <c r="G72" s="18">
        <f t="shared" si="17"/>
        <v>352</v>
      </c>
      <c r="H72" s="19">
        <f t="shared" si="17"/>
        <v>221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 t="shared" si="29"/>
        <v>324</v>
      </c>
      <c r="G120" s="18">
        <f t="shared" si="29"/>
        <v>214</v>
      </c>
      <c r="H120" s="19">
        <f t="shared" si="29"/>
        <v>110</v>
      </c>
      <c r="I120" s="63">
        <f t="shared" si="29"/>
        <v>60</v>
      </c>
      <c r="J120" s="63">
        <f t="shared" si="29"/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>SUM(B65:B71)</f>
        <v>88</v>
      </c>
      <c r="C72" s="15">
        <f>SUM(C65:C71)</f>
        <v>92</v>
      </c>
      <c r="D72" s="15">
        <f>SUM(D65:D71)</f>
        <v>60</v>
      </c>
      <c r="E72" s="16">
        <f>SUM(E65:E71)</f>
        <v>47</v>
      </c>
      <c r="F72" s="17">
        <f t="shared" ref="F72:K72" si="17">SUM(F65:F71)</f>
        <v>287</v>
      </c>
      <c r="G72" s="18">
        <f t="shared" si="17"/>
        <v>244</v>
      </c>
      <c r="H72" s="19">
        <f t="shared" si="17"/>
        <v>43</v>
      </c>
      <c r="I72" s="63">
        <f t="shared" si="17"/>
        <v>0</v>
      </c>
      <c r="J72" s="63">
        <f t="shared" si="17"/>
        <v>0</v>
      </c>
      <c r="K72" s="299">
        <f t="shared" si="17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8">SUM(B77:E77)</f>
        <v>27</v>
      </c>
      <c r="G77" s="79">
        <f t="shared" ref="G77:G83" si="19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8"/>
        <v>94</v>
      </c>
      <c r="G78" s="79">
        <f t="shared" si="19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8"/>
        <v>66</v>
      </c>
      <c r="G79" s="79">
        <f t="shared" si="19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8"/>
        <v>49</v>
      </c>
      <c r="G80" s="79">
        <f t="shared" si="19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8"/>
        <v>57</v>
      </c>
      <c r="G81" s="79">
        <f t="shared" si="19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0">SUM(B77:B83)</f>
        <v>65</v>
      </c>
      <c r="C84" s="15">
        <f t="shared" si="20"/>
        <v>123</v>
      </c>
      <c r="D84" s="15">
        <f t="shared" si="20"/>
        <v>67</v>
      </c>
      <c r="E84" s="16">
        <f t="shared" si="20"/>
        <v>38</v>
      </c>
      <c r="F84" s="17">
        <f t="shared" si="20"/>
        <v>293</v>
      </c>
      <c r="G84" s="18">
        <f t="shared" si="20"/>
        <v>271</v>
      </c>
      <c r="H84" s="19">
        <f t="shared" si="20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1">SUM(B89:E89)</f>
        <v>17</v>
      </c>
      <c r="G89" s="79">
        <f t="shared" ref="G89:G95" si="22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1"/>
        <v>74</v>
      </c>
      <c r="G90" s="79">
        <f t="shared" si="22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1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1"/>
        <v>55</v>
      </c>
      <c r="G92" s="79">
        <f t="shared" si="22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1"/>
        <v>45</v>
      </c>
      <c r="G93" s="79">
        <f t="shared" si="22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1"/>
        <v>16</v>
      </c>
      <c r="G94" s="79">
        <f t="shared" si="22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3">SUM(B89:B95)</f>
        <v>85</v>
      </c>
      <c r="C96" s="15">
        <f t="shared" si="23"/>
        <v>97</v>
      </c>
      <c r="D96" s="15">
        <f t="shared" si="23"/>
        <v>49</v>
      </c>
      <c r="E96" s="16">
        <f t="shared" si="23"/>
        <v>37</v>
      </c>
      <c r="F96" s="17">
        <f t="shared" si="23"/>
        <v>268</v>
      </c>
      <c r="G96" s="18">
        <f t="shared" si="23"/>
        <v>250</v>
      </c>
      <c r="H96" s="19">
        <f t="shared" si="23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4">SUM(B101:E101)</f>
        <v>29</v>
      </c>
      <c r="G101" s="79">
        <f t="shared" ref="G101:G107" si="25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4"/>
        <v>36</v>
      </c>
      <c r="G102" s="79">
        <f t="shared" si="25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4"/>
        <v>51</v>
      </c>
      <c r="G103" s="79">
        <f t="shared" si="25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4"/>
        <v>40</v>
      </c>
      <c r="G104" s="79">
        <f t="shared" si="25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4"/>
        <v>19</v>
      </c>
      <c r="G105" s="79">
        <f t="shared" si="25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6">SUM(B101:B107)</f>
        <v>35</v>
      </c>
      <c r="C108" s="15">
        <f t="shared" si="26"/>
        <v>57</v>
      </c>
      <c r="D108" s="15">
        <f t="shared" si="26"/>
        <v>47</v>
      </c>
      <c r="E108" s="16">
        <f t="shared" si="26"/>
        <v>36</v>
      </c>
      <c r="F108" s="17">
        <f t="shared" si="26"/>
        <v>175</v>
      </c>
      <c r="G108" s="18">
        <f t="shared" si="26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7">SUM(B113:E113)</f>
        <v>35</v>
      </c>
      <c r="G113" s="79">
        <f t="shared" ref="G113:G119" si="28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7"/>
        <v>40</v>
      </c>
      <c r="G114" s="79">
        <f t="shared" si="28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7"/>
        <v>54</v>
      </c>
      <c r="G115" s="79">
        <f t="shared" si="28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7"/>
        <v>54</v>
      </c>
      <c r="G116" s="79">
        <f t="shared" si="28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7"/>
        <v>42</v>
      </c>
      <c r="G117" s="79">
        <f t="shared" si="28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>SUM(B113:B119)</f>
        <v>39</v>
      </c>
      <c r="C120" s="15">
        <f>SUM(C113:C119)</f>
        <v>93</v>
      </c>
      <c r="D120" s="15">
        <f>SUM(D113:D119)</f>
        <v>49</v>
      </c>
      <c r="E120" s="16">
        <f>SUM(E113:E119)</f>
        <v>44</v>
      </c>
      <c r="F120" s="17">
        <f t="shared" ref="F120:L120" si="29">SUM(F113:F119)</f>
        <v>225</v>
      </c>
      <c r="G120" s="18">
        <f t="shared" si="29"/>
        <v>174</v>
      </c>
      <c r="H120" s="19">
        <f t="shared" si="29"/>
        <v>51</v>
      </c>
      <c r="I120" s="63">
        <f t="shared" si="29"/>
        <v>0</v>
      </c>
      <c r="J120" s="63">
        <f t="shared" si="29"/>
        <v>0</v>
      </c>
      <c r="K120" s="113">
        <f t="shared" si="29"/>
        <v>20</v>
      </c>
      <c r="L120" s="299">
        <f t="shared" si="29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0">SUM(B125:E125)</f>
        <v>58</v>
      </c>
      <c r="G125" s="79">
        <f t="shared" ref="G125:G131" si="31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0"/>
        <v>42</v>
      </c>
      <c r="G126" s="79">
        <f t="shared" si="31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0"/>
        <v>30</v>
      </c>
      <c r="G127" s="79">
        <f t="shared" si="31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0"/>
        <v>45</v>
      </c>
      <c r="G128" s="79">
        <f t="shared" si="31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0"/>
        <v>15</v>
      </c>
      <c r="G129" s="79">
        <f t="shared" si="31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71</v>
      </c>
      <c r="C132" s="15">
        <f t="shared" si="32"/>
        <v>58</v>
      </c>
      <c r="D132" s="15">
        <f t="shared" si="32"/>
        <v>41</v>
      </c>
      <c r="E132" s="16">
        <f t="shared" si="32"/>
        <v>20</v>
      </c>
      <c r="F132" s="17">
        <f t="shared" si="32"/>
        <v>190</v>
      </c>
      <c r="G132" s="18">
        <f t="shared" si="32"/>
        <v>138</v>
      </c>
      <c r="H132" s="19">
        <f t="shared" si="32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3">SUM(B137:E137)</f>
        <v>30</v>
      </c>
      <c r="G137" s="11">
        <f t="shared" ref="G137:G143" si="34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3"/>
        <v>43</v>
      </c>
      <c r="G138" s="11">
        <f t="shared" si="34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3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3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3"/>
        <v>20</v>
      </c>
      <c r="G141" s="11">
        <f t="shared" si="34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5">SUM(B137:B143)</f>
        <v>64</v>
      </c>
      <c r="C144" s="15">
        <f t="shared" si="35"/>
        <v>84</v>
      </c>
      <c r="D144" s="15">
        <f t="shared" si="35"/>
        <v>24</v>
      </c>
      <c r="E144" s="16">
        <f t="shared" si="35"/>
        <v>22</v>
      </c>
      <c r="F144" s="17">
        <f t="shared" si="35"/>
        <v>194</v>
      </c>
      <c r="G144" s="18">
        <f t="shared" si="35"/>
        <v>148</v>
      </c>
      <c r="H144" s="19">
        <f t="shared" si="35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4" t="s">
        <v>579</v>
      </c>
      <c r="B170" s="344"/>
      <c r="C170" s="344"/>
      <c r="D170" s="344"/>
      <c r="E170" s="344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:F197" si="36">SUM(B192:E192)</f>
        <v>0</v>
      </c>
      <c r="G192" s="9">
        <f t="shared" ref="G192:G197" si="37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 t="shared" si="36"/>
        <v>0</v>
      </c>
      <c r="G193" s="6">
        <f t="shared" si="37"/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si="36"/>
        <v>0</v>
      </c>
      <c r="G194" s="11">
        <f t="shared" si="37"/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36"/>
        <v>0</v>
      </c>
      <c r="G195" s="11">
        <f t="shared" si="37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36"/>
        <v>0</v>
      </c>
      <c r="G196" s="11">
        <f t="shared" si="37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36"/>
        <v>0</v>
      </c>
      <c r="G197" s="11">
        <f t="shared" si="37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38">SUM(B192:B198)</f>
        <v>0</v>
      </c>
      <c r="C199" s="15">
        <f t="shared" si="38"/>
        <v>0</v>
      </c>
      <c r="D199" s="15">
        <f t="shared" si="38"/>
        <v>0</v>
      </c>
      <c r="E199" s="16">
        <f t="shared" si="38"/>
        <v>0</v>
      </c>
      <c r="F199" s="17">
        <f t="shared" si="38"/>
        <v>0</v>
      </c>
      <c r="G199" s="18">
        <f t="shared" si="38"/>
        <v>0</v>
      </c>
      <c r="H199" s="19">
        <f t="shared" si="38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opLeftCell="A86" workbookViewId="0">
      <selection activeCell="M109" sqref="A98:M109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5"/>
    </row>
    <row r="2" spans="1:13" x14ac:dyDescent="0.25">
      <c r="C2" s="72"/>
      <c r="D2" t="s">
        <v>56</v>
      </c>
      <c r="E2" s="85"/>
      <c r="F2" s="67" t="s">
        <v>51</v>
      </c>
      <c r="L2" s="335"/>
    </row>
    <row r="3" spans="1:13" ht="21.75" thickBot="1" x14ac:dyDescent="0.4">
      <c r="A3" s="53" t="s">
        <v>34</v>
      </c>
      <c r="L3" s="335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5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5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5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5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5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5"/>
    </row>
    <row r="14" spans="1:13" x14ac:dyDescent="0.25">
      <c r="L14" s="335"/>
    </row>
    <row r="15" spans="1:13" ht="21.75" thickBot="1" x14ac:dyDescent="0.4">
      <c r="A15" s="53" t="s">
        <v>35</v>
      </c>
      <c r="B15">
        <f>G1</f>
        <v>2021</v>
      </c>
      <c r="L15" s="335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5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5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5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5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5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5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5"/>
    </row>
    <row r="26" spans="1:13" x14ac:dyDescent="0.25">
      <c r="L26" s="335"/>
    </row>
    <row r="27" spans="1:13" ht="21.75" thickBot="1" x14ac:dyDescent="0.4">
      <c r="A27" s="53" t="s">
        <v>36</v>
      </c>
      <c r="B27">
        <f>G1</f>
        <v>2021</v>
      </c>
      <c r="L27" s="335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5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5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5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5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5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5"/>
    </row>
    <row r="37" spans="1:12" ht="15.75" thickTop="1" x14ac:dyDescent="0.25">
      <c r="L37" s="335"/>
    </row>
    <row r="38" spans="1:12" x14ac:dyDescent="0.25">
      <c r="L38" s="335"/>
    </row>
    <row r="39" spans="1:12" ht="21.75" thickBot="1" x14ac:dyDescent="0.4">
      <c r="A39" s="53" t="s">
        <v>37</v>
      </c>
      <c r="B39">
        <f>G1</f>
        <v>2021</v>
      </c>
      <c r="L39" s="335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5">
        <v>2</v>
      </c>
    </row>
    <row r="42" spans="1:12" x14ac:dyDescent="0.25">
      <c r="A42" s="75" t="s">
        <v>686</v>
      </c>
      <c r="B42" s="71">
        <v>9</v>
      </c>
      <c r="C42" s="71">
        <v>29</v>
      </c>
      <c r="D42" s="71">
        <v>17</v>
      </c>
      <c r="E42" s="74">
        <v>2</v>
      </c>
      <c r="F42" s="13">
        <f t="shared" si="9"/>
        <v>57</v>
      </c>
      <c r="G42" s="11">
        <f t="shared" si="10"/>
        <v>37</v>
      </c>
      <c r="H42" s="14">
        <v>20</v>
      </c>
      <c r="I42" s="62">
        <v>10</v>
      </c>
      <c r="J42" s="62">
        <v>6</v>
      </c>
      <c r="K42" s="62">
        <v>4</v>
      </c>
      <c r="L42" s="62">
        <v>9</v>
      </c>
    </row>
    <row r="43" spans="1:12" x14ac:dyDescent="0.25">
      <c r="A43" s="73" t="s">
        <v>687</v>
      </c>
      <c r="B43" s="71">
        <v>5</v>
      </c>
      <c r="C43" s="71">
        <v>24</v>
      </c>
      <c r="D43" s="71">
        <v>11</v>
      </c>
      <c r="E43" s="74">
        <v>8</v>
      </c>
      <c r="F43" s="13">
        <f t="shared" si="9"/>
        <v>48</v>
      </c>
      <c r="G43" s="11">
        <f t="shared" si="10"/>
        <v>34</v>
      </c>
      <c r="H43" s="14">
        <v>14</v>
      </c>
      <c r="I43" s="62">
        <v>8</v>
      </c>
      <c r="J43" s="62">
        <v>6</v>
      </c>
      <c r="K43" s="62">
        <v>4</v>
      </c>
      <c r="L43" s="335">
        <v>7</v>
      </c>
    </row>
    <row r="44" spans="1:12" x14ac:dyDescent="0.25">
      <c r="A44" s="73" t="s">
        <v>688</v>
      </c>
      <c r="B44" s="71">
        <v>15</v>
      </c>
      <c r="C44" s="71">
        <v>21</v>
      </c>
      <c r="D44" s="71">
        <v>3</v>
      </c>
      <c r="E44" s="74">
        <v>6</v>
      </c>
      <c r="F44" s="13">
        <f t="shared" si="9"/>
        <v>45</v>
      </c>
      <c r="G44" s="11">
        <f t="shared" si="10"/>
        <v>30</v>
      </c>
      <c r="H44" s="14">
        <v>15</v>
      </c>
      <c r="I44" s="62">
        <v>7</v>
      </c>
      <c r="J44" s="62">
        <v>5</v>
      </c>
      <c r="K44" s="62">
        <v>2</v>
      </c>
      <c r="L44" s="335">
        <v>5</v>
      </c>
    </row>
    <row r="45" spans="1:12" x14ac:dyDescent="0.25">
      <c r="A45" s="275" t="s">
        <v>689</v>
      </c>
      <c r="B45" s="71">
        <v>4</v>
      </c>
      <c r="C45" s="71">
        <v>23</v>
      </c>
      <c r="D45" s="71">
        <v>8</v>
      </c>
      <c r="E45" s="74">
        <v>6</v>
      </c>
      <c r="F45" s="13">
        <f t="shared" si="9"/>
        <v>41</v>
      </c>
      <c r="G45" s="11">
        <f>F45-H45</f>
        <v>23</v>
      </c>
      <c r="H45" s="14">
        <v>18</v>
      </c>
      <c r="I45" s="62">
        <v>8</v>
      </c>
      <c r="J45" s="62">
        <v>5</v>
      </c>
      <c r="K45" s="62">
        <v>2</v>
      </c>
      <c r="L45" s="335">
        <v>7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5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5"/>
    </row>
    <row r="48" spans="1:12" ht="15.75" thickBot="1" x14ac:dyDescent="0.3">
      <c r="A48" s="4" t="s">
        <v>13</v>
      </c>
      <c r="B48" s="15">
        <f t="shared" ref="B48:H48" si="11">SUM(B41:B47)</f>
        <v>33</v>
      </c>
      <c r="C48" s="15">
        <f t="shared" si="11"/>
        <v>97</v>
      </c>
      <c r="D48" s="15">
        <f t="shared" si="11"/>
        <v>45</v>
      </c>
      <c r="E48" s="16">
        <f t="shared" si="11"/>
        <v>34</v>
      </c>
      <c r="F48" s="17">
        <f t="shared" si="11"/>
        <v>209</v>
      </c>
      <c r="G48" s="18">
        <f t="shared" si="11"/>
        <v>134</v>
      </c>
      <c r="H48" s="19">
        <f t="shared" si="11"/>
        <v>75</v>
      </c>
      <c r="I48" s="63">
        <f>SUM(I41:I47)</f>
        <v>33</v>
      </c>
      <c r="J48" s="63">
        <f>SUM(J41:J47)</f>
        <v>22</v>
      </c>
      <c r="L48" s="335"/>
    </row>
    <row r="49" spans="1:12" ht="15.75" thickTop="1" x14ac:dyDescent="0.25">
      <c r="L49" s="335"/>
    </row>
    <row r="50" spans="1:12" x14ac:dyDescent="0.25">
      <c r="L50" s="335"/>
    </row>
    <row r="51" spans="1:12" ht="21.75" thickBot="1" x14ac:dyDescent="0.4">
      <c r="A51" s="53" t="s">
        <v>38</v>
      </c>
      <c r="B51">
        <f>B39</f>
        <v>2021</v>
      </c>
      <c r="L51" s="335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>
        <v>6</v>
      </c>
      <c r="F53" s="13">
        <f>SUM(C53:E53)</f>
        <v>6</v>
      </c>
      <c r="G53" s="11">
        <f>F53-H53</f>
        <v>4</v>
      </c>
      <c r="H53" s="14">
        <v>2</v>
      </c>
      <c r="I53" s="62"/>
      <c r="J53" s="62"/>
      <c r="L53" s="335"/>
    </row>
    <row r="54" spans="1:12" x14ac:dyDescent="0.25">
      <c r="A54" s="75" t="s">
        <v>691</v>
      </c>
      <c r="B54" s="71">
        <v>10</v>
      </c>
      <c r="C54" s="71">
        <v>25</v>
      </c>
      <c r="D54" s="71">
        <v>10</v>
      </c>
      <c r="E54" s="74">
        <v>7</v>
      </c>
      <c r="F54" s="13">
        <f t="shared" ref="F54:F59" si="12">SUM(B54:E54)</f>
        <v>52</v>
      </c>
      <c r="G54" s="11">
        <f>F54-H54</f>
        <v>36</v>
      </c>
      <c r="H54" s="14">
        <v>16</v>
      </c>
      <c r="I54" s="62">
        <v>8</v>
      </c>
      <c r="J54" s="62">
        <v>5</v>
      </c>
      <c r="K54" s="70">
        <v>3</v>
      </c>
      <c r="L54" s="62">
        <v>10</v>
      </c>
    </row>
    <row r="55" spans="1:12" x14ac:dyDescent="0.25">
      <c r="A55" s="73" t="s">
        <v>692</v>
      </c>
      <c r="B55" s="71">
        <v>10</v>
      </c>
      <c r="C55" s="71">
        <v>31</v>
      </c>
      <c r="D55" s="71">
        <v>14</v>
      </c>
      <c r="E55" s="74">
        <v>18</v>
      </c>
      <c r="F55" s="13">
        <f t="shared" si="12"/>
        <v>73</v>
      </c>
      <c r="G55" s="11">
        <v>40</v>
      </c>
      <c r="H55" s="14">
        <v>33</v>
      </c>
      <c r="I55" s="62"/>
      <c r="J55" s="62"/>
      <c r="K55" s="70">
        <v>5</v>
      </c>
      <c r="L55" s="335">
        <v>8</v>
      </c>
    </row>
    <row r="56" spans="1:12" x14ac:dyDescent="0.25">
      <c r="A56" s="73" t="s">
        <v>693</v>
      </c>
      <c r="B56" s="71">
        <v>11</v>
      </c>
      <c r="C56" s="71">
        <v>20</v>
      </c>
      <c r="D56" s="71">
        <v>12</v>
      </c>
      <c r="E56" s="74">
        <v>8</v>
      </c>
      <c r="F56" s="13">
        <v>51</v>
      </c>
      <c r="G56" s="11">
        <v>28</v>
      </c>
      <c r="H56" s="14">
        <v>23</v>
      </c>
      <c r="I56" s="113"/>
      <c r="J56" s="62"/>
      <c r="K56" s="62">
        <v>4</v>
      </c>
      <c r="L56" s="335">
        <v>7</v>
      </c>
    </row>
    <row r="57" spans="1:12" x14ac:dyDescent="0.25">
      <c r="A57" s="73" t="s">
        <v>694</v>
      </c>
      <c r="B57" s="71">
        <v>14</v>
      </c>
      <c r="C57" s="103">
        <v>17</v>
      </c>
      <c r="D57" s="71">
        <v>8</v>
      </c>
      <c r="E57" s="74">
        <v>22</v>
      </c>
      <c r="F57" s="13">
        <f t="shared" si="12"/>
        <v>61</v>
      </c>
      <c r="G57" s="11">
        <v>35</v>
      </c>
      <c r="H57" s="14">
        <v>26</v>
      </c>
      <c r="I57" s="62"/>
      <c r="J57" s="62"/>
      <c r="K57" s="70">
        <v>4</v>
      </c>
      <c r="L57" s="335">
        <v>4</v>
      </c>
    </row>
    <row r="58" spans="1:12" x14ac:dyDescent="0.25">
      <c r="A58" s="73" t="s">
        <v>720</v>
      </c>
      <c r="B58" s="71" t="s">
        <v>721</v>
      </c>
      <c r="C58" s="71">
        <v>41</v>
      </c>
      <c r="D58" s="71">
        <v>19</v>
      </c>
      <c r="E58" s="74">
        <v>12</v>
      </c>
      <c r="F58" s="13">
        <f t="shared" si="12"/>
        <v>72</v>
      </c>
      <c r="G58" s="11">
        <v>40</v>
      </c>
      <c r="H58" s="14">
        <v>32</v>
      </c>
      <c r="I58" s="81"/>
      <c r="J58" s="81"/>
      <c r="K58" s="70">
        <v>7</v>
      </c>
      <c r="L58" s="335">
        <v>20</v>
      </c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>F59-H59</f>
        <v>0</v>
      </c>
      <c r="H59" s="14"/>
      <c r="I59" s="81"/>
      <c r="J59" s="81"/>
      <c r="L59" s="335"/>
    </row>
    <row r="60" spans="1:12" ht="15.75" thickBot="1" x14ac:dyDescent="0.3">
      <c r="A60" s="4" t="s">
        <v>13</v>
      </c>
      <c r="B60" s="15">
        <f t="shared" ref="B60:H60" si="13">SUM(B53:B59)</f>
        <v>45</v>
      </c>
      <c r="C60" s="15">
        <f t="shared" si="13"/>
        <v>134</v>
      </c>
      <c r="D60" s="15">
        <f t="shared" si="13"/>
        <v>63</v>
      </c>
      <c r="E60" s="16">
        <f t="shared" si="13"/>
        <v>73</v>
      </c>
      <c r="F60" s="17">
        <f t="shared" si="13"/>
        <v>315</v>
      </c>
      <c r="G60" s="18">
        <f t="shared" si="13"/>
        <v>183</v>
      </c>
      <c r="H60" s="19">
        <f t="shared" si="13"/>
        <v>132</v>
      </c>
      <c r="I60" s="63">
        <f>SUM(I53:I59)</f>
        <v>8</v>
      </c>
      <c r="J60" s="63">
        <f>SUM(J53:J59)</f>
        <v>5</v>
      </c>
      <c r="L60" s="335"/>
    </row>
    <row r="61" spans="1:12" ht="15.75" thickTop="1" x14ac:dyDescent="0.25">
      <c r="L61" s="335"/>
    </row>
    <row r="62" spans="1:12" x14ac:dyDescent="0.25">
      <c r="L62" s="335"/>
    </row>
    <row r="63" spans="1:12" ht="21.75" thickBot="1" x14ac:dyDescent="0.4">
      <c r="A63" s="68" t="s">
        <v>52</v>
      </c>
      <c r="B63">
        <f>B51</f>
        <v>2021</v>
      </c>
      <c r="L63" s="335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695</v>
      </c>
      <c r="B65" s="71"/>
      <c r="C65" s="71">
        <v>41</v>
      </c>
      <c r="D65" s="103">
        <v>19</v>
      </c>
      <c r="E65" s="74">
        <v>12</v>
      </c>
      <c r="F65" s="78">
        <f t="shared" ref="F65:F71" si="14">SUM(B65:E65)</f>
        <v>72</v>
      </c>
      <c r="G65" s="79">
        <v>40</v>
      </c>
      <c r="H65" s="80">
        <v>32</v>
      </c>
      <c r="I65" s="62"/>
      <c r="J65" s="62"/>
      <c r="K65" s="335">
        <v>7</v>
      </c>
      <c r="L65" s="335">
        <v>20</v>
      </c>
    </row>
    <row r="66" spans="1:12" x14ac:dyDescent="0.25">
      <c r="A66" s="75" t="s">
        <v>696</v>
      </c>
      <c r="B66" s="103">
        <v>17</v>
      </c>
      <c r="C66" s="103">
        <v>27</v>
      </c>
      <c r="D66" s="103">
        <v>36</v>
      </c>
      <c r="E66" s="74">
        <v>8</v>
      </c>
      <c r="F66" s="78">
        <f t="shared" si="14"/>
        <v>88</v>
      </c>
      <c r="G66" s="79">
        <f t="shared" ref="G66:G71" si="15">F66-H66</f>
        <v>48</v>
      </c>
      <c r="H66" s="80">
        <v>40</v>
      </c>
      <c r="I66" s="62"/>
      <c r="J66" s="62"/>
      <c r="K66" s="335">
        <v>2</v>
      </c>
      <c r="L66" s="335">
        <v>12</v>
      </c>
    </row>
    <row r="67" spans="1:12" x14ac:dyDescent="0.25">
      <c r="A67" s="73" t="s">
        <v>697</v>
      </c>
      <c r="B67" s="103">
        <v>27</v>
      </c>
      <c r="C67" s="71">
        <v>48</v>
      </c>
      <c r="D67" s="71">
        <v>12</v>
      </c>
      <c r="E67" s="74">
        <v>19</v>
      </c>
      <c r="F67" s="78">
        <v>106</v>
      </c>
      <c r="G67" s="79">
        <v>46</v>
      </c>
      <c r="H67" s="80">
        <v>40</v>
      </c>
      <c r="I67" s="62"/>
      <c r="J67" s="62"/>
      <c r="K67" s="335">
        <v>3</v>
      </c>
      <c r="L67" s="335">
        <v>10</v>
      </c>
    </row>
    <row r="68" spans="1:12" x14ac:dyDescent="0.25">
      <c r="A68" s="73" t="s">
        <v>698</v>
      </c>
      <c r="B68" s="71">
        <v>20</v>
      </c>
      <c r="C68" s="103">
        <v>35</v>
      </c>
      <c r="D68" s="103">
        <v>20</v>
      </c>
      <c r="E68" s="74">
        <v>13</v>
      </c>
      <c r="F68" s="78">
        <v>88</v>
      </c>
      <c r="G68" s="79">
        <f>F68-H68</f>
        <v>68</v>
      </c>
      <c r="H68" s="80">
        <v>20</v>
      </c>
      <c r="I68" s="62"/>
      <c r="J68" s="62"/>
      <c r="K68" s="335">
        <v>1</v>
      </c>
      <c r="L68" s="335">
        <v>9</v>
      </c>
    </row>
    <row r="69" spans="1:12" x14ac:dyDescent="0.25">
      <c r="A69" s="73" t="s">
        <v>699</v>
      </c>
      <c r="B69" s="71">
        <v>8</v>
      </c>
      <c r="C69" s="71">
        <v>44</v>
      </c>
      <c r="D69" s="258">
        <v>26</v>
      </c>
      <c r="E69" s="88">
        <v>6</v>
      </c>
      <c r="F69" s="78">
        <f t="shared" si="14"/>
        <v>84</v>
      </c>
      <c r="G69" s="79">
        <f t="shared" si="15"/>
        <v>57</v>
      </c>
      <c r="H69" s="80">
        <v>27</v>
      </c>
      <c r="I69" s="62"/>
      <c r="J69" s="62"/>
      <c r="K69" s="62"/>
      <c r="L69" s="335">
        <v>7</v>
      </c>
    </row>
    <row r="70" spans="1:12" x14ac:dyDescent="0.25">
      <c r="A70" s="73"/>
      <c r="B70" s="71"/>
      <c r="C70" s="71"/>
      <c r="D70" s="71"/>
      <c r="E70" s="74"/>
      <c r="F70" s="78">
        <f t="shared" si="14"/>
        <v>0</v>
      </c>
      <c r="G70" s="79">
        <f t="shared" si="15"/>
        <v>0</v>
      </c>
      <c r="H70" s="80"/>
      <c r="I70" s="81"/>
      <c r="J70" s="81"/>
      <c r="K70" s="335"/>
      <c r="L70" s="335"/>
    </row>
    <row r="71" spans="1:12" x14ac:dyDescent="0.25">
      <c r="A71" s="73"/>
      <c r="B71" s="71"/>
      <c r="C71" s="71"/>
      <c r="D71" s="71"/>
      <c r="E71" s="74"/>
      <c r="F71" s="78">
        <f t="shared" si="14"/>
        <v>0</v>
      </c>
      <c r="G71" s="79">
        <f t="shared" si="15"/>
        <v>0</v>
      </c>
      <c r="H71" s="80"/>
      <c r="I71" s="81"/>
      <c r="J71" s="81"/>
      <c r="K71" s="335"/>
      <c r="L71" s="335"/>
    </row>
    <row r="72" spans="1:12" ht="15.75" thickBot="1" x14ac:dyDescent="0.3">
      <c r="A72" s="4" t="s">
        <v>13</v>
      </c>
      <c r="B72" s="15">
        <f t="shared" ref="B72:K72" si="16">SUM(B65:B71)</f>
        <v>72</v>
      </c>
      <c r="C72" s="15">
        <f t="shared" si="16"/>
        <v>195</v>
      </c>
      <c r="D72" s="15">
        <f t="shared" si="16"/>
        <v>113</v>
      </c>
      <c r="E72" s="16">
        <f t="shared" si="16"/>
        <v>58</v>
      </c>
      <c r="F72" s="17">
        <f t="shared" si="16"/>
        <v>438</v>
      </c>
      <c r="G72" s="18">
        <f t="shared" si="16"/>
        <v>259</v>
      </c>
      <c r="H72" s="19">
        <f t="shared" si="16"/>
        <v>159</v>
      </c>
      <c r="I72" s="63">
        <f t="shared" si="16"/>
        <v>0</v>
      </c>
      <c r="J72" s="63">
        <f t="shared" si="16"/>
        <v>0</v>
      </c>
      <c r="K72" s="335">
        <f t="shared" si="16"/>
        <v>13</v>
      </c>
      <c r="L72" s="335">
        <f>SUM(L67:L71)</f>
        <v>26</v>
      </c>
    </row>
    <row r="73" spans="1:12" ht="15.75" thickTop="1" x14ac:dyDescent="0.25">
      <c r="L73" s="335"/>
    </row>
    <row r="74" spans="1:12" x14ac:dyDescent="0.25">
      <c r="L74" s="335"/>
    </row>
    <row r="75" spans="1:12" ht="21.75" thickBot="1" x14ac:dyDescent="0.4">
      <c r="A75" s="68" t="s">
        <v>53</v>
      </c>
      <c r="B75" s="29">
        <f>B63</f>
        <v>2021</v>
      </c>
      <c r="L75" s="335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700</v>
      </c>
      <c r="B77" s="103"/>
      <c r="C77" s="103"/>
      <c r="D77" s="103">
        <v>26</v>
      </c>
      <c r="E77" s="233">
        <v>6</v>
      </c>
      <c r="F77" s="78">
        <f t="shared" ref="F77:F83" si="17">SUM(B77:E77)</f>
        <v>32</v>
      </c>
      <c r="G77" s="79">
        <f t="shared" ref="G77:G83" si="18">F77-H77</f>
        <v>21</v>
      </c>
      <c r="H77" s="80">
        <v>11</v>
      </c>
      <c r="I77" s="62"/>
      <c r="J77" s="62"/>
      <c r="K77" s="335"/>
      <c r="L77" s="335">
        <v>4</v>
      </c>
    </row>
    <row r="78" spans="1:12" x14ac:dyDescent="0.25">
      <c r="A78" s="75" t="s">
        <v>701</v>
      </c>
      <c r="B78" s="336" t="s">
        <v>722</v>
      </c>
      <c r="C78" s="103">
        <v>56</v>
      </c>
      <c r="D78" s="103">
        <v>25</v>
      </c>
      <c r="E78" s="233">
        <v>25</v>
      </c>
      <c r="F78" s="78">
        <f t="shared" si="17"/>
        <v>106</v>
      </c>
      <c r="G78" s="79">
        <f t="shared" si="18"/>
        <v>63</v>
      </c>
      <c r="H78" s="80">
        <v>43</v>
      </c>
      <c r="I78" s="62"/>
      <c r="J78" s="62"/>
      <c r="K78" s="335">
        <v>10</v>
      </c>
      <c r="L78" s="335">
        <v>18</v>
      </c>
    </row>
    <row r="79" spans="1:12" x14ac:dyDescent="0.25">
      <c r="A79" s="73" t="s">
        <v>702</v>
      </c>
      <c r="B79" s="103">
        <v>25</v>
      </c>
      <c r="C79" s="103">
        <v>58</v>
      </c>
      <c r="D79" s="103">
        <v>33</v>
      </c>
      <c r="E79" s="233">
        <v>9</v>
      </c>
      <c r="F79" s="78">
        <f t="shared" si="17"/>
        <v>125</v>
      </c>
      <c r="G79" s="79">
        <f t="shared" si="18"/>
        <v>66</v>
      </c>
      <c r="H79" s="80">
        <v>59</v>
      </c>
      <c r="I79" s="62"/>
      <c r="J79" s="62"/>
      <c r="K79" s="62">
        <v>8</v>
      </c>
      <c r="L79" s="335">
        <v>19</v>
      </c>
    </row>
    <row r="80" spans="1:12" x14ac:dyDescent="0.25">
      <c r="A80" s="73" t="s">
        <v>703</v>
      </c>
      <c r="B80" s="103">
        <v>22</v>
      </c>
      <c r="C80" s="103">
        <v>61</v>
      </c>
      <c r="D80" s="103">
        <v>25</v>
      </c>
      <c r="E80" s="337" t="s">
        <v>722</v>
      </c>
      <c r="F80" s="78">
        <f t="shared" si="17"/>
        <v>108</v>
      </c>
      <c r="G80" s="79">
        <f t="shared" si="18"/>
        <v>70</v>
      </c>
      <c r="H80" s="80">
        <v>38</v>
      </c>
      <c r="I80" s="62"/>
      <c r="J80" s="62"/>
      <c r="K80" s="62">
        <v>6</v>
      </c>
      <c r="L80" s="335">
        <v>13</v>
      </c>
    </row>
    <row r="81" spans="1:12" x14ac:dyDescent="0.25">
      <c r="A81" s="98" t="s">
        <v>704</v>
      </c>
      <c r="B81" s="103">
        <v>15</v>
      </c>
      <c r="C81" s="103">
        <v>37</v>
      </c>
      <c r="D81" s="103">
        <v>17</v>
      </c>
      <c r="E81" s="233">
        <v>18</v>
      </c>
      <c r="F81" s="78">
        <f t="shared" si="17"/>
        <v>87</v>
      </c>
      <c r="G81" s="79">
        <f t="shared" si="18"/>
        <v>57</v>
      </c>
      <c r="H81" s="80">
        <v>30</v>
      </c>
      <c r="I81" s="62"/>
      <c r="J81" s="62"/>
      <c r="K81" s="62">
        <v>7</v>
      </c>
      <c r="L81" s="335">
        <v>7</v>
      </c>
    </row>
    <row r="82" spans="1:12" x14ac:dyDescent="0.25">
      <c r="A82" s="73"/>
      <c r="B82" s="103"/>
      <c r="C82" s="103"/>
      <c r="D82" s="103"/>
      <c r="E82" s="233"/>
      <c r="F82" s="78">
        <f t="shared" si="17"/>
        <v>0</v>
      </c>
      <c r="G82" s="79">
        <f t="shared" si="18"/>
        <v>0</v>
      </c>
      <c r="H82" s="80"/>
      <c r="I82" s="81"/>
      <c r="J82" s="81"/>
      <c r="K82" s="335"/>
      <c r="L82" s="335"/>
    </row>
    <row r="83" spans="1:12" x14ac:dyDescent="0.25">
      <c r="A83" s="73"/>
      <c r="B83" s="103"/>
      <c r="C83" s="103"/>
      <c r="D83" s="103"/>
      <c r="E83" s="233"/>
      <c r="F83" s="78">
        <f t="shared" si="17"/>
        <v>0</v>
      </c>
      <c r="G83" s="79">
        <f t="shared" si="18"/>
        <v>0</v>
      </c>
      <c r="H83" s="80"/>
      <c r="I83" s="81"/>
      <c r="J83" s="81"/>
      <c r="K83" s="335"/>
      <c r="L83" s="335"/>
    </row>
    <row r="84" spans="1:12" ht="15.75" thickBot="1" x14ac:dyDescent="0.3">
      <c r="A84" s="4" t="s">
        <v>13</v>
      </c>
      <c r="B84" s="15">
        <f t="shared" ref="B84:H84" si="19">SUM(B77:B83)</f>
        <v>62</v>
      </c>
      <c r="C84" s="15">
        <f t="shared" si="19"/>
        <v>212</v>
      </c>
      <c r="D84" s="15">
        <f t="shared" si="19"/>
        <v>126</v>
      </c>
      <c r="E84" s="16">
        <f t="shared" si="19"/>
        <v>58</v>
      </c>
      <c r="F84" s="17">
        <f t="shared" si="19"/>
        <v>458</v>
      </c>
      <c r="G84" s="18">
        <f t="shared" si="19"/>
        <v>277</v>
      </c>
      <c r="H84" s="19">
        <f t="shared" si="19"/>
        <v>181</v>
      </c>
      <c r="I84" s="63">
        <f>SUM(I77:I83)</f>
        <v>0</v>
      </c>
      <c r="J84" s="63">
        <f>SUM(J77:J83)</f>
        <v>0</v>
      </c>
      <c r="K84" s="70">
        <f>SUM(K77:K83)</f>
        <v>31</v>
      </c>
      <c r="L84" s="335">
        <f>SUM(L77:L83)</f>
        <v>61</v>
      </c>
    </row>
    <row r="85" spans="1:12" ht="15.75" thickTop="1" x14ac:dyDescent="0.25">
      <c r="L85" s="335"/>
    </row>
    <row r="86" spans="1:12" x14ac:dyDescent="0.25">
      <c r="L86" s="335"/>
    </row>
    <row r="87" spans="1:12" ht="21.75" thickBot="1" x14ac:dyDescent="0.4">
      <c r="A87" s="68" t="s">
        <v>502</v>
      </c>
      <c r="B87" s="29">
        <f>B75</f>
        <v>2021</v>
      </c>
      <c r="L87" s="335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705</v>
      </c>
      <c r="B89" s="71">
        <v>15</v>
      </c>
      <c r="C89" s="71">
        <v>20</v>
      </c>
      <c r="D89" s="71">
        <v>19</v>
      </c>
      <c r="E89" s="74">
        <v>17</v>
      </c>
      <c r="F89" s="78">
        <f t="shared" ref="F89:F95" si="20">SUM(B89:E89)</f>
        <v>71</v>
      </c>
      <c r="G89" s="79">
        <f t="shared" ref="G89:G95" si="21">F89-H89</f>
        <v>55</v>
      </c>
      <c r="H89" s="80">
        <v>16</v>
      </c>
      <c r="I89" s="62"/>
      <c r="J89" s="62"/>
      <c r="K89" s="335"/>
      <c r="L89" s="335"/>
    </row>
    <row r="90" spans="1:12" x14ac:dyDescent="0.25">
      <c r="A90" s="75" t="s">
        <v>114</v>
      </c>
      <c r="B90" s="103">
        <v>23</v>
      </c>
      <c r="C90" s="71">
        <v>43</v>
      </c>
      <c r="D90" s="71">
        <v>21</v>
      </c>
      <c r="E90" s="74">
        <v>24</v>
      </c>
      <c r="F90" s="78">
        <v>111</v>
      </c>
      <c r="G90" s="79">
        <v>111</v>
      </c>
      <c r="H90" s="80">
        <v>40</v>
      </c>
      <c r="I90" s="62"/>
      <c r="J90" s="62"/>
      <c r="K90" s="335">
        <v>6</v>
      </c>
      <c r="L90" s="335">
        <v>6</v>
      </c>
    </row>
    <row r="91" spans="1:12" x14ac:dyDescent="0.25">
      <c r="A91" s="98" t="s">
        <v>115</v>
      </c>
      <c r="B91" s="71">
        <v>22</v>
      </c>
      <c r="C91" s="71">
        <v>35</v>
      </c>
      <c r="D91" s="71">
        <v>24</v>
      </c>
      <c r="E91" s="337" t="s">
        <v>722</v>
      </c>
      <c r="F91" s="78">
        <f t="shared" si="20"/>
        <v>81</v>
      </c>
      <c r="G91" s="79">
        <f>F91-H91</f>
        <v>55</v>
      </c>
      <c r="H91" s="80">
        <v>26</v>
      </c>
      <c r="I91" s="62"/>
      <c r="J91" s="62"/>
      <c r="K91" s="335">
        <v>4</v>
      </c>
      <c r="L91" s="335">
        <v>11</v>
      </c>
    </row>
    <row r="92" spans="1:12" x14ac:dyDescent="0.25">
      <c r="A92" s="98" t="s">
        <v>116</v>
      </c>
      <c r="B92" s="71">
        <v>36</v>
      </c>
      <c r="C92" s="71">
        <v>33</v>
      </c>
      <c r="D92" s="71">
        <v>27</v>
      </c>
      <c r="E92" s="74">
        <v>16</v>
      </c>
      <c r="F92" s="78">
        <f t="shared" si="20"/>
        <v>112</v>
      </c>
      <c r="G92" s="79">
        <f t="shared" si="21"/>
        <v>79</v>
      </c>
      <c r="H92" s="80">
        <v>33</v>
      </c>
      <c r="I92" s="62"/>
      <c r="J92" s="62"/>
      <c r="K92" s="62">
        <v>5</v>
      </c>
      <c r="L92" s="335">
        <v>8</v>
      </c>
    </row>
    <row r="93" spans="1:12" x14ac:dyDescent="0.25">
      <c r="A93" s="73" t="s">
        <v>706</v>
      </c>
      <c r="B93" s="71">
        <v>30</v>
      </c>
      <c r="C93" s="71">
        <v>37</v>
      </c>
      <c r="D93" s="71">
        <v>25</v>
      </c>
      <c r="E93" s="74">
        <v>25</v>
      </c>
      <c r="F93" s="78">
        <f t="shared" si="20"/>
        <v>117</v>
      </c>
      <c r="G93" s="79">
        <f t="shared" si="21"/>
        <v>85</v>
      </c>
      <c r="H93" s="80">
        <v>32</v>
      </c>
      <c r="I93" s="62"/>
      <c r="J93" s="62"/>
      <c r="K93" s="62">
        <v>7</v>
      </c>
      <c r="L93" s="335">
        <v>8</v>
      </c>
    </row>
    <row r="94" spans="1:12" x14ac:dyDescent="0.25">
      <c r="A94" s="83"/>
      <c r="B94" s="71"/>
      <c r="C94" s="71"/>
      <c r="D94" s="71"/>
      <c r="E94" s="74"/>
      <c r="F94" s="78">
        <f t="shared" si="20"/>
        <v>0</v>
      </c>
      <c r="G94" s="79">
        <f t="shared" si="21"/>
        <v>0</v>
      </c>
      <c r="H94" s="80"/>
      <c r="I94" s="81"/>
      <c r="J94" s="81"/>
      <c r="K94" s="62"/>
      <c r="L94" s="335"/>
    </row>
    <row r="95" spans="1:12" x14ac:dyDescent="0.25">
      <c r="A95" s="69"/>
      <c r="B95" s="71"/>
      <c r="C95" s="71"/>
      <c r="D95" s="71"/>
      <c r="E95" s="74"/>
      <c r="F95" s="78">
        <f t="shared" si="20"/>
        <v>0</v>
      </c>
      <c r="G95" s="79">
        <f t="shared" si="21"/>
        <v>0</v>
      </c>
      <c r="H95" s="80"/>
      <c r="I95" s="81"/>
      <c r="J95" s="81"/>
      <c r="K95" s="335"/>
      <c r="L95" s="335"/>
    </row>
    <row r="96" spans="1:12" ht="15.75" thickBot="1" x14ac:dyDescent="0.3">
      <c r="A96" s="4" t="s">
        <v>13</v>
      </c>
      <c r="B96" s="15">
        <f t="shared" ref="B96:H96" si="22">SUM(B89:B95)</f>
        <v>126</v>
      </c>
      <c r="C96" s="15">
        <f t="shared" si="22"/>
        <v>168</v>
      </c>
      <c r="D96" s="15">
        <f t="shared" si="22"/>
        <v>116</v>
      </c>
      <c r="E96" s="16">
        <f t="shared" si="22"/>
        <v>82</v>
      </c>
      <c r="F96" s="17">
        <f t="shared" si="22"/>
        <v>492</v>
      </c>
      <c r="G96" s="18">
        <f t="shared" si="22"/>
        <v>385</v>
      </c>
      <c r="H96" s="19">
        <f t="shared" si="22"/>
        <v>147</v>
      </c>
      <c r="I96" s="63">
        <f>SUM(I89:I95)</f>
        <v>0</v>
      </c>
      <c r="J96" s="63">
        <f>SUM(J89:J95)</f>
        <v>0</v>
      </c>
      <c r="K96" s="70">
        <f>SUM(K89:K95)</f>
        <v>22</v>
      </c>
      <c r="L96" s="335">
        <f>SUM(L89:L95)</f>
        <v>33</v>
      </c>
    </row>
    <row r="97" spans="1:12" ht="15.75" thickTop="1" x14ac:dyDescent="0.25">
      <c r="L97" s="335"/>
    </row>
    <row r="98" spans="1:12" x14ac:dyDescent="0.25">
      <c r="L98" s="335"/>
    </row>
    <row r="99" spans="1:12" ht="21.75" thickBot="1" x14ac:dyDescent="0.4">
      <c r="A99" s="68" t="s">
        <v>15</v>
      </c>
      <c r="B99">
        <f>B87</f>
        <v>2021</v>
      </c>
      <c r="L99" s="335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707</v>
      </c>
      <c r="B101" s="103">
        <v>30</v>
      </c>
      <c r="C101" s="71">
        <v>37</v>
      </c>
      <c r="D101" s="71">
        <v>25</v>
      </c>
      <c r="E101" s="233">
        <v>25</v>
      </c>
      <c r="F101" s="78">
        <f t="shared" ref="F101:F107" si="23">SUM(B101:E101)</f>
        <v>117</v>
      </c>
      <c r="G101" s="79">
        <f t="shared" ref="G101:G107" si="24">F101-H101</f>
        <v>85</v>
      </c>
      <c r="H101" s="80">
        <v>32</v>
      </c>
      <c r="I101" s="62"/>
      <c r="J101" s="62"/>
      <c r="K101" s="62">
        <v>3</v>
      </c>
      <c r="L101" s="335">
        <v>6</v>
      </c>
    </row>
    <row r="102" spans="1:12" x14ac:dyDescent="0.25">
      <c r="A102" s="75" t="s">
        <v>708</v>
      </c>
      <c r="B102" s="338" t="s">
        <v>722</v>
      </c>
      <c r="C102" s="103">
        <v>27</v>
      </c>
      <c r="D102" s="71">
        <v>23</v>
      </c>
      <c r="E102" s="74">
        <v>22</v>
      </c>
      <c r="F102" s="78">
        <f t="shared" si="23"/>
        <v>72</v>
      </c>
      <c r="G102" s="79">
        <f t="shared" si="24"/>
        <v>56</v>
      </c>
      <c r="H102" s="80">
        <v>16</v>
      </c>
      <c r="I102" s="62"/>
      <c r="J102" s="62"/>
      <c r="K102" s="62">
        <v>2</v>
      </c>
      <c r="L102" s="62">
        <v>1</v>
      </c>
    </row>
    <row r="103" spans="1:12" x14ac:dyDescent="0.25">
      <c r="A103" s="73" t="s">
        <v>709</v>
      </c>
      <c r="B103" s="103">
        <v>29</v>
      </c>
      <c r="C103" s="71">
        <v>18</v>
      </c>
      <c r="D103" s="71">
        <v>20</v>
      </c>
      <c r="E103" s="74">
        <v>18</v>
      </c>
      <c r="F103" s="78">
        <f t="shared" si="23"/>
        <v>85</v>
      </c>
      <c r="G103" s="79">
        <f t="shared" si="24"/>
        <v>55</v>
      </c>
      <c r="H103" s="80">
        <v>30</v>
      </c>
      <c r="I103" s="62"/>
      <c r="J103" s="62"/>
      <c r="K103" s="335">
        <v>3</v>
      </c>
      <c r="L103" s="62">
        <v>2</v>
      </c>
    </row>
    <row r="104" spans="1:12" x14ac:dyDescent="0.25">
      <c r="A104" s="73" t="s">
        <v>710</v>
      </c>
      <c r="B104" s="71">
        <v>18</v>
      </c>
      <c r="C104" s="71">
        <v>15</v>
      </c>
      <c r="D104" s="71">
        <v>11</v>
      </c>
      <c r="E104" s="74">
        <v>17</v>
      </c>
      <c r="F104" s="78">
        <f t="shared" si="23"/>
        <v>61</v>
      </c>
      <c r="G104" s="79">
        <f t="shared" si="24"/>
        <v>44</v>
      </c>
      <c r="H104" s="80">
        <v>17</v>
      </c>
      <c r="I104" s="62"/>
      <c r="J104" s="62"/>
      <c r="K104" s="62">
        <v>0</v>
      </c>
      <c r="L104" s="62">
        <v>1</v>
      </c>
    </row>
    <row r="105" spans="1:12" x14ac:dyDescent="0.25">
      <c r="A105" s="98" t="s">
        <v>711</v>
      </c>
      <c r="B105" s="71">
        <v>15</v>
      </c>
      <c r="C105" s="71">
        <v>26</v>
      </c>
      <c r="D105" s="71">
        <v>10</v>
      </c>
      <c r="E105" s="74">
        <v>12</v>
      </c>
      <c r="F105" s="78">
        <f t="shared" si="23"/>
        <v>63</v>
      </c>
      <c r="G105" s="79">
        <f t="shared" si="24"/>
        <v>49</v>
      </c>
      <c r="H105" s="80">
        <v>14</v>
      </c>
      <c r="I105" s="62"/>
      <c r="J105" s="62"/>
      <c r="K105" s="335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78">
        <f t="shared" si="23"/>
        <v>0</v>
      </c>
      <c r="G106" s="79">
        <f t="shared" si="24"/>
        <v>0</v>
      </c>
      <c r="H106" s="80"/>
      <c r="I106" s="81"/>
      <c r="J106" s="81"/>
      <c r="K106" s="335"/>
      <c r="L106" s="335"/>
    </row>
    <row r="107" spans="1:12" x14ac:dyDescent="0.25">
      <c r="A107" s="1"/>
      <c r="B107" s="42"/>
      <c r="C107" s="42"/>
      <c r="D107" s="42"/>
      <c r="E107" s="43"/>
      <c r="F107" s="13">
        <f t="shared" si="23"/>
        <v>0</v>
      </c>
      <c r="G107" s="11">
        <f t="shared" si="24"/>
        <v>0</v>
      </c>
      <c r="H107" s="14"/>
      <c r="L107" s="335"/>
    </row>
    <row r="108" spans="1:12" ht="15.75" thickBot="1" x14ac:dyDescent="0.3">
      <c r="A108" s="4" t="s">
        <v>13</v>
      </c>
      <c r="B108" s="15">
        <f t="shared" ref="B108:G108" si="25">SUM(B101:B107)</f>
        <v>92</v>
      </c>
      <c r="C108" s="15">
        <f t="shared" si="25"/>
        <v>123</v>
      </c>
      <c r="D108" s="15">
        <f t="shared" si="25"/>
        <v>89</v>
      </c>
      <c r="E108" s="16">
        <f t="shared" si="25"/>
        <v>94</v>
      </c>
      <c r="F108" s="17">
        <f t="shared" si="25"/>
        <v>398</v>
      </c>
      <c r="G108" s="18">
        <f t="shared" si="25"/>
        <v>289</v>
      </c>
      <c r="H108" s="19">
        <f>SUM(H101:H107)</f>
        <v>109</v>
      </c>
      <c r="I108" s="63"/>
      <c r="J108" s="63"/>
      <c r="K108" s="70">
        <f>SUM(K101:K107)</f>
        <v>10</v>
      </c>
      <c r="L108" s="335">
        <f>SUM(L101:L107)</f>
        <v>11</v>
      </c>
    </row>
    <row r="109" spans="1:12" ht="15.75" thickTop="1" x14ac:dyDescent="0.25">
      <c r="L109" s="335"/>
    </row>
    <row r="110" spans="1:12" x14ac:dyDescent="0.25">
      <c r="L110" s="335"/>
    </row>
    <row r="111" spans="1:12" ht="21.75" thickBot="1" x14ac:dyDescent="0.4">
      <c r="A111" s="68" t="s">
        <v>16</v>
      </c>
      <c r="B111">
        <f>B99</f>
        <v>2021</v>
      </c>
      <c r="L111" s="335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/>
      <c r="E113" s="74"/>
      <c r="F113" s="78">
        <f t="shared" ref="F113:F119" si="26">SUM(B113:E113)</f>
        <v>0</v>
      </c>
      <c r="G113" s="79">
        <f t="shared" ref="G113:G119" si="27">F113-H113</f>
        <v>0</v>
      </c>
      <c r="H113" s="80"/>
      <c r="I113" s="62"/>
      <c r="J113" s="62"/>
      <c r="K113" s="62"/>
      <c r="L113" s="62"/>
    </row>
    <row r="114" spans="1:14" x14ac:dyDescent="0.25">
      <c r="A114" s="75" t="s">
        <v>124</v>
      </c>
      <c r="B114" s="71"/>
      <c r="C114" s="71"/>
      <c r="D114" s="71"/>
      <c r="E114" s="74"/>
      <c r="F114" s="78">
        <f t="shared" si="26"/>
        <v>0</v>
      </c>
      <c r="G114" s="79">
        <f t="shared" si="27"/>
        <v>0</v>
      </c>
      <c r="H114" s="80"/>
      <c r="I114" s="62"/>
      <c r="J114" s="62"/>
      <c r="K114" s="62"/>
      <c r="L114" s="62"/>
    </row>
    <row r="115" spans="1:14" x14ac:dyDescent="0.25">
      <c r="A115" s="73" t="s">
        <v>125</v>
      </c>
      <c r="B115" s="71"/>
      <c r="C115" s="71"/>
      <c r="D115" s="71"/>
      <c r="E115" s="74"/>
      <c r="F115" s="78">
        <f t="shared" si="26"/>
        <v>0</v>
      </c>
      <c r="G115" s="79">
        <f t="shared" si="27"/>
        <v>0</v>
      </c>
      <c r="H115" s="80"/>
      <c r="I115" s="62"/>
      <c r="J115" s="62"/>
      <c r="K115" s="335"/>
      <c r="L115" s="62"/>
    </row>
    <row r="116" spans="1:14" x14ac:dyDescent="0.25">
      <c r="A116" s="73" t="s">
        <v>126</v>
      </c>
      <c r="B116" s="71"/>
      <c r="C116" s="71"/>
      <c r="D116" s="71"/>
      <c r="E116" s="74"/>
      <c r="F116" s="78">
        <f t="shared" si="26"/>
        <v>0</v>
      </c>
      <c r="G116" s="79">
        <f t="shared" si="27"/>
        <v>0</v>
      </c>
      <c r="H116" s="80"/>
      <c r="I116" s="62"/>
      <c r="J116" s="62"/>
      <c r="K116" s="62"/>
      <c r="L116" s="62"/>
    </row>
    <row r="117" spans="1:14" x14ac:dyDescent="0.25">
      <c r="A117" s="73" t="s">
        <v>127</v>
      </c>
      <c r="B117" s="71"/>
      <c r="C117" s="71"/>
      <c r="D117" s="71"/>
      <c r="E117" s="74"/>
      <c r="F117" s="78">
        <f t="shared" si="26"/>
        <v>0</v>
      </c>
      <c r="G117" s="79">
        <f t="shared" si="27"/>
        <v>0</v>
      </c>
      <c r="H117" s="80"/>
      <c r="I117" s="62"/>
      <c r="J117" s="62"/>
      <c r="K117" s="62"/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6"/>
        <v>0</v>
      </c>
      <c r="G118" s="79">
        <f t="shared" si="27"/>
        <v>0</v>
      </c>
      <c r="H118" s="80"/>
      <c r="I118" s="62"/>
      <c r="J118" s="62"/>
      <c r="K118" s="335"/>
      <c r="L118" s="335"/>
    </row>
    <row r="119" spans="1:14" x14ac:dyDescent="0.25">
      <c r="A119" s="73"/>
      <c r="B119" s="71"/>
      <c r="C119" s="71"/>
      <c r="D119" s="71"/>
      <c r="E119" s="74"/>
      <c r="F119" s="13">
        <f t="shared" si="26"/>
        <v>0</v>
      </c>
      <c r="G119" s="11">
        <f t="shared" si="27"/>
        <v>0</v>
      </c>
      <c r="H119" s="14"/>
      <c r="L119" s="335"/>
    </row>
    <row r="120" spans="1:14" ht="15.75" thickBot="1" x14ac:dyDescent="0.3">
      <c r="A120" s="4" t="s">
        <v>13</v>
      </c>
      <c r="B120" s="15">
        <f t="shared" ref="B120:L120" si="28">SUM(B113:B119)</f>
        <v>0</v>
      </c>
      <c r="C120" s="15">
        <f t="shared" si="28"/>
        <v>0</v>
      </c>
      <c r="D120" s="15">
        <f t="shared" si="28"/>
        <v>0</v>
      </c>
      <c r="E120" s="16">
        <f t="shared" si="28"/>
        <v>0</v>
      </c>
      <c r="F120" s="17">
        <f t="shared" si="28"/>
        <v>0</v>
      </c>
      <c r="G120" s="18">
        <f t="shared" si="28"/>
        <v>0</v>
      </c>
      <c r="H120" s="19">
        <f t="shared" si="28"/>
        <v>0</v>
      </c>
      <c r="I120" s="63">
        <f t="shared" si="28"/>
        <v>0</v>
      </c>
      <c r="J120" s="63">
        <f t="shared" si="28"/>
        <v>0</v>
      </c>
      <c r="K120" s="113">
        <f t="shared" si="28"/>
        <v>0</v>
      </c>
      <c r="L120" s="335">
        <f t="shared" si="28"/>
        <v>0</v>
      </c>
    </row>
    <row r="121" spans="1:14" ht="15.75" thickTop="1" x14ac:dyDescent="0.25">
      <c r="L121" s="335"/>
    </row>
    <row r="122" spans="1:14" x14ac:dyDescent="0.25">
      <c r="L122" s="335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712</v>
      </c>
      <c r="B125" s="71"/>
      <c r="C125" s="71"/>
      <c r="D125" s="71"/>
      <c r="E125" s="74"/>
      <c r="F125" s="78">
        <f t="shared" ref="F125:F131" si="29">SUM(B125:E125)</f>
        <v>0</v>
      </c>
      <c r="G125" s="79">
        <f t="shared" ref="G125:G131" si="30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713</v>
      </c>
      <c r="B126" s="71"/>
      <c r="C126" s="71"/>
      <c r="D126" s="71"/>
      <c r="E126" s="74"/>
      <c r="F126" s="78">
        <f t="shared" si="29"/>
        <v>0</v>
      </c>
      <c r="G126" s="79">
        <f t="shared" si="30"/>
        <v>0</v>
      </c>
      <c r="H126" s="80"/>
      <c r="I126" s="62"/>
      <c r="J126" s="62"/>
      <c r="K126" s="303"/>
      <c r="L126" s="300"/>
    </row>
    <row r="127" spans="1:14" x14ac:dyDescent="0.25">
      <c r="A127" s="73" t="s">
        <v>714</v>
      </c>
      <c r="B127" s="71"/>
      <c r="C127" s="71"/>
      <c r="D127" s="71"/>
      <c r="E127" s="74"/>
      <c r="F127" s="78">
        <f t="shared" si="29"/>
        <v>0</v>
      </c>
      <c r="G127" s="79">
        <f t="shared" si="30"/>
        <v>0</v>
      </c>
      <c r="H127" s="80"/>
      <c r="I127" s="62"/>
      <c r="J127" s="62"/>
      <c r="K127" s="303"/>
      <c r="L127" s="302"/>
    </row>
    <row r="128" spans="1:14" x14ac:dyDescent="0.25">
      <c r="A128" s="73" t="s">
        <v>715</v>
      </c>
      <c r="B128" s="71"/>
      <c r="C128" s="71"/>
      <c r="D128" s="213"/>
      <c r="E128" s="216"/>
      <c r="F128" s="78">
        <f t="shared" si="29"/>
        <v>0</v>
      </c>
      <c r="G128" s="79">
        <f t="shared" si="30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29"/>
        <v>0</v>
      </c>
      <c r="G129" s="79">
        <f t="shared" si="30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29"/>
        <v>0</v>
      </c>
      <c r="G130" s="79">
        <f t="shared" si="30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29"/>
        <v>0</v>
      </c>
      <c r="G131" s="11">
        <f t="shared" si="30"/>
        <v>0</v>
      </c>
      <c r="H131" s="14"/>
      <c r="I131" s="81"/>
      <c r="J131" s="81"/>
      <c r="L131" s="335"/>
    </row>
    <row r="132" spans="1:14" ht="15.75" thickBot="1" x14ac:dyDescent="0.3">
      <c r="A132" s="4" t="s">
        <v>13</v>
      </c>
      <c r="B132" s="15">
        <f t="shared" ref="B132:H132" si="31">SUM(B125:B131)</f>
        <v>0</v>
      </c>
      <c r="C132" s="15">
        <f t="shared" si="31"/>
        <v>0</v>
      </c>
      <c r="D132" s="15">
        <f t="shared" si="31"/>
        <v>0</v>
      </c>
      <c r="E132" s="16">
        <f t="shared" si="31"/>
        <v>0</v>
      </c>
      <c r="F132" s="17">
        <f t="shared" si="31"/>
        <v>0</v>
      </c>
      <c r="G132" s="18">
        <f t="shared" si="31"/>
        <v>0</v>
      </c>
      <c r="H132" s="19">
        <f t="shared" si="31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5">
        <f>SUM(L125:L131)</f>
        <v>0</v>
      </c>
      <c r="M132" s="70"/>
    </row>
    <row r="133" spans="1:14" ht="15.75" thickTop="1" x14ac:dyDescent="0.25">
      <c r="L133" s="335"/>
    </row>
    <row r="134" spans="1:14" x14ac:dyDescent="0.25">
      <c r="L134" s="335"/>
    </row>
    <row r="135" spans="1:14" ht="21.75" thickBot="1" x14ac:dyDescent="0.4">
      <c r="A135" s="68" t="s">
        <v>18</v>
      </c>
      <c r="B135">
        <f>B123</f>
        <v>2021</v>
      </c>
      <c r="L135" s="335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2">SUM(B137:E137)</f>
        <v>0</v>
      </c>
      <c r="G137" s="11">
        <f t="shared" ref="G137:G143" si="33">F137-H137</f>
        <v>0</v>
      </c>
      <c r="H137" s="14"/>
      <c r="I137" s="62"/>
      <c r="J137" s="62"/>
      <c r="L137" s="335"/>
    </row>
    <row r="138" spans="1:14" x14ac:dyDescent="0.25">
      <c r="A138" s="75" t="s">
        <v>716</v>
      </c>
      <c r="B138" s="71"/>
      <c r="C138" s="71"/>
      <c r="D138" s="71"/>
      <c r="E138" s="74"/>
      <c r="F138" s="13">
        <f t="shared" si="32"/>
        <v>0</v>
      </c>
      <c r="G138" s="11">
        <f t="shared" si="33"/>
        <v>0</v>
      </c>
      <c r="H138" s="14"/>
      <c r="I138" s="62"/>
      <c r="J138" s="62"/>
      <c r="L138" s="335"/>
      <c r="M138" s="81"/>
    </row>
    <row r="139" spans="1:14" x14ac:dyDescent="0.25">
      <c r="A139" s="73" t="s">
        <v>717</v>
      </c>
      <c r="B139" s="71"/>
      <c r="C139" s="71"/>
      <c r="D139" s="71"/>
      <c r="E139" s="74"/>
      <c r="F139" s="13">
        <f t="shared" si="32"/>
        <v>0</v>
      </c>
      <c r="G139" s="11">
        <f>F139-H139</f>
        <v>0</v>
      </c>
      <c r="H139" s="14"/>
      <c r="I139" s="62"/>
      <c r="J139" s="62"/>
      <c r="K139" s="62"/>
      <c r="L139" s="335"/>
    </row>
    <row r="140" spans="1:14" x14ac:dyDescent="0.25">
      <c r="A140" s="73" t="s">
        <v>718</v>
      </c>
      <c r="B140" s="182"/>
      <c r="C140" s="71"/>
      <c r="D140" s="103"/>
      <c r="E140" s="74"/>
      <c r="F140" s="13">
        <f t="shared" si="32"/>
        <v>0</v>
      </c>
      <c r="G140" s="11">
        <f>F140-H140</f>
        <v>0</v>
      </c>
      <c r="H140" s="14"/>
      <c r="I140" s="138"/>
      <c r="J140" s="138"/>
      <c r="L140" s="335"/>
    </row>
    <row r="141" spans="1:14" x14ac:dyDescent="0.25">
      <c r="A141" s="98" t="s">
        <v>719</v>
      </c>
      <c r="B141" s="71"/>
      <c r="C141" s="71"/>
      <c r="D141" s="71"/>
      <c r="E141" s="74"/>
      <c r="F141" s="13">
        <f t="shared" si="32"/>
        <v>0</v>
      </c>
      <c r="G141" s="11">
        <f t="shared" si="33"/>
        <v>0</v>
      </c>
      <c r="H141" s="14"/>
      <c r="I141" s="62"/>
      <c r="J141" s="62"/>
      <c r="L141" s="335"/>
    </row>
    <row r="142" spans="1:14" x14ac:dyDescent="0.25">
      <c r="A142" s="73"/>
      <c r="B142" s="71"/>
      <c r="C142" s="71"/>
      <c r="D142" s="71"/>
      <c r="E142" s="74"/>
      <c r="F142" s="13">
        <f t="shared" si="32"/>
        <v>0</v>
      </c>
      <c r="G142" s="11">
        <f t="shared" si="33"/>
        <v>0</v>
      </c>
      <c r="H142" s="14"/>
      <c r="I142" s="81"/>
      <c r="J142" s="81"/>
      <c r="L142" s="335"/>
    </row>
    <row r="143" spans="1:14" x14ac:dyDescent="0.25">
      <c r="A143" s="1"/>
      <c r="B143" s="71"/>
      <c r="C143" s="71"/>
      <c r="D143" s="71"/>
      <c r="E143" s="74"/>
      <c r="F143" s="13">
        <f t="shared" si="32"/>
        <v>0</v>
      </c>
      <c r="G143" s="11">
        <f t="shared" si="33"/>
        <v>0</v>
      </c>
      <c r="H143" s="14"/>
      <c r="L143" s="335"/>
    </row>
    <row r="144" spans="1:14" ht="15.75" thickBot="1" x14ac:dyDescent="0.3">
      <c r="A144" s="4" t="s">
        <v>13</v>
      </c>
      <c r="B144" s="15">
        <f t="shared" ref="B144:H144" si="34">SUM(B137:B143)</f>
        <v>0</v>
      </c>
      <c r="C144" s="15">
        <f t="shared" si="34"/>
        <v>0</v>
      </c>
      <c r="D144" s="15">
        <f t="shared" si="34"/>
        <v>0</v>
      </c>
      <c r="E144" s="16">
        <f t="shared" si="34"/>
        <v>0</v>
      </c>
      <c r="F144" s="17">
        <f t="shared" si="34"/>
        <v>0</v>
      </c>
      <c r="G144" s="18">
        <f t="shared" si="34"/>
        <v>0</v>
      </c>
      <c r="H144" s="19">
        <f t="shared" si="34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5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G22" sqref="G22"/>
    </sheetView>
  </sheetViews>
  <sheetFormatPr defaultRowHeight="15" x14ac:dyDescent="0.25"/>
  <cols>
    <col min="1" max="1" width="20.140625" customWidth="1"/>
    <col min="3" max="3" width="12.28515625" customWidth="1"/>
    <col min="7" max="7" width="10.85546875" customWidth="1"/>
  </cols>
  <sheetData>
    <row r="1" spans="1:12" x14ac:dyDescent="0.25">
      <c r="K1" s="70"/>
      <c r="L1" s="339"/>
    </row>
    <row r="2" spans="1:12" ht="21.75" thickBot="1" x14ac:dyDescent="0.4">
      <c r="A2" s="68" t="s">
        <v>15</v>
      </c>
      <c r="B2">
        <v>2021</v>
      </c>
      <c r="K2" s="70"/>
      <c r="L2" s="339"/>
    </row>
    <row r="3" spans="1:12" ht="30.75" thickBot="1" x14ac:dyDescent="0.3">
      <c r="A3" s="52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5" t="s">
        <v>6</v>
      </c>
      <c r="G3" s="5" t="s">
        <v>5</v>
      </c>
      <c r="H3" s="32" t="s">
        <v>7</v>
      </c>
      <c r="I3" s="3" t="s">
        <v>46</v>
      </c>
      <c r="J3" s="3" t="s">
        <v>47</v>
      </c>
      <c r="K3" s="105" t="s">
        <v>181</v>
      </c>
      <c r="L3" s="304" t="s">
        <v>666</v>
      </c>
    </row>
    <row r="4" spans="1:12" x14ac:dyDescent="0.25">
      <c r="A4" s="98" t="s">
        <v>707</v>
      </c>
      <c r="B4" s="103">
        <v>30</v>
      </c>
      <c r="C4" s="71">
        <v>37</v>
      </c>
      <c r="D4" s="71">
        <v>25</v>
      </c>
      <c r="E4" s="233">
        <v>25</v>
      </c>
      <c r="F4" s="78">
        <f t="shared" ref="F4:F10" si="0">SUM(B4:E4)</f>
        <v>117</v>
      </c>
      <c r="G4" s="79">
        <f t="shared" ref="G4:G10" si="1">F4-H4</f>
        <v>85</v>
      </c>
      <c r="H4" s="80">
        <v>32</v>
      </c>
      <c r="I4" s="62"/>
      <c r="J4" s="62"/>
      <c r="K4" s="62">
        <v>3</v>
      </c>
      <c r="L4" s="339">
        <v>6</v>
      </c>
    </row>
    <row r="5" spans="1:12" x14ac:dyDescent="0.25">
      <c r="A5" s="75" t="s">
        <v>708</v>
      </c>
      <c r="B5" s="338" t="s">
        <v>722</v>
      </c>
      <c r="C5" s="103">
        <v>27</v>
      </c>
      <c r="D5" s="71">
        <v>23</v>
      </c>
      <c r="E5" s="74">
        <v>22</v>
      </c>
      <c r="F5" s="78">
        <f t="shared" si="0"/>
        <v>72</v>
      </c>
      <c r="G5" s="79">
        <f t="shared" si="1"/>
        <v>56</v>
      </c>
      <c r="H5" s="80">
        <v>16</v>
      </c>
      <c r="I5" s="62"/>
      <c r="J5" s="62"/>
      <c r="K5" s="62">
        <v>2</v>
      </c>
      <c r="L5" s="62">
        <v>1</v>
      </c>
    </row>
    <row r="6" spans="1:12" x14ac:dyDescent="0.25">
      <c r="A6" s="73" t="s">
        <v>709</v>
      </c>
      <c r="B6" s="103">
        <v>29</v>
      </c>
      <c r="C6" s="71">
        <v>18</v>
      </c>
      <c r="D6" s="71">
        <v>20</v>
      </c>
      <c r="E6" s="74">
        <v>18</v>
      </c>
      <c r="F6" s="78">
        <f t="shared" si="0"/>
        <v>85</v>
      </c>
      <c r="G6" s="79">
        <f t="shared" si="1"/>
        <v>55</v>
      </c>
      <c r="H6" s="80">
        <v>30</v>
      </c>
      <c r="I6" s="62"/>
      <c r="J6" s="62"/>
      <c r="K6" s="339">
        <v>3</v>
      </c>
      <c r="L6" s="62">
        <v>2</v>
      </c>
    </row>
    <row r="7" spans="1:12" x14ac:dyDescent="0.25">
      <c r="A7" s="73" t="s">
        <v>710</v>
      </c>
      <c r="B7" s="71">
        <v>18</v>
      </c>
      <c r="C7" s="71">
        <v>15</v>
      </c>
      <c r="D7" s="71">
        <v>11</v>
      </c>
      <c r="E7" s="74">
        <v>17</v>
      </c>
      <c r="F7" s="78">
        <f t="shared" si="0"/>
        <v>61</v>
      </c>
      <c r="G7" s="79">
        <f t="shared" si="1"/>
        <v>44</v>
      </c>
      <c r="H7" s="80">
        <v>17</v>
      </c>
      <c r="I7" s="62"/>
      <c r="J7" s="62"/>
      <c r="K7" s="62">
        <v>0</v>
      </c>
      <c r="L7" s="62">
        <v>1</v>
      </c>
    </row>
    <row r="8" spans="1:12" x14ac:dyDescent="0.25">
      <c r="A8" s="98" t="s">
        <v>711</v>
      </c>
      <c r="B8" s="71">
        <v>15</v>
      </c>
      <c r="C8" s="71">
        <v>26</v>
      </c>
      <c r="D8" s="71">
        <v>10</v>
      </c>
      <c r="E8" s="74">
        <v>12</v>
      </c>
      <c r="F8" s="78">
        <f t="shared" si="0"/>
        <v>63</v>
      </c>
      <c r="G8" s="79">
        <f t="shared" si="1"/>
        <v>49</v>
      </c>
      <c r="H8" s="80">
        <v>14</v>
      </c>
      <c r="I8" s="62"/>
      <c r="J8" s="62"/>
      <c r="K8" s="339">
        <v>2</v>
      </c>
      <c r="L8" s="62">
        <v>1</v>
      </c>
    </row>
    <row r="9" spans="1:12" x14ac:dyDescent="0.25">
      <c r="A9" s="73"/>
      <c r="B9" s="71"/>
      <c r="C9" s="71"/>
      <c r="D9" s="71"/>
      <c r="E9" s="74"/>
      <c r="F9" s="78">
        <f t="shared" si="0"/>
        <v>0</v>
      </c>
      <c r="G9" s="79">
        <f t="shared" si="1"/>
        <v>0</v>
      </c>
      <c r="H9" s="80"/>
      <c r="I9" s="81"/>
      <c r="J9" s="81"/>
      <c r="K9" s="339"/>
      <c r="L9" s="339"/>
    </row>
    <row r="10" spans="1:12" x14ac:dyDescent="0.25">
      <c r="A10" s="1"/>
      <c r="B10" s="42"/>
      <c r="C10" s="42"/>
      <c r="D10" s="42"/>
      <c r="E10" s="43"/>
      <c r="F10" s="13">
        <f t="shared" si="0"/>
        <v>0</v>
      </c>
      <c r="G10" s="11">
        <f t="shared" si="1"/>
        <v>0</v>
      </c>
      <c r="H10" s="14"/>
      <c r="K10" s="70"/>
      <c r="L10" s="339"/>
    </row>
    <row r="11" spans="1:12" ht="15.75" thickBot="1" x14ac:dyDescent="0.3">
      <c r="A11" s="4" t="s">
        <v>13</v>
      </c>
      <c r="B11" s="15">
        <f t="shared" ref="B11:G11" si="2">SUM(B4:B10)</f>
        <v>92</v>
      </c>
      <c r="C11" s="15">
        <f t="shared" si="2"/>
        <v>123</v>
      </c>
      <c r="D11" s="15">
        <f t="shared" si="2"/>
        <v>89</v>
      </c>
      <c r="E11" s="16">
        <f t="shared" si="2"/>
        <v>94</v>
      </c>
      <c r="F11" s="17">
        <f t="shared" si="2"/>
        <v>398</v>
      </c>
      <c r="G11" s="18">
        <f t="shared" si="2"/>
        <v>289</v>
      </c>
      <c r="H11" s="19">
        <f>SUM(H4:H10)</f>
        <v>109</v>
      </c>
      <c r="I11" s="63"/>
      <c r="J11" s="63"/>
      <c r="K11" s="70">
        <f>SUM(K4:K10)</f>
        <v>10</v>
      </c>
      <c r="L11" s="339">
        <f>SUM(L4:L10)</f>
        <v>11</v>
      </c>
    </row>
    <row r="12" spans="1:12" ht="15.75" thickTop="1" x14ac:dyDescent="0.25">
      <c r="K12" s="70"/>
      <c r="L12" s="33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5"/>
      <c r="L65" s="346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J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J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7" t="s">
        <v>578</v>
      </c>
      <c r="F152" s="347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:F188" si="36">SUM(B183:E183)</f>
        <v>0</v>
      </c>
      <c r="G183" s="9">
        <f t="shared" ref="G183:G188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 t="shared" si="36"/>
        <v>0</v>
      </c>
      <c r="G184" s="6">
        <f t="shared" si="37"/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6"/>
        <v>0</v>
      </c>
      <c r="G188" s="11">
        <f t="shared" si="37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38">SUM(B183:B189)</f>
        <v>0</v>
      </c>
      <c r="C190" s="15">
        <f t="shared" si="38"/>
        <v>0</v>
      </c>
      <c r="D190" s="15">
        <f t="shared" si="38"/>
        <v>0</v>
      </c>
      <c r="E190" s="16">
        <f t="shared" si="38"/>
        <v>0</v>
      </c>
      <c r="F190" s="17">
        <f t="shared" si="38"/>
        <v>0</v>
      </c>
      <c r="G190" s="18">
        <f t="shared" si="38"/>
        <v>0</v>
      </c>
      <c r="H190" s="19">
        <f t="shared" si="38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Sheet1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2021-10-11T16:50:38Z</cp:lastPrinted>
  <dcterms:created xsi:type="dcterms:W3CDTF">2009-09-18T22:13:30Z</dcterms:created>
  <dcterms:modified xsi:type="dcterms:W3CDTF">2021-11-01T21:40:48Z</dcterms:modified>
</cp:coreProperties>
</file>