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Y:\HIP\DigitalCommission-New\UDHSC-meetings\2021\2021-May\"/>
    </mc:Choice>
  </mc:AlternateContent>
  <xr:revisionPtr revIDLastSave="0" documentId="13_ncr:1_{F851FD20-A9DB-4464-81A4-E96A8D05670E}" xr6:coauthVersionLast="45" xr6:coauthVersionMax="45" xr10:uidLastSave="{00000000-0000-0000-0000-000000000000}"/>
  <bookViews>
    <workbookView xWindow="-23148" yWindow="-108" windowWidth="23256" windowHeight="12576" xr2:uid="{00000000-000D-0000-FFFF-FFFF00000000}"/>
  </bookViews>
  <sheets>
    <sheet name="Summary" sheetId="4" r:id="rId1"/>
    <sheet name="Status Criteria" sheetId="2" r:id="rId2"/>
    <sheet name="Current Projects" sheetId="1" r:id="rId3"/>
    <sheet name="Complete-Maintenance" sheetId="3" r:id="rId4"/>
  </sheets>
  <definedNames>
    <definedName name="_xlnm.Print_Area" localSheetId="2">'Current Projects'!$A$1:$K$31</definedName>
    <definedName name="_xlnm.Print_Area" localSheetId="0">Summary!$A$1:$H$29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4" l="1"/>
  <c r="C3" i="4"/>
  <c r="B3" i="4"/>
  <c r="D2" i="4"/>
  <c r="C2" i="4"/>
  <c r="B2" i="4"/>
</calcChain>
</file>

<file path=xl/sharedStrings.xml><?xml version="1.0" encoding="utf-8"?>
<sst xmlns="http://schemas.openxmlformats.org/spreadsheetml/2006/main" count="438" uniqueCount="244">
  <si>
    <t>Project Category</t>
  </si>
  <si>
    <t>Project Title</t>
  </si>
  <si>
    <t>Project Description</t>
  </si>
  <si>
    <t>Primary</t>
  </si>
  <si>
    <t>Action</t>
  </si>
  <si>
    <t>Status</t>
  </si>
  <si>
    <t>Start Date</t>
  </si>
  <si>
    <t>Projected End Date</t>
  </si>
  <si>
    <t>Goals/Objectives Supported</t>
  </si>
  <si>
    <t>Status Description</t>
  </si>
  <si>
    <t>Challenges/Barriers</t>
  </si>
  <si>
    <t>Description</t>
  </si>
  <si>
    <t>Green</t>
  </si>
  <si>
    <t>Yellow</t>
  </si>
  <si>
    <t>Red</t>
  </si>
  <si>
    <t>Project is progressing but not as quickly or broadly as desired</t>
  </si>
  <si>
    <t>Project is not progressing, no resources, stalled, no engagement or buy in, or has not yet started.</t>
  </si>
  <si>
    <t>PROJECTS FOCUSED ON PATIENT KNOWLEDGE AND INVOLVEMENT</t>
  </si>
  <si>
    <t>1A, 2A</t>
  </si>
  <si>
    <t>Implementation</t>
  </si>
  <si>
    <t>UtahHealthScape.org (Transparency for Consumers)</t>
  </si>
  <si>
    <t>UtahHealthScape.org provides health care consumers with resources to support informed decision-making.  UtahHealthScape provides a directory of providers and clinics and quality ratings for hospitals, health plans, nursing homes, and home health agencies, along with other valuable information.</t>
  </si>
  <si>
    <t>complete</t>
  </si>
  <si>
    <t>Comagine Health's Patient &amp; Family Advisory Council (PFAC) helps us better understand the health care system from the patient's viewpoint. Patients, families and caregivers participating in the PFAC share their personal stories and health care experiences. This patient input is important in influencing how we design our projects to make our health care system better. We believe that patient wisdom is a "must have" factor in improving health care. Comagine Health convenes patient and family advisories throughout the state and HIT is a topic of interest, specifically Open Notes and portal use, for engagement and efficiency of care.</t>
  </si>
  <si>
    <t>1A, 1C</t>
  </si>
  <si>
    <t>Expansion</t>
  </si>
  <si>
    <t xml:space="preserve">Open Notes Campaign  </t>
  </si>
  <si>
    <t>Open Notes is a movement that urges doctors, nurses, therapists, and others to invite patients to read the notes they write to describe a visit through sharing from an electronic health record portal. Utah has a number of systems using electronic health records that can make notes available. Initiatives to  increase patient awareness and use can impact patient safety as well as trust between providers and patients. Goal is to increase participants in the Open Notes Initiative.</t>
  </si>
  <si>
    <t>1A, 1B, 1C, 1E, 3C</t>
  </si>
  <si>
    <t xml:space="preserve">Expansion </t>
  </si>
  <si>
    <t xml:space="preserve">PROJECTS FOCUES ON HEALTH CARE DELIVERY TRANSFORMATION                                                                                                                                                                                               </t>
  </si>
  <si>
    <t>Provide Support for Quality Reporting (PQRS, MU, MACRA)</t>
  </si>
  <si>
    <t>1C, 1A, 2B</t>
  </si>
  <si>
    <t>Adult Immunizations - increase rates (flu, pneumonia)</t>
  </si>
  <si>
    <t>Working with organizations to help improve the assessment and documentation of Medicare beneficiaries’ immunization status, increase overall immunization rates and reduce immunization disparities.</t>
  </si>
  <si>
    <t>2C</t>
  </si>
  <si>
    <t>Comagine Health's Quality Awards Program</t>
  </si>
  <si>
    <t>The Comagine Health Quality Award Program was launched in 2004 to promote high quality and transparency in health care. Yearly awards are given to Utah health care provider organizations based on standardized criteria (including Health IT) in the following areas:  • Home Health • Hospital • Nursing Home  • Physician Office</t>
  </si>
  <si>
    <t>2B, 2C</t>
  </si>
  <si>
    <t>Pharmacy integration medication reconciliation</t>
  </si>
  <si>
    <t xml:space="preserve">Integrating pharmacy data into the CHIE for medication reconciliation of non-controlled substance medication.  </t>
  </si>
  <si>
    <t>2B, 2D, 3C</t>
  </si>
  <si>
    <t>Planning</t>
  </si>
  <si>
    <t>PROJECTS FOCUSING ON INNOVATION AND APPLIED RESEARCH TO EFFICIENTLY IMPLEMENT STATEWIDE HEALTH IT INITIATIVES</t>
  </si>
  <si>
    <t>The Utah Partnership for Value-driven Health Care (UPV) operates under a collaborative, member-driven process. Partners come to the table to identify needed changes to the health care system. The work of the UPV is accomplished through member-led workgroups related to topics and initiatives identified by the collaborative.</t>
  </si>
  <si>
    <t>4A, 4B</t>
  </si>
  <si>
    <t>Partnering for Better Health Research Conference</t>
  </si>
  <si>
    <t>Intermountain Healthcare, Comagine Health, University of Utah Center for Clinical and Translational Sciences, and Community Faces of Utah host an innovative conference to improve UT patient engagement and patient centered outcomes research. Participants will engage in breakout sessions to address health sciences research questions as well as provide community member input into research design, inquiry and ongoing participation.</t>
  </si>
  <si>
    <t>4A</t>
  </si>
  <si>
    <t>Need Resources</t>
  </si>
  <si>
    <t>Lack of funding and lack of interest</t>
  </si>
  <si>
    <t>Comagine Health (Sarah)</t>
  </si>
  <si>
    <t>UDOH-OHCS (Carl)</t>
  </si>
  <si>
    <t>ePOLST Analysis and Implementation</t>
  </si>
  <si>
    <t>Consensus built stakeholder recommendations on how to move forward in establishing an ePOLST registry, supporting the registry and implementing it throughout the state.</t>
  </si>
  <si>
    <t>1A, 1B, 1C</t>
  </si>
  <si>
    <t xml:space="preserve">• The ePOLST project received Implementation Advanced Planning Document (IAPD) funding to allow for the design, development and implementation of a health information exchange (HIE)-based application to enhance the utility, value, and use of HIE in the care and engagement of Medicaid-insured patients with serious illness or frailty.
• In February 2020, CHDI contracted with Utah Commission on Aging (UCOA) to provide technical assistance to document end-of-life data elements in relevant data fields within electronic health records. This component of the ePOLST project is expected to be completed by March 2021.
</t>
  </si>
  <si>
    <t>A review of UHIN’s authority to create a patient portal review
of priorities has resulted in contracting delays with UHIN and a reduction in ePOLST project
scope. CHDI and UHIN have worked to ensure that the new scope of the ePOLST activities aligns
with Utah’s POLST community goals and activities are feasible within the shorter time-frame.
below.
• UCOA experience institutional set back with COVID-19 priorities, however, they have begun working with partners to complete their expected activities and are on their way to being back on track.</t>
  </si>
  <si>
    <t>UDOH-HIO (Kailah)</t>
  </si>
  <si>
    <t>Planning project for 1E - Consumer-mediated/generated exchange</t>
  </si>
  <si>
    <t xml:space="preserve">CHIE has a limited pilot on the patient portal with planned expansion.  </t>
  </si>
  <si>
    <t>1E</t>
  </si>
  <si>
    <t>UHIN no longer providing a patient portal</t>
  </si>
  <si>
    <t>UHIN Contracts do not allow sharing of patient data with patients directly</t>
  </si>
  <si>
    <t>UHIN (Cody)</t>
  </si>
  <si>
    <t>1A, 1B, 2C</t>
  </si>
  <si>
    <t>Patient Consent</t>
  </si>
  <si>
    <t>Develop patient consent tools for consent designation for sharing information across HIPAA and non-HIPAA providers.</t>
  </si>
  <si>
    <t>1A, 1C, 1E, 2B, 3C</t>
  </si>
  <si>
    <t>Consent processes in place</t>
  </si>
  <si>
    <t>Utah Department of Technology Services Digital Citizen Integration Project.</t>
  </si>
  <si>
    <t>Develop single sign on for citizens to access state services and records related to them.  Result of SB 137 (2019)</t>
  </si>
  <si>
    <t>1A, 1C, 1F</t>
  </si>
  <si>
    <t>We are continuing to add services to UtahID and enhance the environment. The biggest challenges are in the final three years of the roadmap. You can find some of the key elements here: https://demosite.utah.gov/citizen-portal/. We will have to make a few adjustments to the roadmap.</t>
  </si>
  <si>
    <t>It was not funded for FY21.  Will need the legislature's support to get it done by end date.</t>
  </si>
  <si>
    <t>DTS (Navina)</t>
  </si>
  <si>
    <t>UHIN has connectivity to Public Health for Public Health Reporting, has worked with ACOs to provide CHIE Alerts for ACO members and provides data to Payers for HEDIS reporting</t>
  </si>
  <si>
    <t>GetHealthyUtah.org (Population Health)</t>
  </si>
  <si>
    <t>To improve the health of all Utahns by supporting healthy eating and active living in order to associated health consequences.</t>
  </si>
  <si>
    <t>2B, 2C, 2D</t>
  </si>
  <si>
    <t>Death Notifications</t>
  </si>
  <si>
    <t>To develop timely notifications of deceased patients or members to providers and payers for them to improve their population health data.</t>
  </si>
  <si>
    <t>2B, 2D</t>
  </si>
  <si>
    <t>● Death notification is in production and sending
fact of death information to Intermountain Healthcare (IHC) and UHIN.
● Death notification was built using standards which were endorsed by ThSISU in 2017.
●UDH is able to expand the data elements exchanged for opioid and suicide deaths. HIO is working on implementing this change.</t>
  </si>
  <si>
    <t>Long-Term/Post-Acute Care Summary Exchange</t>
  </si>
  <si>
    <t>This is an ONC project intended to exchange CCD documents between hospital and long term care providers.  The pilot effort included Avalon and Intermountain Healthcare.  The expansion effort is to include all LTCs and Hospitals.</t>
  </si>
  <si>
    <t>2B, 3C</t>
  </si>
  <si>
    <t>Direct addresses have been set up for some LTCs through UHIN, but no work has recently been done on this</t>
  </si>
  <si>
    <t>Dashboards (HIT, NQF, Monarch) for Geographic Quality Analysis</t>
  </si>
  <si>
    <t xml:space="preserve">This project intends to provide hot spotting to providers for their patient panels and for public health reporting.  There are currently 36 measures contained in the system.  </t>
  </si>
  <si>
    <t>2C, 2D</t>
  </si>
  <si>
    <t>Data Warehouse platform being changed</t>
  </si>
  <si>
    <t>The MONAHRQ tool is no longer maintaned by AHRQ</t>
  </si>
  <si>
    <t>Closed</t>
  </si>
  <si>
    <t>Turnover of staff at LTC facilities.  Multiple computer programs for staff - need to integrate USIIS into their EHRs.  They may have outside agencies come in to give vaccines.</t>
  </si>
  <si>
    <t>ADT Alerts for reducing admissions and readmission</t>
  </si>
  <si>
    <t>Encounter Notification Services for the community and pushing those to different endpoints to rural and out of state providers.</t>
  </si>
  <si>
    <t>CHIE Alerts working well</t>
  </si>
  <si>
    <t>Clinical information exchange among public health, EHRs, and HIE</t>
  </si>
  <si>
    <t>To expand clinical data exchanges between HIE, EHRs and public health programs to support population health improvements (Baseline on operational use cases = 3, Immunization, EHR, and Syndromic Surveillance). Expanding to Newborn Screening and planning for cancer registry.</t>
  </si>
  <si>
    <t>2A, 2C, 3D</t>
  </si>
  <si>
    <t>CHIE is faciliting exchange of clinical information on multiple different levels</t>
  </si>
  <si>
    <t>Obesity &amp; Diabetes Population Health</t>
  </si>
  <si>
    <t>Baseline measures of obesity and diabetes using clinical data stream are obtained from the CHIE.</t>
  </si>
  <si>
    <t>UDOH-DCP (Theron Jepson)</t>
  </si>
  <si>
    <t>COB Database - Payer coordination</t>
  </si>
  <si>
    <t>Working with community payers to improve the Coordination of Benefits.  Updating Process with new APCD Vendor</t>
  </si>
  <si>
    <t>2Ac</t>
  </si>
  <si>
    <t>No work being done on this project.</t>
  </si>
  <si>
    <t>Fall Prevention Initiative</t>
  </si>
  <si>
    <t>This initiative is based on legislative interest. It is to explore using EMS data to identify and alert providers/Aging Services on patients with the potential for falls so that they can follow up.  This project also entails exploring ability to share information with social services agencies.</t>
  </si>
  <si>
    <t>Contract and IAPD in place as of September of 2020.  Work to begin soon.</t>
  </si>
  <si>
    <t xml:space="preserve">• Access to the EMS data at UDOH.
</t>
  </si>
  <si>
    <t>Shared Care Plan</t>
  </si>
  <si>
    <t xml:space="preserve">This project is to enable sharing of care plans across disparate providers to enhance care coordination. This includes behavioral health care plans and referrals for vulnerable populations.  </t>
  </si>
  <si>
    <t>Still in planning stages, no solution determined yet.</t>
  </si>
  <si>
    <t>Home Health Hub</t>
  </si>
  <si>
    <t xml:space="preserve">Using HIT for Home Health Orders to increase timeliness of care.  Would allow for electronic signatures on orders.  </t>
  </si>
  <si>
    <t>Getting buy in from providers to include social determinants of health.  Laws that may prohibit data sharing - may need to work on universal consent.</t>
  </si>
  <si>
    <t>No pharmacies connecting to CHIE</t>
  </si>
  <si>
    <t>Need interest or incentive for pharmacies to participate in CHIE</t>
  </si>
  <si>
    <t xml:space="preserve">State telehealth capacity for primary care and public health service delivery </t>
  </si>
  <si>
    <t>Assess capacity and needed development for delivery of health care services via telehealth, focused on primary care at this time.  UDOH EPICC's workplan activities include working towards establishing and expanding the use of telehealth technology to increase access to DSMES programs.  Additionally staff are working with LHDs to conduct an inventory of current providers using telehealth mechanisms to provide DSMES and/or diabetes education services and explore systems/software and equipment necessary for providing DSMES telehealth services.  UDOH MCH  Has a telemental health pilot contract with the University of Utah that will be extended with some legislative funding. UDOH also has a statewide safety bundle initiative that is being implemented through Project ECHO</t>
  </si>
  <si>
    <t>2D</t>
  </si>
  <si>
    <t>Planning 
The telemental health contract with the University of Utah is in place and we have extended it for a second year. Work was progressing as planned until COVID. This has impacted the ability to screen as in-person services were discontinued. Work is in place to offer remote options, however, they are getting limited response from clients.
The safety bundle work is progressing and we are currently working to implement the Obstetric Care for Women with Opioid Use Disorder safety bundle. Monthly education sessions are currently underway.</t>
  </si>
  <si>
    <t>PROJECTS FOCUSED ON ENHANCING UTAH'S INTEROPERABLE HEALTH IT INFRASTRUCTURE</t>
  </si>
  <si>
    <t>Rural Community Connectivity to CHIE</t>
  </si>
  <si>
    <t>Increase usage and participation in the CHIE. There has been much progress on this.  There are four rural hospitals that still need to connect.</t>
  </si>
  <si>
    <t>Still working on four rural hospitals to connect</t>
  </si>
  <si>
    <t>Bi-directional Immunization Query through CHIE</t>
  </si>
  <si>
    <t>CHIE and the Utah Statewide Immunization Information System (USIIS) will develop a bi-directional immunization query through CHIE for CHIE providers to query USIIS for patient immunization histories.</t>
  </si>
  <si>
    <t>3C, 3D</t>
  </si>
  <si>
    <t>EMS Integration exchange with CHIE</t>
  </si>
  <si>
    <t>Create an interface for EMS providers to query for information from their patients.</t>
  </si>
  <si>
    <t>3C</t>
  </si>
  <si>
    <t>Patient Centered Data Home - Multi-HIE Connections</t>
  </si>
  <si>
    <t>In production with 16 states including Alabama, Arizona, Arkansas, California, Colorado, Idaho, Indiana, Kentucky, Michigan, Nebraska, Nevada, Ohio, Oklahoma, Oregon, Tennessee, and Washington. In process with 5 additional states including Alaska, Iowa, Louisiana, North Dakota, and Texas.</t>
  </si>
  <si>
    <t>Poison Control Center Data Integration</t>
  </si>
  <si>
    <t>This is to get records in the hands of poison control to facilitate continuity of care. This project will work towards all referred hospitals receiving intake information gathered from the Poison Control center as well as follow up information sent back to the Poison Control Center for training and quality assessment.  This is an expanded project from the initial work with St. Marks and Intermountain.</t>
  </si>
  <si>
    <t>Issues with poor data quality and data matching in the CHIE.  Easier if referral is sent directly to Hospital from Poison Control and Hospital sends back results to Poison Control</t>
  </si>
  <si>
    <t>The Shared Identity Services for Utahns (ThSisU) / Statewide MPI</t>
  </si>
  <si>
    <t>To develop a statewide and community-based identity validation services for improving quality of health services and reducing abuse, misuses, and cost. (Baseline = 0)</t>
  </si>
  <si>
    <t>1E, 3A, 3D, 3E</t>
  </si>
  <si>
    <t xml:space="preserve">• UHIN has been designated as Utah’s community MPI.
• UHIN has developed an API that allows community partners to interact with their MPI. The API will be used to support several UDHSC projects.
• During the past year, participants in the ThSisU committee were requested to supply insights and guidance regarding the Utah approach to healthcare identity management to inform and critique the proposed Trusted Exchange Framework and Common Agreement as well as the proposed rules from CMS and ONC on information blocking. Avenues for the voice of Utah’s experience included the Sequoia Project Interoperability Leadership Committee, the Advisory Committee of Carequality, and Utah Health Information Network, as well as ONC and CMS directly.
</t>
  </si>
  <si>
    <t>EHR, HIE connections to the Controlled Substance Database</t>
  </si>
  <si>
    <t>To develop connectivity among the Utah Controlled Substance Database (CSD) with EHRs, the CHIE, pharmacies to increase and improve the uses of CSD for reducing the opioids overdoes prescriptions and deaths. (Baseline = 0)</t>
  </si>
  <si>
    <t>3B, 3C, 3D</t>
  </si>
  <si>
    <t xml:space="preserve">• Division of Professional Licensing (DOPL) at the Department of Commerce is sharing data with nine states through the RxCheck hub (AL, CO, CT, IL, KY, NV, SD, WA, WI). Some of these states limit what data they will share, and a couple of them will not activate their connection. DOPL has been testing RxCheck connect with PA, NE, and MD and will be going to production soon.
• The CSD is integrated with Utah Navajo Healthcare System (using AthenaHealth EMRS &amp;amp; LogiCoy EHR integration).
• Utah is one of five states participating in the 2020 eHealth Exchange and RxCheck Hub Pilot Project.
</t>
  </si>
  <si>
    <t>• CHIE integration has been delayed due to legal reasons. HIO, DOPL, and Utah Health Information Network (UHIN) met on several occasions to identify solutions for how UHIN can receive and display the data within the CHIE. From these meetings, it was decided that UHIN can only pass along a PDF to a provider with a DEA number, however, currently, UHIN does not capture DEA numbers. The three organizations are working on possible alternatives.</t>
  </si>
  <si>
    <t>UHIN HIT Conference</t>
  </si>
  <si>
    <t>Annual educational community- based conference.</t>
  </si>
  <si>
    <t>2D, 3A, 3B, 3F, 4A</t>
  </si>
  <si>
    <t>Has been well received</t>
  </si>
  <si>
    <t>CHIE Adoption</t>
  </si>
  <si>
    <t xml:space="preserve">Increase the usage and participation in the CHIE. </t>
  </si>
  <si>
    <t>Usage statistics continue to increase even in light of the pandemic</t>
  </si>
  <si>
    <t>CHIE Connections</t>
  </si>
  <si>
    <t>Improved CHIE with behavioral health providers, SNF Home Health and EMS.</t>
  </si>
  <si>
    <t>Connections being made, but as the participants are smaller usually have less support in making the connections</t>
  </si>
  <si>
    <t>Statewide Stroke and Cardiac Registries</t>
  </si>
  <si>
    <t>These new registries are required by recent legislation. UDOH is exploring utilizing UHIN to receive hospital reporting to the statewide stroke and cardiac registries through CHIE.</t>
  </si>
  <si>
    <t xml:space="preserve">The stroke registry is up and running with both RedCap and Get With the Guidelines. The cardiac registry is utilizing cardiac arrest data with the Cardiac Arrest Registry to Enhance Survival (CARES) registry. The decision was made to hold off starting a STEMI registry until further notice.  </t>
  </si>
  <si>
    <t>UDOH (Brett Cross)</t>
  </si>
  <si>
    <t>Statewide Standards for Data Quality</t>
  </si>
  <si>
    <t>Establish and implement standards for health data exchanges, building on ONC’s standards.  Deploy tools to clean data for analytics.</t>
  </si>
  <si>
    <t>2A, 3A, 3E, 4A</t>
  </si>
  <si>
    <t xml:space="preserve">• Standard Quality Assurance: HIO developed and implemented an automated Quality Assurance (QA) methodology for the ongoing assessment of DOHMPI’s linkage quality. The rules-based methodology and metrics use industry best practices for identity linkage.
• Standard-Metadata Management: HIO is in currently working with DCP Informatics Program and EMS on a yearlong project to document business and technical metadata for data systems within DCP and EMS. This project is still in the planning phase.
• Standard-Data Integration (Reduce the need to obtain data from multiple sources and improve data consistency): 
o Center for Health Data and Informatics is currently working with the different UDOH divisions to document current registries and to identify potential ways to consolidate these registries. This project complement the metadata project. 
o HIO is working with DCP-Informatics Program to pilot evaluate several industry common data models and to implement one within the DCP data warehouse. The conceptual framework for this project has been developed.
o HIO has built a FHIR API to integrate death records within the surveillance system, EpiTrax. This integration is being expanded to also integrate the surveillance system with the Utah Immunization Information System and birth data via a DOHMPI API; this integration is slated to be completed by May 2021.
</t>
  </si>
  <si>
    <t xml:space="preserve">• HIO staff resources and funding.
</t>
  </si>
  <si>
    <t>To develop capacity to exchange newborn screening results and follow-up diagnostic reports between public health and providers via CHIE (Baseline = 0).</t>
  </si>
  <si>
    <t>1A, 2B</t>
  </si>
  <si>
    <t>Year 1 deliverables on track to be completed this month</t>
  </si>
  <si>
    <t>This project intends to exchange needed healthcare information between behavioral health and physical health providers. As of August 2016, UHIN is working with pediatric groups at Granger and the University Neuropsychiatric Institute. UHIN is piloting the updated SAMHSA consent with adult groups at Davis Behavioral Health. </t>
  </si>
  <si>
    <t>Davis Behavioral connection in place and feeding data to the CHIE.  Connection with Valley Behavioral in progress</t>
  </si>
  <si>
    <t>Use of EHR and/or PCORnet data for chronic disease surveillance by pubic health</t>
  </si>
  <si>
    <t>2C, 3D, 3E</t>
  </si>
  <si>
    <t>Development of system to implement Medical Cannabis, including inventory control system, pharmacy, and electronic verification</t>
  </si>
  <si>
    <t>The Center for Medical Cannabis is working on an RFP that will address the multiple needs to implement Medical Cannabis through an interoperable system.</t>
  </si>
  <si>
    <t>2D, 3D</t>
  </si>
  <si>
    <t>Initial system is operational. Additional updates to the system will likely be ongoing throughout the life of the contract.</t>
  </si>
  <si>
    <t>UDOH-Center for Medical Cannabis (Kayla Strong)</t>
  </si>
  <si>
    <t>Development of Controlled Substance Database dashboards including a provider, patient, and public dashboard</t>
  </si>
  <si>
    <t>UDOH is working with DOPL to create dashboards to inform providers of patient history with opioids, opioid/benzodiazepine combinations, and their own prescribing practices.  They are also creating a public dashboard to identify hotspot areas.</t>
  </si>
  <si>
    <t xml:space="preserve">Implementation </t>
  </si>
  <si>
    <t xml:space="preserve">• All dashboards are in production and are updated at different intervals:
o Patient dashboard: daily
o Prescriber dashboard: quarterly
o Internal Dashboard for LHD Opioid leads: weekly
o Public Community Dashboard: Yearly 
</t>
  </si>
  <si>
    <t>Provider Directory</t>
  </si>
  <si>
    <t>To develop interoperable health professional directories among providers, payers, HIE and UDOH to support secured message exchanges, patient-provider mapping, clinic-level intervention, etc. (Baseline = 0)</t>
  </si>
  <si>
    <t xml:space="preserve">• UHIN developed a realease 1 of the provider directory in 2017 which was tested by HIO via a FHIR API.  
• UHIN’s is working on creating a consolidated Provider Directory (PD). They created a workgroup and polled the community to learn about the community’s needs and are in the process of implementing changes/enhancements based on the community needs. 
• To implement the consolidated PD, UHIN currently working with insurers and other community parterns to enhance the provider directory that is accurate, complete, has the potential for providers to self-maintain their information, and contains robust data around clinic attribution. This enhanced provider directory will be integrated with the Pediatric Patient Summary Medical Home Portal’s (PPS-MHP) Services Directory to allow users of the PPS-MHP the ability to easily find and connect with appropriate providers. HIO plans to work with UHIN again to pilot integrating with UHIN's PD.
• HIO is also working on enhancing their directory, which is based on the DOPL Professional Licensing Database. To date, HIO has resolved identities within the professional licensing database, automatically identify providers who are deceased, and developed an interface to interact with NPPES to pull NPI data. HIO once again will work with UHIN to integrate with their PD to receive more complete data and also to aid with clinic attribution. 
</t>
  </si>
  <si>
    <t xml:space="preserve">• Resources and funding at HIO to make the UDOH provider directory a priority. 
• Funding at UHIN to enhance their provider directory. However, in the 2020 IAPD, UHIN has added activities related to enhancing their PD; this IAPD is pending CMS’ approval.
</t>
  </si>
  <si>
    <t>Stakeholder Engagement (ie. Indian Health)</t>
  </si>
  <si>
    <t>Improved connections for Indian Health providers for information exchange and population health management.</t>
  </si>
  <si>
    <t>4B</t>
  </si>
  <si>
    <t>We have data sharing agreements with two Tribal Epidemiology Centers.  There is new federal guidance to encourage more data sharing wth the tribes.  A meeting was held last year with several partner agencies around this topic.  Utah seems to be in a good place.  There is not a specific project for this so may want to consider it closed at this time.</t>
  </si>
  <si>
    <t>UHIN, UDOH, Tribal Epidemiology Centers (Navina)</t>
  </si>
  <si>
    <t xml:space="preserve">Highlights of ongoing transparency, quality or research projects or All Payer Claims Database (APCD) use cases (e.g., UDRC </t>
  </si>
  <si>
    <t>Yearly showcase events, products or publications highlighting new transparency, quality, or research projects. The Office of Healthcare Statistics shares new or updated uses of APCD data.</t>
  </si>
  <si>
    <t>At present, OHCS is engaged in a number of projects which coincide with goal 4A, including but not limited to: COVID-19 trends report, a  grant app to RWJF, two pending grant applications at the conceptual stage (using OHCS data for evaluating diabetes prevention prorgams across urban, rural and tribal areas; and using APCD to evaluate immunziation initiatives); currently working on analyzing pre and post pandmeic cost of chronic disease management</t>
  </si>
  <si>
    <r>
      <rPr>
        <sz val="11"/>
        <color rgb="FF000000"/>
        <rFont val="Calibri"/>
        <family val="2"/>
        <scheme val="minor"/>
      </rPr>
      <t>Comagine Health's Patient &amp; Family Advisory Council a</t>
    </r>
    <r>
      <rPr>
        <sz val="11"/>
        <color theme="1"/>
        <rFont val="Calibri"/>
        <family val="2"/>
        <scheme val="minor"/>
      </rPr>
      <t>nd state-wide PFAC Consortium</t>
    </r>
  </si>
  <si>
    <r>
      <t>CHIE</t>
    </r>
    <r>
      <rPr>
        <sz val="11"/>
        <color rgb="FF000000"/>
        <rFont val="Calibri"/>
        <family val="2"/>
        <scheme val="minor"/>
      </rPr>
      <t xml:space="preserve"> Patient Portal</t>
    </r>
  </si>
  <si>
    <r>
      <t>This is an ONC grant item that created</t>
    </r>
    <r>
      <rPr>
        <sz val="11"/>
        <color rgb="FF000000"/>
        <rFont val="Calibri"/>
        <family val="2"/>
        <scheme val="minor"/>
      </rPr>
      <t xml:space="preserve"> a patient portal that has access to the </t>
    </r>
    <r>
      <rPr>
        <sz val="11"/>
        <color theme="1"/>
        <rFont val="Calibri"/>
        <family val="2"/>
        <scheme val="minor"/>
      </rPr>
      <t>CHIE</t>
    </r>
    <r>
      <rPr>
        <sz val="11"/>
        <color rgb="FF000000"/>
        <rFont val="Calibri"/>
        <family val="2"/>
        <scheme val="minor"/>
      </rPr>
      <t xml:space="preserve"> and allows for patient to share information with their provider.  Planning to add ePOLST and Pediatric Care Summary data for patient access.  Fu</t>
    </r>
    <r>
      <rPr>
        <sz val="11"/>
        <color theme="1"/>
        <rFont val="Calibri"/>
        <family val="2"/>
        <scheme val="minor"/>
      </rPr>
      <t>ture roadmap items include benefit information, immunizations and care plans.</t>
    </r>
  </si>
  <si>
    <r>
      <t xml:space="preserve">Comagine Health gives quality improvement support to Utah physician offices and hospitals on reporting and improving quality measures.  Specific emphasis on the Quality Payment Program (QPP), Accountable Care Organizations (ACOs), other Alternative Payment Models (APMs), behavioral health care and Ambulatory Surgical Center care are a focus for improvement efforts and improving outcomes. </t>
    </r>
    <r>
      <rPr>
        <sz val="11"/>
        <color rgb="FF222222"/>
        <rFont val="Calibri"/>
        <family val="2"/>
        <scheme val="minor"/>
      </rPr>
      <t>UHIN is working with providers to meet Promoting Interoperability (previously Meaningful Use) requirements and assist with criteria for QPP and is evaluating whether to assist members with reporting.</t>
    </r>
  </si>
  <si>
    <r>
      <t xml:space="preserve">The Bureau of Health Promotion within DCP has been evaluating the efficacy of EHR data for chronic disease surveillance and informing public health intervention and prevention efforts. The plan is to evaluate the PCORnet Common Data Model as a potential data model for statewide chronic disease surveillance, specifically hypertension and diabetes. </t>
    </r>
    <r>
      <rPr>
        <sz val="11"/>
        <color rgb="FF000000"/>
        <rFont val="Calibri"/>
        <family val="2"/>
        <scheme val="minor"/>
      </rPr>
      <t>UDOH collaborates with the Intermountain and the University of Utah’s academic clinical databases (“PCORnet” Projects) to assist UHIN to develop a PCORnet compatible database and enable clinical information exchange among the three PCORnet’s nodes. Initial clinical information to be exchanged is related to hypertension and hypertension-related diseases. This initiative is to support the Utah Governor’s Legacy Project to reduce uncontrolled hypertension in Utah. Data sharing agreements have been completed and they are working on a one-time data transfer for the evaluation.</t>
    </r>
  </si>
  <si>
    <t xml:space="preserve"> HIE for Newborn Screenings and Follow up</t>
  </si>
  <si>
    <r>
      <rPr>
        <sz val="11"/>
        <color rgb="FF222222"/>
        <rFont val="Calibri"/>
        <family val="2"/>
        <scheme val="minor"/>
      </rPr>
      <t>Physical and Behavioral Health Interoperability (electronic exchange</t>
    </r>
    <r>
      <rPr>
        <sz val="11"/>
        <color rgb="FF000000"/>
        <rFont val="Calibri"/>
        <family val="2"/>
        <scheme val="minor"/>
      </rPr>
      <t xml:space="preserve">  -  PCP to BH and BH to PCP)</t>
    </r>
  </si>
  <si>
    <t xml:space="preserve"> Utah Partnership for Value</t>
  </si>
  <si>
    <t>Price Transparency Total Cost of Care Advances</t>
  </si>
  <si>
    <t>Comagine Health (Sarah)
UDOH- OHCS (Carl)
Office of the Auditor</t>
  </si>
  <si>
    <t>Curently there is no funding appropriated for this work. On 8/5 during the Utah Payer Association meeting OHCS discussed what we have done in the past as well as what Minnesota has done as examples of what we could produce. There was also a survey sent out to the payers where they could indicate if they were interested. There was no response in the meeting, but one payer has indicated that they would be interested in it.  The State Auditor has also created their cost transparency website.</t>
  </si>
  <si>
    <t xml:space="preserve">To increase transparency reporting on healthcare quality and cost using the All Payer Claims Data or Total Cost of Care Data. </t>
  </si>
  <si>
    <t xml:space="preserve">No changes.  Not active at this time.  National Open Notes campaign continues. </t>
  </si>
  <si>
    <t>Comagine Health does not have resources to put into this project at this time.</t>
  </si>
  <si>
    <t>Comagine Health (Sarah)
UDOH-USIIS (Jon)</t>
  </si>
  <si>
    <t>Social Service Referrals – Addressing social determinants in healthcare, closed loop referrals</t>
  </si>
  <si>
    <t>UDOH
UHIN
United Way
Leavitt Partners</t>
  </si>
  <si>
    <t>Have assessments in primary care and developing the ability of primary care to refer to 211 and then having the referral report back to the provider through the CHIE. Advancing interoperability of data, pilot use of Unite Us platform, advance APIs for interoperability.</t>
  </si>
  <si>
    <t>Stalled due to COVID and re-org of Comagine Health</t>
  </si>
  <si>
    <t xml:space="preserve">Conference cancelled due to COVID </t>
  </si>
  <si>
    <t>Comagine Health (Sarah)
UHIN (Cody)</t>
  </si>
  <si>
    <t>This group, website, and toolkit are active.  I suggest we closed this as completed</t>
  </si>
  <si>
    <t>Complete</t>
  </si>
  <si>
    <t>Get Healthy Utah</t>
  </si>
  <si>
    <t>UHIN (Cody)
UDOH-OHCS (Carl)</t>
  </si>
  <si>
    <t>UHIN Data Warehouse platform being changed</t>
  </si>
  <si>
    <t>UHIN (Cody)
UDOH-DCP (Theron Jepson)</t>
  </si>
  <si>
    <t>UHIN (Cody)
UDOH-DCP  (Theron Jepson)</t>
  </si>
  <si>
    <t>UHIN (Cody)
UDOH-HIO (Kailah)</t>
  </si>
  <si>
    <t>Contract and IAPD in place as of September of 2020.  
• In 2019, worked with partners to secure Implementation Advanced Planning Document (IAPD) funding for this project. In 2020, the scope of the project was expanded to include a home health hub, which is currently pending approval.
• HIO is working with the Bureau of Emergency Medical Services (BEMS) on developing the infrastructure to exchange non-transport falls data with UHIN.
• The contract with UHIN to design, development and implementation activities to develop an electronic infrastructure to match Emergency Medical Services (EMS) falls data to Medicaid providers (care managers, primary care providers, secondary providers, etc.) within the Clinical Health Information Exchange (CHIE), and to alert the Medicaid provider community about the fall and the possible need for a fall risk assessment and early intervention is pending UHIN’s signature.</t>
  </si>
  <si>
    <t>UDOH - EPICC (Linnea Fletcher)
UDOH  MCH (Laurie Baksh)</t>
  </si>
  <si>
    <t>•	EPICC has worked with Utah DSME programs to identify which locations are offering telehealth services currently, as well as survey which programs may be interested in implementing telehealth. 
•	EPICC was working with Uintah Basin Healthcare DSME program to implement a Remote Patient Monitoring Pilot.  This would allow patients to self-monitor at home, enter in data, and electronically share with their diabetes care and education specialist, who could then provide follow up education via telephone appointment. 
•	EPICC is now working with IHC's Telemedicine department to look at possibilities for implementing telehealth for DSME through their programs.  IHC has a chronic disease telehealth department (among other topics/specialties) that contains a large focus on diabetes.  They also have direct connections to their DSME programs.  EPICC has been communicating with the representative from IHC to look at opportunities for collaboration to use the telehealth technologies they already have in place to implement into DSME programs.  There is also a discussion regarding a possible statewide DSME Telehealth Echo project for both providers and patients.  Both aspects of this partnership are in the early stages of brainstorming/development.
•	EPICC is working with AUCH to implement Diabetic Retinopathy Screenings in their health centers utilizing telehealth.  The DRS is conducted by health center staff (i.e. Medical Assistant, Nurse, etc.), where the results are then sent to a physician for review.  The physician can then provide feedback on necessary follow up.  This saves the individual time and money for travel and unnecessary provider visits.  AUCH has created a toolkit to help health centers implement DRS and is working to ensure each participating center has necessary equipment.  AUCH will then be providing training and ongoing TA to clinic staff to be able to properly and successfully complete DRS. 
•	On a broader scale, B.Ly sits on the Utah Telehealth Advisory Council, a group that is working to expand telehealth coverage in Utah, as well as assessing gaps in accessibility for telehealth in Utah (i.e. provider buy-in, bandwidth, etc.).  The group works to collaborate projects, share ideas/updates, and problem solve
•	EPICC is conducting a telehealth survey to evaluate the landscape of telehealth in Utah. The survey will seek to gain insights into what specialties use telehealth services, what types of telehealth services, and barriers for implementation of telehealth. EPICC also has a partnership to evaluate the impacts of telehealth on care management of patients of hypertension with the UofU.
•	The telemental health project was progressing as expected until COVID impacted the ability of local health departments to provide in-person services. Efforts have been made to provide alternate screening mechanisms, however this is not being used as hoped. It may be due to the stresses from COVID.
•	The safety bundle work is progressing  at an acceptable pace. Participants have requested only a single learning session per month due to COVID. To date, eight learning sessions have been held using the Zoom platform and are available on the YouTube channel.</t>
  </si>
  <si>
    <t>•	Identifying programs utilizing telehealth has been a challenge because DSME programs do not report whether their services are offered in person or via telehealth, and each program has a different definition as to what "telehealth" means (doesn't always align with the CDC/CMS definitions of telehealth).  A barrier to DSME programs implementing telehealth is that it is not currently a covered service by a majority of insurances.  Medicaid has very limited coverage with restrictions that make offering DSME via telehealth "not worth the time."  The Utah Telehealth Advisory Council is working on parity laws that would improve the coverage of telehealth, and therefore, would help make DSME via telehealth easier to implement as well.  In the meantime, EPICC is continuing to work to identify any program that is using some form of telehealth and try to find ways for providers to be able to offer their services via telehealth.
•	Uintah Basin Healthcare was unable to move forward with this pilot.
•	These efforts, however, have been slowed due to COVID.
•	As noted, both MIHP projects were progressing well until COVID entered the state. This has required some shifting in process and frequency of sessions. However, both are still active projects and progressing well.</t>
  </si>
  <si>
    <t>Ongoing</t>
  </si>
  <si>
    <t>UHIN (Cody)
UDOH-USIIS (Jon)</t>
  </si>
  <si>
    <t>Current CHIE platform does not support USIIS query method.
No progress since December 2019</t>
  </si>
  <si>
    <t>CHIE working to replace platform and include USIIS connection on any new platform.
Waiting on UHIN to implement requirements on HL7 messaging. On hold until system update</t>
  </si>
  <si>
    <t>UDOH-HIO (Kailah)
UHIN (Cody)</t>
  </si>
  <si>
    <t>This project worked with Long Term Care facilities to try to increase immunization rates.  LTC facilities were encouraged to enroll in USIIS to help with tracking immunizations.  When they followed up with agencies there had been so much turnover that new staff were not aware of USIIS.  Very few LTC facilities use USIIS.  Project is now closed and Immunization program staff will explore in the future other methods of working with LTC facilities and their EHR systems.</t>
  </si>
  <si>
    <t>Development</t>
  </si>
  <si>
    <t>As reported in UDHSC meetings there are several initiatives around Social Determinants of Health.  There is a large interagency group formed to address this goal in the Governors One Utah plan.</t>
  </si>
  <si>
    <t>Connected with over 20+ HIEs and 40+ have signed up to participate</t>
  </si>
  <si>
    <t>Maintenance</t>
  </si>
  <si>
    <t>complete but no longer operational</t>
  </si>
  <si>
    <t>Work is being done for a chronic disease reporting rule to public health</t>
  </si>
  <si>
    <t>Closed/Maintenance</t>
  </si>
  <si>
    <t>Open</t>
  </si>
  <si>
    <t>Project is advancing, progressing at an acceptable pace, no barriers, adequate participation and breadth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</si>
</sst>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yy;@"/>
  </numFmts>
  <fonts count="11" x14ac:knownFonts="1">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u/>
      <sz val="11"/>
      <color theme="10"/>
      <name val="Calibri"/>
      <family val="2"/>
      <scheme val="minor"/>
    </font>
    <font>
      <sz val="11"/>
      <name val="Calibri"/>
      <family val="2"/>
      <scheme val="minor"/>
    </font>
    <font>
      <b/>
      <sz val="11"/>
      <color rgb="FFFF0000"/>
      <name val="Calibri"/>
      <family val="2"/>
      <scheme val="minor"/>
    </font>
    <font>
      <b/>
      <sz val="11"/>
      <name val="Calibri"/>
      <family val="2"/>
      <scheme val="minor"/>
    </font>
    <font>
      <sz val="11"/>
      <color rgb="FF000000"/>
      <name val="Calibri"/>
      <family val="2"/>
      <scheme val="minor"/>
    </font>
    <font>
      <sz val="11"/>
      <color rgb="FF222222"/>
      <name val="Calibri"/>
      <family val="2"/>
      <scheme val="minor"/>
    </font>
    <font>
      <b/>
      <sz val="11"/>
      <color rgb="FF000000"/>
      <name val="Calibri"/>
      <family val="2"/>
      <scheme val="minor"/>
    </font>
  </fonts>
  <fills count="8">
    <fill>
      <patternFill patternType="none"/>
    </fill>
    <fill>
      <patternFill patternType="gray125"/>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FF00"/>
        <bgColor rgb="FFFFFF00"/>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55">
    <xf numFmtId="0" fontId="0" fillId="0" borderId="0" xfId="0"/>
    <xf numFmtId="0" fontId="1" fillId="2" borderId="0" xfId="0" applyFont="1" applyFill="1"/>
    <xf numFmtId="0" fontId="3" fillId="0" borderId="0" xfId="0" applyFont="1" applyAlignment="1">
      <alignment wrapText="1"/>
    </xf>
    <xf numFmtId="0" fontId="2" fillId="3" borderId="0" xfId="0" applyFont="1" applyFill="1"/>
    <xf numFmtId="0" fontId="2" fillId="4" borderId="0" xfId="0" applyFont="1" applyFill="1"/>
    <xf numFmtId="0" fontId="2" fillId="5" borderId="0" xfId="0" applyFont="1" applyFill="1"/>
    <xf numFmtId="0" fontId="2" fillId="0" borderId="1" xfId="0" applyFont="1" applyBorder="1" applyAlignment="1">
      <alignment vertical="top" wrapText="1"/>
    </xf>
    <xf numFmtId="0" fontId="0" fillId="0" borderId="1" xfId="0" applyFont="1" applyBorder="1" applyAlignment="1">
      <alignment vertical="top" wrapText="1"/>
    </xf>
    <xf numFmtId="0" fontId="0" fillId="0" borderId="3" xfId="0" applyFont="1" applyBorder="1" applyAlignment="1">
      <alignment vertical="top" wrapText="1"/>
    </xf>
    <xf numFmtId="0" fontId="0" fillId="0" borderId="1" xfId="0" applyFont="1" applyBorder="1" applyAlignment="1">
      <alignment vertical="top"/>
    </xf>
    <xf numFmtId="0" fontId="8" fillId="0" borderId="1" xfId="0" applyFont="1" applyBorder="1" applyAlignment="1">
      <alignment vertical="top"/>
    </xf>
    <xf numFmtId="0" fontId="0" fillId="0" borderId="3" xfId="0" applyFont="1" applyBorder="1" applyAlignment="1">
      <alignment vertical="top"/>
    </xf>
    <xf numFmtId="0" fontId="9" fillId="0" borderId="7" xfId="0" applyFont="1" applyBorder="1" applyAlignment="1">
      <alignment vertical="top" wrapText="1"/>
    </xf>
    <xf numFmtId="0" fontId="0" fillId="0" borderId="7" xfId="0" applyFont="1" applyBorder="1" applyAlignment="1">
      <alignment vertical="top" wrapText="1"/>
    </xf>
    <xf numFmtId="0" fontId="9" fillId="0" borderId="1" xfId="0" applyFont="1" applyBorder="1" applyAlignment="1">
      <alignment vertical="top" wrapText="1"/>
    </xf>
    <xf numFmtId="0" fontId="8" fillId="0" borderId="1" xfId="0" applyFont="1" applyBorder="1" applyAlignment="1">
      <alignment vertical="top" wrapText="1"/>
    </xf>
    <xf numFmtId="0" fontId="8" fillId="0" borderId="2" xfId="0" applyFont="1" applyBorder="1" applyAlignment="1">
      <alignment vertical="top"/>
    </xf>
    <xf numFmtId="0" fontId="5" fillId="0" borderId="2" xfId="0" applyFont="1" applyBorder="1" applyAlignment="1">
      <alignment vertical="top" wrapText="1"/>
    </xf>
    <xf numFmtId="0" fontId="5" fillId="0" borderId="0" xfId="0" applyFont="1" applyAlignment="1">
      <alignment vertical="top" wrapText="1"/>
    </xf>
    <xf numFmtId="0" fontId="5" fillId="6" borderId="2" xfId="0" applyFont="1" applyFill="1" applyBorder="1" applyAlignment="1">
      <alignment vertical="top" wrapText="1"/>
    </xf>
    <xf numFmtId="0" fontId="5" fillId="7" borderId="1" xfId="0" applyFont="1" applyFill="1" applyBorder="1" applyAlignment="1">
      <alignment vertical="top" wrapText="1"/>
    </xf>
    <xf numFmtId="164" fontId="0" fillId="0" borderId="1" xfId="0" applyNumberFormat="1" applyFont="1" applyBorder="1" applyAlignment="1">
      <alignment vertical="top"/>
    </xf>
    <xf numFmtId="164" fontId="5" fillId="0" borderId="2" xfId="0" applyNumberFormat="1" applyFont="1" applyBorder="1" applyAlignment="1">
      <alignment vertical="top" wrapText="1"/>
    </xf>
    <xf numFmtId="0" fontId="7"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vertical="top"/>
    </xf>
    <xf numFmtId="164" fontId="5" fillId="0" borderId="1" xfId="0" applyNumberFormat="1" applyFont="1" applyBorder="1" applyAlignment="1">
      <alignment vertical="top"/>
    </xf>
    <xf numFmtId="0" fontId="0" fillId="7" borderId="1" xfId="0" applyFont="1" applyFill="1" applyBorder="1" applyAlignment="1">
      <alignment vertical="top"/>
    </xf>
    <xf numFmtId="0" fontId="0" fillId="7" borderId="1" xfId="0" applyFont="1" applyFill="1" applyBorder="1" applyAlignment="1">
      <alignment vertical="top" wrapText="1"/>
    </xf>
    <xf numFmtId="0" fontId="8" fillId="7" borderId="1" xfId="0" applyFont="1" applyFill="1" applyBorder="1" applyAlignment="1">
      <alignment vertical="top" wrapText="1"/>
    </xf>
    <xf numFmtId="0" fontId="7" fillId="0" borderId="7" xfId="0" applyFont="1" applyBorder="1" applyAlignment="1">
      <alignment vertical="top" wrapText="1"/>
    </xf>
    <xf numFmtId="0" fontId="5" fillId="0" borderId="7" xfId="0" applyFont="1" applyBorder="1" applyAlignment="1">
      <alignment vertical="top" wrapText="1"/>
    </xf>
    <xf numFmtId="164" fontId="5" fillId="0" borderId="7" xfId="0" applyNumberFormat="1" applyFont="1" applyBorder="1" applyAlignment="1">
      <alignment vertical="top"/>
    </xf>
    <xf numFmtId="0" fontId="5" fillId="0" borderId="7" xfId="0" applyFont="1" applyBorder="1" applyAlignment="1">
      <alignment vertical="top"/>
    </xf>
    <xf numFmtId="0" fontId="5" fillId="0" borderId="0" xfId="0" applyFont="1" applyBorder="1" applyAlignment="1">
      <alignment vertical="top" wrapText="1"/>
    </xf>
    <xf numFmtId="0" fontId="5" fillId="0" borderId="0" xfId="0" applyFont="1" applyBorder="1" applyAlignment="1">
      <alignment vertical="top"/>
    </xf>
    <xf numFmtId="0" fontId="0" fillId="0" borderId="0" xfId="0" applyFont="1" applyBorder="1" applyAlignment="1">
      <alignment vertical="top" wrapText="1"/>
    </xf>
    <xf numFmtId="0" fontId="0" fillId="0" borderId="0" xfId="0" applyFont="1" applyBorder="1" applyAlignment="1">
      <alignment vertical="top"/>
    </xf>
    <xf numFmtId="0" fontId="1" fillId="2" borderId="0" xfId="0" applyFont="1" applyFill="1" applyAlignment="1">
      <alignment vertical="top"/>
    </xf>
    <xf numFmtId="0" fontId="1" fillId="2" borderId="0" xfId="0" applyFont="1" applyFill="1" applyAlignment="1">
      <alignment vertical="top" wrapText="1"/>
    </xf>
    <xf numFmtId="0" fontId="0" fillId="0" borderId="0" xfId="0" applyFont="1" applyAlignment="1">
      <alignment vertical="top" wrapText="1"/>
    </xf>
    <xf numFmtId="0" fontId="0" fillId="0" borderId="0" xfId="0" applyFont="1" applyAlignment="1">
      <alignment vertical="top"/>
    </xf>
    <xf numFmtId="0" fontId="0" fillId="0" borderId="0" xfId="0" applyAlignment="1">
      <alignment vertical="top"/>
    </xf>
    <xf numFmtId="0" fontId="0" fillId="0" borderId="4" xfId="0" applyFont="1" applyBorder="1" applyAlignment="1">
      <alignment vertical="top" wrapText="1"/>
    </xf>
    <xf numFmtId="0" fontId="0" fillId="0" borderId="5" xfId="0" applyFont="1" applyBorder="1" applyAlignment="1">
      <alignment vertical="top"/>
    </xf>
    <xf numFmtId="0" fontId="0" fillId="0" borderId="6" xfId="0" applyFont="1" applyBorder="1" applyAlignment="1">
      <alignment vertical="top"/>
    </xf>
    <xf numFmtId="0" fontId="0" fillId="0" borderId="4" xfId="0" applyFont="1" applyBorder="1" applyAlignment="1">
      <alignment vertical="top"/>
    </xf>
    <xf numFmtId="164" fontId="0" fillId="0" borderId="0" xfId="0" applyNumberFormat="1" applyFont="1" applyAlignment="1">
      <alignment vertical="top"/>
    </xf>
    <xf numFmtId="0" fontId="5" fillId="0" borderId="0" xfId="1" applyFont="1" applyAlignment="1">
      <alignment vertical="top" wrapText="1"/>
    </xf>
    <xf numFmtId="164" fontId="0" fillId="0" borderId="7" xfId="0" applyNumberFormat="1" applyFont="1" applyBorder="1" applyAlignment="1">
      <alignment vertical="top"/>
    </xf>
    <xf numFmtId="0" fontId="0" fillId="0" borderId="7" xfId="0" applyFont="1" applyBorder="1" applyAlignment="1">
      <alignment vertical="top"/>
    </xf>
    <xf numFmtId="0" fontId="9" fillId="0" borderId="0" xfId="0" applyFont="1" applyAlignment="1">
      <alignment vertical="top" wrapText="1"/>
    </xf>
    <xf numFmtId="0" fontId="6" fillId="0" borderId="1" xfId="0" applyFont="1" applyBorder="1" applyAlignment="1">
      <alignment vertical="top" wrapText="1"/>
    </xf>
    <xf numFmtId="0" fontId="10" fillId="0" borderId="1" xfId="0" applyFont="1" applyBorder="1" applyAlignment="1">
      <alignment horizontal="left" vertical="top" wrapText="1"/>
    </xf>
    <xf numFmtId="0" fontId="6" fillId="0" borderId="0" xfId="0" applyFont="1" applyAlignment="1">
      <alignment vertical="top" wrapText="1"/>
    </xf>
  </cellXfs>
  <cellStyles count="2">
    <cellStyle name="Hyperlink" xfId="1" builtinId="8"/>
    <cellStyle name="Normal" xfId="0" builtinId="0"/>
  </cellStyles>
  <dxfs count="165">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Status</a:t>
            </a:r>
            <a:r>
              <a:rPr lang="en-US" baseline="0"/>
              <a:t> of HIT Projects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Summary!$B$1</c:f>
              <c:strCache>
                <c:ptCount val="1"/>
                <c:pt idx="0">
                  <c:v>Green</c:v>
                </c:pt>
              </c:strCache>
            </c:strRef>
          </c:tx>
          <c:spPr>
            <a:solidFill>
              <a:srgbClr val="00B050"/>
            </a:solidFill>
            <a:ln>
              <a:noFill/>
            </a:ln>
            <a:effectLst/>
          </c:spPr>
          <c:invertIfNegative val="0"/>
          <c:cat>
            <c:strRef>
              <c:f>Summary!$A$2:$A$3</c:f>
              <c:strCache>
                <c:ptCount val="2"/>
                <c:pt idx="0">
                  <c:v>Closed/Maintenance</c:v>
                </c:pt>
                <c:pt idx="1">
                  <c:v>Open</c:v>
                </c:pt>
              </c:strCache>
            </c:strRef>
          </c:cat>
          <c:val>
            <c:numRef>
              <c:f>Summary!$B$2:$B$3</c:f>
              <c:numCache>
                <c:formatCode>General</c:formatCode>
                <c:ptCount val="2"/>
                <c:pt idx="0">
                  <c:v>15</c:v>
                </c:pt>
                <c:pt idx="1">
                  <c:v>11</c:v>
                </c:pt>
              </c:numCache>
            </c:numRef>
          </c:val>
          <c:extLst>
            <c:ext xmlns:c16="http://schemas.microsoft.com/office/drawing/2014/chart" uri="{C3380CC4-5D6E-409C-BE32-E72D297353CC}">
              <c16:uniqueId val="{00000000-D4A4-4E8C-856A-E1098B813481}"/>
            </c:ext>
          </c:extLst>
        </c:ser>
        <c:ser>
          <c:idx val="1"/>
          <c:order val="1"/>
          <c:tx>
            <c:strRef>
              <c:f>Summary!$C$1</c:f>
              <c:strCache>
                <c:ptCount val="1"/>
                <c:pt idx="0">
                  <c:v>Yellow</c:v>
                </c:pt>
              </c:strCache>
            </c:strRef>
          </c:tx>
          <c:spPr>
            <a:solidFill>
              <a:srgbClr val="FFFF00"/>
            </a:solidFill>
            <a:ln>
              <a:noFill/>
            </a:ln>
            <a:effectLst/>
          </c:spPr>
          <c:invertIfNegative val="0"/>
          <c:cat>
            <c:strRef>
              <c:f>Summary!$A$2:$A$3</c:f>
              <c:strCache>
                <c:ptCount val="2"/>
                <c:pt idx="0">
                  <c:v>Closed/Maintenance</c:v>
                </c:pt>
                <c:pt idx="1">
                  <c:v>Open</c:v>
                </c:pt>
              </c:strCache>
            </c:strRef>
          </c:cat>
          <c:val>
            <c:numRef>
              <c:f>Summary!$C$2:$C$3</c:f>
              <c:numCache>
                <c:formatCode>General</c:formatCode>
                <c:ptCount val="2"/>
                <c:pt idx="0">
                  <c:v>0</c:v>
                </c:pt>
                <c:pt idx="1">
                  <c:v>10</c:v>
                </c:pt>
              </c:numCache>
            </c:numRef>
          </c:val>
          <c:extLst>
            <c:ext xmlns:c16="http://schemas.microsoft.com/office/drawing/2014/chart" uri="{C3380CC4-5D6E-409C-BE32-E72D297353CC}">
              <c16:uniqueId val="{00000001-D4A4-4E8C-856A-E1098B813481}"/>
            </c:ext>
          </c:extLst>
        </c:ser>
        <c:ser>
          <c:idx val="2"/>
          <c:order val="2"/>
          <c:tx>
            <c:strRef>
              <c:f>Summary!$D$1</c:f>
              <c:strCache>
                <c:ptCount val="1"/>
                <c:pt idx="0">
                  <c:v>Red</c:v>
                </c:pt>
              </c:strCache>
            </c:strRef>
          </c:tx>
          <c:spPr>
            <a:solidFill>
              <a:srgbClr val="FF0000"/>
            </a:solidFill>
            <a:ln>
              <a:noFill/>
            </a:ln>
            <a:effectLst/>
          </c:spPr>
          <c:invertIfNegative val="0"/>
          <c:cat>
            <c:strRef>
              <c:f>Summary!$A$2:$A$3</c:f>
              <c:strCache>
                <c:ptCount val="2"/>
                <c:pt idx="0">
                  <c:v>Closed/Maintenance</c:v>
                </c:pt>
                <c:pt idx="1">
                  <c:v>Open</c:v>
                </c:pt>
              </c:strCache>
            </c:strRef>
          </c:cat>
          <c:val>
            <c:numRef>
              <c:f>Summary!$D$2:$D$3</c:f>
              <c:numCache>
                <c:formatCode>General</c:formatCode>
                <c:ptCount val="2"/>
                <c:pt idx="0">
                  <c:v>3</c:v>
                </c:pt>
                <c:pt idx="1">
                  <c:v>9</c:v>
                </c:pt>
              </c:numCache>
            </c:numRef>
          </c:val>
          <c:extLst>
            <c:ext xmlns:c16="http://schemas.microsoft.com/office/drawing/2014/chart" uri="{C3380CC4-5D6E-409C-BE32-E72D297353CC}">
              <c16:uniqueId val="{00000003-D4A4-4E8C-856A-E1098B813481}"/>
            </c:ext>
          </c:extLst>
        </c:ser>
        <c:dLbls>
          <c:showLegendKey val="0"/>
          <c:showVal val="0"/>
          <c:showCatName val="0"/>
          <c:showSerName val="0"/>
          <c:showPercent val="0"/>
          <c:showBubbleSize val="0"/>
        </c:dLbls>
        <c:gapWidth val="150"/>
        <c:overlap val="100"/>
        <c:axId val="578540328"/>
        <c:axId val="578538688"/>
      </c:barChart>
      <c:catAx>
        <c:axId val="578540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538688"/>
        <c:crosses val="autoZero"/>
        <c:auto val="1"/>
        <c:lblAlgn val="ctr"/>
        <c:lblOffset val="100"/>
        <c:noMultiLvlLbl val="0"/>
      </c:catAx>
      <c:valAx>
        <c:axId val="578538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8540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22860</xdr:colOff>
      <xdr:row>3</xdr:row>
      <xdr:rowOff>41910</xdr:rowOff>
    </xdr:from>
    <xdr:to>
      <xdr:col>6</xdr:col>
      <xdr:colOff>220980</xdr:colOff>
      <xdr:row>18</xdr:row>
      <xdr:rowOff>41910</xdr:rowOff>
    </xdr:to>
    <xdr:graphicFrame macro="">
      <xdr:nvGraphicFramePr>
        <xdr:cNvPr id="3" name="Chart 2">
          <a:extLst>
            <a:ext uri="{FF2B5EF4-FFF2-40B4-BE49-F238E27FC236}">
              <a16:creationId xmlns:a16="http://schemas.microsoft.com/office/drawing/2014/main" id="{6B80BBB9-903A-42F3-8D9F-DF15C82061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19</xdr:row>
      <xdr:rowOff>0</xdr:rowOff>
    </xdr:from>
    <xdr:to>
      <xdr:col>7</xdr:col>
      <xdr:colOff>145224</xdr:colOff>
      <xdr:row>26</xdr:row>
      <xdr:rowOff>91559</xdr:rowOff>
    </xdr:to>
    <xdr:pic>
      <xdr:nvPicPr>
        <xdr:cNvPr id="4" name="Picture 3">
          <a:extLst>
            <a:ext uri="{FF2B5EF4-FFF2-40B4-BE49-F238E27FC236}">
              <a16:creationId xmlns:a16="http://schemas.microsoft.com/office/drawing/2014/main" id="{29D61522-3138-4DD8-B696-5FA95AAF386B}"/>
            </a:ext>
          </a:extLst>
        </xdr:cNvPr>
        <xdr:cNvPicPr>
          <a:picLocks noChangeAspect="1"/>
        </xdr:cNvPicPr>
      </xdr:nvPicPr>
      <xdr:blipFill>
        <a:blip xmlns:r="http://schemas.openxmlformats.org/officeDocument/2006/relationships" r:embed="rId2"/>
        <a:stretch>
          <a:fillRect/>
        </a:stretch>
      </xdr:blipFill>
      <xdr:spPr>
        <a:xfrm>
          <a:off x="0" y="3474720"/>
          <a:ext cx="5128704" cy="13717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A205F-13B3-41D7-9644-554F0893EAE4}">
  <dimension ref="A1:D3"/>
  <sheetViews>
    <sheetView tabSelected="1" workbookViewId="0">
      <selection activeCell="J33" sqref="J33"/>
    </sheetView>
  </sheetViews>
  <sheetFormatPr defaultRowHeight="14.4" x14ac:dyDescent="0.3"/>
  <cols>
    <col min="1" max="1" width="19.33203125" customWidth="1"/>
  </cols>
  <sheetData>
    <row r="1" spans="1:4" x14ac:dyDescent="0.3">
      <c r="A1" s="1"/>
      <c r="B1" s="1" t="s">
        <v>12</v>
      </c>
      <c r="C1" s="1" t="s">
        <v>13</v>
      </c>
      <c r="D1" s="1" t="s">
        <v>14</v>
      </c>
    </row>
    <row r="2" spans="1:4" x14ac:dyDescent="0.3">
      <c r="A2" t="s">
        <v>241</v>
      </c>
      <c r="B2">
        <f>COUNTIF('Complete-Maintenance'!I2:I19, "green")</f>
        <v>15</v>
      </c>
      <c r="C2">
        <f>COUNTIF('Complete-Maintenance'!I2:I19, "yellow")</f>
        <v>0</v>
      </c>
      <c r="D2">
        <f>COUNTIF('Complete-Maintenance'!I2:I19, "red")</f>
        <v>3</v>
      </c>
    </row>
    <row r="3" spans="1:4" x14ac:dyDescent="0.3">
      <c r="A3" t="s">
        <v>242</v>
      </c>
      <c r="B3">
        <f>COUNTIF('Current Projects'!I2:I31,"Green")</f>
        <v>11</v>
      </c>
      <c r="C3">
        <f>COUNTIF('Current Projects'!I2:I31,"Yellow")</f>
        <v>10</v>
      </c>
      <c r="D3">
        <f>COUNTIF('Current Projects'!I2:I31,"Red")</f>
        <v>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workbookViewId="0">
      <selection activeCell="B2" sqref="B2"/>
    </sheetView>
  </sheetViews>
  <sheetFormatPr defaultRowHeight="14.4" x14ac:dyDescent="0.3"/>
  <cols>
    <col min="1" max="1" width="18.5546875" customWidth="1"/>
    <col min="2" max="2" width="56.109375" customWidth="1"/>
  </cols>
  <sheetData>
    <row r="1" spans="1:2" x14ac:dyDescent="0.3">
      <c r="A1" s="1" t="s">
        <v>5</v>
      </c>
      <c r="B1" s="1" t="s">
        <v>11</v>
      </c>
    </row>
    <row r="2" spans="1:2" ht="31.2" x14ac:dyDescent="0.3">
      <c r="A2" s="3" t="s">
        <v>12</v>
      </c>
      <c r="B2" s="2" t="s">
        <v>243</v>
      </c>
    </row>
    <row r="3" spans="1:2" ht="31.2" x14ac:dyDescent="0.3">
      <c r="A3" s="4" t="s">
        <v>13</v>
      </c>
      <c r="B3" s="2" t="s">
        <v>15</v>
      </c>
    </row>
    <row r="4" spans="1:2" ht="31.2" x14ac:dyDescent="0.3">
      <c r="A4" s="5" t="s">
        <v>14</v>
      </c>
      <c r="B4" s="2" t="s">
        <v>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
  <sheetViews>
    <sheetView zoomScale="90" zoomScaleNormal="90" workbookViewId="0">
      <pane ySplit="1" topLeftCell="A2" activePane="bottomLeft" state="frozen"/>
      <selection pane="bottomLeft" activeCell="K31" sqref="A1:K31"/>
    </sheetView>
  </sheetViews>
  <sheetFormatPr defaultColWidth="9.109375" defaultRowHeight="14.4" x14ac:dyDescent="0.3"/>
  <cols>
    <col min="1" max="1" width="22.88671875" style="41" customWidth="1"/>
    <col min="2" max="2" width="25.5546875" style="41" customWidth="1"/>
    <col min="3" max="3" width="26.6640625" style="41" customWidth="1"/>
    <col min="4" max="4" width="16.6640625" style="40" bestFit="1" customWidth="1"/>
    <col min="5" max="5" width="23.5546875" style="41" customWidth="1"/>
    <col min="6" max="6" width="16.88671875" style="41" bestFit="1" customWidth="1"/>
    <col min="7" max="7" width="18.109375" style="41" bestFit="1" customWidth="1"/>
    <col min="8" max="8" width="16.5546875" style="41" customWidth="1"/>
    <col min="9" max="9" width="7" style="41" bestFit="1" customWidth="1"/>
    <col min="10" max="10" width="46" style="41" customWidth="1"/>
    <col min="11" max="11" width="53.88671875" style="41" customWidth="1"/>
    <col min="12" max="12" width="30" style="40" customWidth="1"/>
    <col min="13" max="16384" width="9.109375" style="41"/>
  </cols>
  <sheetData>
    <row r="1" spans="1:18" ht="28.8" x14ac:dyDescent="0.3">
      <c r="A1" s="38" t="s">
        <v>0</v>
      </c>
      <c r="B1" s="38" t="s">
        <v>1</v>
      </c>
      <c r="C1" s="38" t="s">
        <v>2</v>
      </c>
      <c r="D1" s="39" t="s">
        <v>8</v>
      </c>
      <c r="E1" s="38" t="s">
        <v>3</v>
      </c>
      <c r="F1" s="38" t="s">
        <v>6</v>
      </c>
      <c r="G1" s="38" t="s">
        <v>7</v>
      </c>
      <c r="H1" s="38" t="s">
        <v>4</v>
      </c>
      <c r="I1" s="38" t="s">
        <v>5</v>
      </c>
      <c r="J1" s="38" t="s">
        <v>9</v>
      </c>
      <c r="K1" s="38" t="s">
        <v>10</v>
      </c>
    </row>
    <row r="2" spans="1:18" s="9" customFormat="1" ht="144" x14ac:dyDescent="0.3">
      <c r="A2" s="6" t="s">
        <v>17</v>
      </c>
      <c r="B2" s="20" t="s">
        <v>204</v>
      </c>
      <c r="C2" s="7" t="s">
        <v>207</v>
      </c>
      <c r="D2" s="10" t="s">
        <v>18</v>
      </c>
      <c r="E2" s="7" t="s">
        <v>205</v>
      </c>
      <c r="F2" s="21"/>
      <c r="G2" s="21"/>
      <c r="H2" s="10" t="s">
        <v>19</v>
      </c>
      <c r="I2" s="9" t="s">
        <v>14</v>
      </c>
      <c r="J2" s="17" t="s">
        <v>206</v>
      </c>
      <c r="K2" s="17" t="s">
        <v>50</v>
      </c>
      <c r="L2" s="7"/>
    </row>
    <row r="3" spans="1:18" s="9" customFormat="1" ht="73.5" customHeight="1" x14ac:dyDescent="0.3">
      <c r="A3" s="6" t="s">
        <v>17</v>
      </c>
      <c r="B3" s="28" t="s">
        <v>196</v>
      </c>
      <c r="C3" s="7" t="s">
        <v>23</v>
      </c>
      <c r="D3" s="10" t="s">
        <v>24</v>
      </c>
      <c r="E3" s="10" t="s">
        <v>51</v>
      </c>
      <c r="F3" s="21"/>
      <c r="G3" s="21"/>
      <c r="H3" s="10" t="s">
        <v>25</v>
      </c>
      <c r="I3" s="9" t="s">
        <v>12</v>
      </c>
      <c r="L3" s="7"/>
    </row>
    <row r="4" spans="1:18" s="9" customFormat="1" ht="107.25" customHeight="1" x14ac:dyDescent="0.3">
      <c r="A4" s="6" t="s">
        <v>17</v>
      </c>
      <c r="B4" s="7" t="s">
        <v>53</v>
      </c>
      <c r="C4" s="7" t="s">
        <v>54</v>
      </c>
      <c r="D4" s="10" t="s">
        <v>55</v>
      </c>
      <c r="E4" s="9" t="s">
        <v>58</v>
      </c>
      <c r="F4" s="21">
        <v>43009</v>
      </c>
      <c r="G4" s="21">
        <v>44440</v>
      </c>
      <c r="H4" s="15" t="s">
        <v>235</v>
      </c>
      <c r="I4" s="9" t="s">
        <v>12</v>
      </c>
      <c r="J4" s="7" t="s">
        <v>56</v>
      </c>
      <c r="K4" s="8" t="s">
        <v>57</v>
      </c>
      <c r="L4" s="43"/>
      <c r="M4" s="44"/>
      <c r="N4" s="37"/>
      <c r="O4" s="37"/>
      <c r="P4" s="37"/>
      <c r="Q4" s="45"/>
      <c r="R4" s="46"/>
    </row>
    <row r="5" spans="1:18" s="9" customFormat="1" ht="60" customHeight="1" x14ac:dyDescent="0.3">
      <c r="A5" s="6" t="s">
        <v>17</v>
      </c>
      <c r="B5" s="27" t="s">
        <v>26</v>
      </c>
      <c r="C5" s="7" t="s">
        <v>27</v>
      </c>
      <c r="D5" s="9" t="s">
        <v>28</v>
      </c>
      <c r="E5" s="9" t="s">
        <v>51</v>
      </c>
      <c r="F5" s="47">
        <v>43040</v>
      </c>
      <c r="G5" s="21"/>
      <c r="H5" s="9" t="s">
        <v>29</v>
      </c>
      <c r="I5" s="9" t="s">
        <v>14</v>
      </c>
      <c r="J5" s="7" t="s">
        <v>208</v>
      </c>
      <c r="K5" s="7" t="s">
        <v>209</v>
      </c>
      <c r="L5" s="7"/>
    </row>
    <row r="6" spans="1:18" s="9" customFormat="1" ht="89.25" customHeight="1" x14ac:dyDescent="0.3">
      <c r="A6" s="6" t="s">
        <v>17</v>
      </c>
      <c r="B6" s="7" t="s">
        <v>70</v>
      </c>
      <c r="C6" s="7" t="s">
        <v>71</v>
      </c>
      <c r="D6" s="10" t="s">
        <v>72</v>
      </c>
      <c r="E6" s="9" t="s">
        <v>75</v>
      </c>
      <c r="F6" s="21">
        <v>43599</v>
      </c>
      <c r="G6" s="21">
        <v>45658</v>
      </c>
      <c r="H6" s="9" t="s">
        <v>42</v>
      </c>
      <c r="I6" s="9" t="s">
        <v>13</v>
      </c>
      <c r="J6" s="48" t="s">
        <v>73</v>
      </c>
      <c r="K6" s="7" t="s">
        <v>74</v>
      </c>
      <c r="L6" s="7"/>
    </row>
    <row r="7" spans="1:18" s="9" customFormat="1" ht="72" customHeight="1" x14ac:dyDescent="0.3">
      <c r="A7" s="6" t="s">
        <v>30</v>
      </c>
      <c r="B7" s="7" t="s">
        <v>84</v>
      </c>
      <c r="C7" s="7" t="s">
        <v>85</v>
      </c>
      <c r="D7" s="10" t="s">
        <v>86</v>
      </c>
      <c r="E7" s="9" t="s">
        <v>64</v>
      </c>
      <c r="F7" s="21">
        <v>42309</v>
      </c>
      <c r="G7" s="21"/>
      <c r="H7" s="9" t="s">
        <v>25</v>
      </c>
      <c r="I7" s="9" t="s">
        <v>13</v>
      </c>
      <c r="J7" s="7" t="s">
        <v>87</v>
      </c>
      <c r="K7" s="7"/>
      <c r="L7" s="7"/>
    </row>
    <row r="8" spans="1:18" s="9" customFormat="1" ht="80.25" customHeight="1" x14ac:dyDescent="0.3">
      <c r="A8" s="6" t="s">
        <v>30</v>
      </c>
      <c r="B8" s="7" t="s">
        <v>88</v>
      </c>
      <c r="C8" s="7" t="s">
        <v>89</v>
      </c>
      <c r="D8" s="10" t="s">
        <v>90</v>
      </c>
      <c r="E8" s="7" t="s">
        <v>220</v>
      </c>
      <c r="F8" s="21">
        <v>42339</v>
      </c>
      <c r="G8" s="21"/>
      <c r="H8" s="9" t="s">
        <v>25</v>
      </c>
      <c r="I8" s="9" t="s">
        <v>14</v>
      </c>
      <c r="J8" s="7" t="s">
        <v>221</v>
      </c>
      <c r="K8" s="17" t="s">
        <v>92</v>
      </c>
      <c r="L8" s="7"/>
    </row>
    <row r="9" spans="1:18" s="9" customFormat="1" ht="57" customHeight="1" x14ac:dyDescent="0.3">
      <c r="A9" s="6" t="s">
        <v>30</v>
      </c>
      <c r="B9" s="7" t="s">
        <v>98</v>
      </c>
      <c r="C9" s="7" t="s">
        <v>99</v>
      </c>
      <c r="D9" s="10" t="s">
        <v>100</v>
      </c>
      <c r="E9" s="7" t="s">
        <v>222</v>
      </c>
      <c r="F9" s="21">
        <v>39814</v>
      </c>
      <c r="G9" s="21"/>
      <c r="H9" s="9" t="s">
        <v>25</v>
      </c>
      <c r="I9" s="9" t="s">
        <v>12</v>
      </c>
      <c r="J9" s="7" t="s">
        <v>101</v>
      </c>
      <c r="K9" s="7"/>
      <c r="L9" s="7"/>
    </row>
    <row r="10" spans="1:18" s="9" customFormat="1" ht="55.5" customHeight="1" x14ac:dyDescent="0.3">
      <c r="A10" s="6" t="s">
        <v>30</v>
      </c>
      <c r="B10" s="7" t="s">
        <v>102</v>
      </c>
      <c r="C10" s="7" t="s">
        <v>103</v>
      </c>
      <c r="D10" s="9" t="s">
        <v>79</v>
      </c>
      <c r="E10" s="7" t="s">
        <v>223</v>
      </c>
      <c r="F10" s="21">
        <v>42339</v>
      </c>
      <c r="G10" s="21"/>
      <c r="H10" s="9" t="s">
        <v>19</v>
      </c>
      <c r="I10" s="9" t="s">
        <v>14</v>
      </c>
      <c r="J10" s="7" t="s">
        <v>91</v>
      </c>
      <c r="K10" s="7" t="s">
        <v>91</v>
      </c>
      <c r="L10" s="7"/>
    </row>
    <row r="11" spans="1:18" s="9" customFormat="1" ht="69.75" customHeight="1" x14ac:dyDescent="0.3">
      <c r="A11" s="6" t="s">
        <v>30</v>
      </c>
      <c r="B11" s="7" t="s">
        <v>105</v>
      </c>
      <c r="C11" s="7" t="s">
        <v>106</v>
      </c>
      <c r="D11" s="9" t="s">
        <v>107</v>
      </c>
      <c r="E11" s="9" t="s">
        <v>64</v>
      </c>
      <c r="F11" s="21">
        <v>41640</v>
      </c>
      <c r="G11" s="21"/>
      <c r="H11" s="9" t="s">
        <v>42</v>
      </c>
      <c r="I11" s="9" t="s">
        <v>14</v>
      </c>
      <c r="J11" s="7" t="s">
        <v>108</v>
      </c>
      <c r="K11" s="7"/>
      <c r="L11" s="7"/>
    </row>
    <row r="12" spans="1:18" s="9" customFormat="1" ht="72" customHeight="1" x14ac:dyDescent="0.3">
      <c r="A12" s="6" t="s">
        <v>30</v>
      </c>
      <c r="B12" s="7" t="s">
        <v>109</v>
      </c>
      <c r="C12" s="7" t="s">
        <v>110</v>
      </c>
      <c r="D12" s="10" t="s">
        <v>41</v>
      </c>
      <c r="E12" s="7" t="s">
        <v>224</v>
      </c>
      <c r="F12" s="21">
        <v>42979</v>
      </c>
      <c r="G12" s="21">
        <v>44440</v>
      </c>
      <c r="H12" s="7" t="s">
        <v>235</v>
      </c>
      <c r="I12" s="9" t="s">
        <v>12</v>
      </c>
      <c r="J12" s="7" t="s">
        <v>225</v>
      </c>
      <c r="K12" s="8" t="s">
        <v>112</v>
      </c>
      <c r="L12" s="7"/>
    </row>
    <row r="13" spans="1:18" s="9" customFormat="1" ht="64.5" customHeight="1" x14ac:dyDescent="0.3">
      <c r="A13" s="6" t="s">
        <v>30</v>
      </c>
      <c r="B13" s="9" t="s">
        <v>113</v>
      </c>
      <c r="C13" s="7" t="s">
        <v>114</v>
      </c>
      <c r="D13" s="9" t="s">
        <v>41</v>
      </c>
      <c r="E13" s="9" t="s">
        <v>64</v>
      </c>
      <c r="F13" s="21">
        <v>43009</v>
      </c>
      <c r="G13" s="21"/>
      <c r="H13" s="9" t="s">
        <v>42</v>
      </c>
      <c r="I13" s="9" t="s">
        <v>13</v>
      </c>
      <c r="J13" s="7" t="s">
        <v>115</v>
      </c>
      <c r="K13" s="7"/>
      <c r="L13" s="7"/>
    </row>
    <row r="14" spans="1:18" s="9" customFormat="1" ht="57" customHeight="1" x14ac:dyDescent="0.3">
      <c r="A14" s="6" t="s">
        <v>30</v>
      </c>
      <c r="B14" s="9" t="s">
        <v>116</v>
      </c>
      <c r="C14" s="7" t="s">
        <v>117</v>
      </c>
      <c r="D14" s="9" t="s">
        <v>41</v>
      </c>
      <c r="E14" s="9" t="s">
        <v>64</v>
      </c>
      <c r="F14" s="21">
        <v>43132</v>
      </c>
      <c r="G14" s="21"/>
      <c r="H14" s="7" t="s">
        <v>235</v>
      </c>
      <c r="I14" s="9" t="s">
        <v>12</v>
      </c>
      <c r="J14" s="7" t="s">
        <v>111</v>
      </c>
      <c r="K14" s="7"/>
      <c r="L14" s="7"/>
    </row>
    <row r="15" spans="1:18" s="9" customFormat="1" ht="70.5" customHeight="1" x14ac:dyDescent="0.3">
      <c r="A15" s="6" t="s">
        <v>30</v>
      </c>
      <c r="B15" s="7" t="s">
        <v>211</v>
      </c>
      <c r="C15" s="7" t="s">
        <v>213</v>
      </c>
      <c r="D15" s="9" t="s">
        <v>41</v>
      </c>
      <c r="E15" s="7" t="s">
        <v>212</v>
      </c>
      <c r="F15" s="21">
        <v>43344</v>
      </c>
      <c r="G15" s="21"/>
      <c r="H15" s="9" t="s">
        <v>42</v>
      </c>
      <c r="I15" s="9" t="s">
        <v>12</v>
      </c>
      <c r="J15" s="7" t="s">
        <v>236</v>
      </c>
      <c r="K15" s="7" t="s">
        <v>118</v>
      </c>
      <c r="L15" s="7"/>
    </row>
    <row r="16" spans="1:18" s="9" customFormat="1" ht="64.5" customHeight="1" x14ac:dyDescent="0.3">
      <c r="A16" s="6" t="s">
        <v>30</v>
      </c>
      <c r="B16" s="7" t="s">
        <v>39</v>
      </c>
      <c r="C16" s="7" t="s">
        <v>40</v>
      </c>
      <c r="D16" s="9" t="s">
        <v>41</v>
      </c>
      <c r="E16" s="9" t="s">
        <v>64</v>
      </c>
      <c r="F16" s="21">
        <v>39814</v>
      </c>
      <c r="G16" s="21"/>
      <c r="H16" s="9" t="s">
        <v>42</v>
      </c>
      <c r="I16" s="9" t="s">
        <v>14</v>
      </c>
      <c r="J16" s="7" t="s">
        <v>119</v>
      </c>
      <c r="K16" s="7" t="s">
        <v>120</v>
      </c>
      <c r="L16" s="7"/>
    </row>
    <row r="17" spans="1:18" s="50" customFormat="1" ht="158.25" customHeight="1" x14ac:dyDescent="0.3">
      <c r="A17" s="6" t="s">
        <v>30</v>
      </c>
      <c r="B17" s="12" t="s">
        <v>121</v>
      </c>
      <c r="C17" s="13" t="s">
        <v>122</v>
      </c>
      <c r="D17" s="13" t="s">
        <v>123</v>
      </c>
      <c r="E17" s="12" t="s">
        <v>226</v>
      </c>
      <c r="F17" s="49">
        <v>43647</v>
      </c>
      <c r="G17" s="49">
        <v>44742</v>
      </c>
      <c r="H17" s="14" t="s">
        <v>124</v>
      </c>
      <c r="I17" s="50" t="s">
        <v>12</v>
      </c>
      <c r="J17" s="51" t="s">
        <v>227</v>
      </c>
      <c r="K17" s="13" t="s">
        <v>228</v>
      </c>
      <c r="L17" s="52"/>
    </row>
    <row r="18" spans="1:18" s="9" customFormat="1" ht="93.75" customHeight="1" x14ac:dyDescent="0.3">
      <c r="A18" s="6" t="s">
        <v>125</v>
      </c>
      <c r="B18" s="7" t="s">
        <v>126</v>
      </c>
      <c r="C18" s="7" t="s">
        <v>127</v>
      </c>
      <c r="D18" s="9" t="s">
        <v>41</v>
      </c>
      <c r="E18" s="9" t="s">
        <v>64</v>
      </c>
      <c r="F18" s="21">
        <v>39814</v>
      </c>
      <c r="G18" s="21"/>
      <c r="H18" s="9" t="s">
        <v>19</v>
      </c>
      <c r="I18" s="9" t="s">
        <v>13</v>
      </c>
      <c r="J18" s="7" t="s">
        <v>128</v>
      </c>
      <c r="K18" s="7"/>
    </row>
    <row r="19" spans="1:18" s="9" customFormat="1" ht="96" customHeight="1" x14ac:dyDescent="0.3">
      <c r="A19" s="6" t="s">
        <v>125</v>
      </c>
      <c r="B19" s="7" t="s">
        <v>129</v>
      </c>
      <c r="C19" s="7" t="s">
        <v>130</v>
      </c>
      <c r="D19" s="10" t="s">
        <v>131</v>
      </c>
      <c r="E19" s="7" t="s">
        <v>230</v>
      </c>
      <c r="F19" s="21">
        <v>39814</v>
      </c>
      <c r="G19" s="21"/>
      <c r="H19" s="9" t="s">
        <v>19</v>
      </c>
      <c r="I19" s="9" t="s">
        <v>14</v>
      </c>
      <c r="J19" s="7" t="s">
        <v>231</v>
      </c>
      <c r="K19" s="7" t="s">
        <v>232</v>
      </c>
    </row>
    <row r="20" spans="1:18" s="9" customFormat="1" ht="54" customHeight="1" x14ac:dyDescent="0.3">
      <c r="A20" s="6" t="s">
        <v>125</v>
      </c>
      <c r="B20" s="7" t="s">
        <v>132</v>
      </c>
      <c r="C20" s="7" t="s">
        <v>133</v>
      </c>
      <c r="D20" s="9" t="s">
        <v>134</v>
      </c>
      <c r="E20" s="9" t="s">
        <v>64</v>
      </c>
      <c r="F20" s="21">
        <v>42309</v>
      </c>
      <c r="G20" s="21"/>
      <c r="H20" s="9" t="s">
        <v>19</v>
      </c>
      <c r="I20" s="9" t="s">
        <v>14</v>
      </c>
      <c r="J20" s="7" t="s">
        <v>108</v>
      </c>
      <c r="K20" s="7"/>
    </row>
    <row r="21" spans="1:18" s="9" customFormat="1" ht="73.5" customHeight="1" x14ac:dyDescent="0.3">
      <c r="A21" s="6" t="s">
        <v>125</v>
      </c>
      <c r="B21" s="7" t="s">
        <v>137</v>
      </c>
      <c r="C21" s="7" t="s">
        <v>138</v>
      </c>
      <c r="D21" s="7" t="s">
        <v>134</v>
      </c>
      <c r="E21" s="9" t="s">
        <v>64</v>
      </c>
      <c r="F21" s="21">
        <v>42309</v>
      </c>
      <c r="G21" s="21"/>
      <c r="H21" s="9" t="s">
        <v>19</v>
      </c>
      <c r="I21" s="9" t="s">
        <v>14</v>
      </c>
      <c r="J21" s="7" t="s">
        <v>108</v>
      </c>
      <c r="K21" s="7" t="s">
        <v>139</v>
      </c>
    </row>
    <row r="22" spans="1:18" s="9" customFormat="1" ht="84.75" customHeight="1" x14ac:dyDescent="0.3">
      <c r="A22" s="6" t="s">
        <v>125</v>
      </c>
      <c r="B22" s="7" t="s">
        <v>140</v>
      </c>
      <c r="C22" s="7" t="s">
        <v>141</v>
      </c>
      <c r="D22" s="10" t="s">
        <v>142</v>
      </c>
      <c r="E22" s="9" t="s">
        <v>58</v>
      </c>
      <c r="F22" s="21">
        <v>42186</v>
      </c>
      <c r="G22" s="21" t="s">
        <v>229</v>
      </c>
      <c r="H22" s="9" t="s">
        <v>19</v>
      </c>
      <c r="I22" s="9" t="s">
        <v>12</v>
      </c>
      <c r="J22" s="7" t="s">
        <v>143</v>
      </c>
      <c r="K22" s="11"/>
      <c r="L22" s="46"/>
      <c r="M22" s="44"/>
      <c r="N22" s="37"/>
      <c r="O22" s="37"/>
      <c r="P22" s="37"/>
      <c r="Q22" s="45"/>
      <c r="R22" s="46"/>
    </row>
    <row r="23" spans="1:18" s="9" customFormat="1" ht="27" customHeight="1" x14ac:dyDescent="0.3">
      <c r="A23" s="6" t="s">
        <v>125</v>
      </c>
      <c r="B23" s="7" t="s">
        <v>144</v>
      </c>
      <c r="C23" s="7" t="s">
        <v>145</v>
      </c>
      <c r="D23" s="10" t="s">
        <v>146</v>
      </c>
      <c r="E23" s="9" t="s">
        <v>58</v>
      </c>
      <c r="F23" s="21">
        <v>43040</v>
      </c>
      <c r="G23" s="21">
        <v>44805</v>
      </c>
      <c r="H23" s="9" t="s">
        <v>19</v>
      </c>
      <c r="I23" s="9" t="s">
        <v>13</v>
      </c>
      <c r="J23" s="7" t="s">
        <v>147</v>
      </c>
      <c r="K23" s="8" t="s">
        <v>148</v>
      </c>
      <c r="L23" s="46"/>
      <c r="M23" s="44"/>
      <c r="N23" s="37"/>
      <c r="O23" s="37"/>
      <c r="P23" s="37"/>
      <c r="Q23" s="45"/>
      <c r="R23" s="46"/>
    </row>
    <row r="24" spans="1:18" s="9" customFormat="1" ht="49.5" customHeight="1" x14ac:dyDescent="0.3">
      <c r="A24" s="6" t="s">
        <v>125</v>
      </c>
      <c r="B24" s="9" t="s">
        <v>156</v>
      </c>
      <c r="C24" s="7" t="s">
        <v>157</v>
      </c>
      <c r="D24" s="7" t="s">
        <v>134</v>
      </c>
      <c r="E24" s="9" t="s">
        <v>64</v>
      </c>
      <c r="F24" s="21">
        <v>42309</v>
      </c>
      <c r="G24" s="21"/>
      <c r="H24" s="9" t="s">
        <v>25</v>
      </c>
      <c r="I24" s="9" t="s">
        <v>13</v>
      </c>
      <c r="J24" s="7" t="s">
        <v>158</v>
      </c>
      <c r="K24" s="7"/>
    </row>
    <row r="25" spans="1:18" s="9" customFormat="1" ht="28.5" customHeight="1" x14ac:dyDescent="0.3">
      <c r="A25" s="6" t="s">
        <v>125</v>
      </c>
      <c r="B25" s="7" t="s">
        <v>163</v>
      </c>
      <c r="C25" s="7" t="s">
        <v>164</v>
      </c>
      <c r="D25" s="9" t="s">
        <v>165</v>
      </c>
      <c r="E25" s="9" t="s">
        <v>58</v>
      </c>
      <c r="F25" s="21">
        <v>39814</v>
      </c>
      <c r="G25" s="21"/>
      <c r="H25" s="9" t="s">
        <v>42</v>
      </c>
      <c r="I25" s="9" t="s">
        <v>12</v>
      </c>
      <c r="J25" s="7" t="s">
        <v>166</v>
      </c>
      <c r="K25" s="8" t="s">
        <v>167</v>
      </c>
      <c r="L25" s="46"/>
      <c r="M25" s="44"/>
      <c r="N25" s="37"/>
      <c r="O25" s="37"/>
      <c r="P25" s="37"/>
      <c r="Q25" s="45"/>
      <c r="R25" s="46"/>
    </row>
    <row r="26" spans="1:18" s="9" customFormat="1" ht="90" customHeight="1" x14ac:dyDescent="0.3">
      <c r="A26" s="6" t="s">
        <v>125</v>
      </c>
      <c r="B26" s="15" t="s">
        <v>201</v>
      </c>
      <c r="C26" s="7" t="s">
        <v>168</v>
      </c>
      <c r="D26" s="10" t="s">
        <v>169</v>
      </c>
      <c r="E26" s="9" t="s">
        <v>64</v>
      </c>
      <c r="F26" s="21">
        <v>42309</v>
      </c>
      <c r="G26" s="21"/>
      <c r="H26" s="10" t="s">
        <v>235</v>
      </c>
      <c r="I26" s="9" t="s">
        <v>12</v>
      </c>
      <c r="J26" s="7" t="s">
        <v>170</v>
      </c>
      <c r="K26" s="7"/>
    </row>
    <row r="27" spans="1:18" s="9" customFormat="1" ht="82.5" customHeight="1" x14ac:dyDescent="0.3">
      <c r="A27" s="6" t="s">
        <v>125</v>
      </c>
      <c r="B27" s="7" t="s">
        <v>202</v>
      </c>
      <c r="C27" s="7" t="s">
        <v>171</v>
      </c>
      <c r="D27" s="9" t="s">
        <v>169</v>
      </c>
      <c r="E27" s="9" t="s">
        <v>64</v>
      </c>
      <c r="F27" s="21">
        <v>42583</v>
      </c>
      <c r="G27" s="21"/>
      <c r="H27" s="9" t="s">
        <v>25</v>
      </c>
      <c r="I27" s="9" t="s">
        <v>13</v>
      </c>
      <c r="J27" s="7" t="s">
        <v>172</v>
      </c>
      <c r="K27" s="7"/>
    </row>
    <row r="28" spans="1:18" s="9" customFormat="1" ht="83.25" customHeight="1" x14ac:dyDescent="0.3">
      <c r="A28" s="6" t="s">
        <v>125</v>
      </c>
      <c r="B28" s="7" t="s">
        <v>173</v>
      </c>
      <c r="C28" s="7" t="s">
        <v>200</v>
      </c>
      <c r="D28" s="9" t="s">
        <v>174</v>
      </c>
      <c r="E28" s="9" t="s">
        <v>104</v>
      </c>
      <c r="F28" s="21">
        <v>43252</v>
      </c>
      <c r="G28" s="21"/>
      <c r="H28" s="9" t="s">
        <v>42</v>
      </c>
      <c r="I28" s="9" t="s">
        <v>12</v>
      </c>
      <c r="J28" s="7" t="s">
        <v>240</v>
      </c>
    </row>
    <row r="29" spans="1:18" s="9" customFormat="1" ht="75" customHeight="1" x14ac:dyDescent="0.3">
      <c r="A29" s="53" t="s">
        <v>43</v>
      </c>
      <c r="B29" s="29" t="s">
        <v>203</v>
      </c>
      <c r="C29" s="7" t="s">
        <v>44</v>
      </c>
      <c r="D29" s="10" t="s">
        <v>45</v>
      </c>
      <c r="E29" s="9" t="s">
        <v>51</v>
      </c>
      <c r="F29" s="21"/>
      <c r="G29" s="21"/>
      <c r="H29" s="9" t="s">
        <v>25</v>
      </c>
      <c r="I29" s="9" t="s">
        <v>13</v>
      </c>
      <c r="J29" s="9" t="s">
        <v>214</v>
      </c>
      <c r="L29" s="54"/>
      <c r="M29" s="40"/>
      <c r="N29" s="41"/>
    </row>
    <row r="30" spans="1:18" s="9" customFormat="1" ht="62.25" customHeight="1" x14ac:dyDescent="0.3">
      <c r="A30" s="53" t="s">
        <v>43</v>
      </c>
      <c r="B30" s="10" t="s">
        <v>184</v>
      </c>
      <c r="C30" s="15" t="s">
        <v>185</v>
      </c>
      <c r="D30" s="7" t="s">
        <v>48</v>
      </c>
      <c r="E30" s="7" t="s">
        <v>233</v>
      </c>
      <c r="F30" s="21">
        <v>42309</v>
      </c>
      <c r="G30" s="21" t="s">
        <v>229</v>
      </c>
      <c r="H30" s="9" t="s">
        <v>182</v>
      </c>
      <c r="I30" s="9" t="s">
        <v>13</v>
      </c>
      <c r="J30" s="7" t="s">
        <v>186</v>
      </c>
      <c r="K30" s="8" t="s">
        <v>187</v>
      </c>
      <c r="L30" s="46"/>
      <c r="M30" s="44"/>
      <c r="N30" s="37"/>
      <c r="O30" s="37"/>
      <c r="P30" s="37"/>
      <c r="Q30" s="45"/>
      <c r="R30" s="46"/>
    </row>
    <row r="31" spans="1:18" s="9" customFormat="1" ht="82.5" customHeight="1" x14ac:dyDescent="0.3">
      <c r="A31" s="53" t="s">
        <v>43</v>
      </c>
      <c r="B31" s="29" t="s">
        <v>46</v>
      </c>
      <c r="C31" s="7" t="s">
        <v>47</v>
      </c>
      <c r="D31" s="7" t="s">
        <v>48</v>
      </c>
      <c r="E31" s="9" t="s">
        <v>51</v>
      </c>
      <c r="F31" s="21"/>
      <c r="G31" s="21"/>
      <c r="H31" s="9" t="s">
        <v>49</v>
      </c>
      <c r="I31" s="9" t="s">
        <v>13</v>
      </c>
      <c r="J31" s="9" t="s">
        <v>215</v>
      </c>
      <c r="L31" s="7"/>
    </row>
    <row r="33" ht="67.5" customHeight="1" x14ac:dyDescent="0.3"/>
  </sheetData>
  <conditionalFormatting sqref="I1 I33:I1048576">
    <cfRule type="cellIs" dxfId="164" priority="169" operator="equal">
      <formula>"Red"</formula>
    </cfRule>
    <cfRule type="cellIs" dxfId="163" priority="170" operator="equal">
      <formula>"Yellow"</formula>
    </cfRule>
    <cfRule type="cellIs" dxfId="162" priority="171" operator="equal">
      <formula>"Green"</formula>
    </cfRule>
  </conditionalFormatting>
  <conditionalFormatting sqref="I2">
    <cfRule type="cellIs" dxfId="161" priority="166" operator="equal">
      <formula>"Red"</formula>
    </cfRule>
    <cfRule type="cellIs" dxfId="160" priority="167" operator="equal">
      <formula>"Yellow"</formula>
    </cfRule>
    <cfRule type="cellIs" dxfId="159" priority="168" operator="equal">
      <formula>"Green"</formula>
    </cfRule>
  </conditionalFormatting>
  <conditionalFormatting sqref="I3">
    <cfRule type="cellIs" dxfId="158" priority="160" operator="equal">
      <formula>"Red"</formula>
    </cfRule>
    <cfRule type="cellIs" dxfId="157" priority="161" operator="equal">
      <formula>"Yellow"</formula>
    </cfRule>
    <cfRule type="cellIs" dxfId="156" priority="162" operator="equal">
      <formula>"Green"</formula>
    </cfRule>
  </conditionalFormatting>
  <conditionalFormatting sqref="I5">
    <cfRule type="cellIs" dxfId="155" priority="157" operator="equal">
      <formula>"Red"</formula>
    </cfRule>
    <cfRule type="cellIs" dxfId="154" priority="158" operator="equal">
      <formula>"Yellow"</formula>
    </cfRule>
    <cfRule type="cellIs" dxfId="153" priority="159" operator="equal">
      <formula>"Green"</formula>
    </cfRule>
  </conditionalFormatting>
  <conditionalFormatting sqref="I16">
    <cfRule type="cellIs" dxfId="152" priority="145" operator="equal">
      <formula>"Red"</formula>
    </cfRule>
    <cfRule type="cellIs" dxfId="151" priority="146" operator="equal">
      <formula>"Yellow"</formula>
    </cfRule>
    <cfRule type="cellIs" dxfId="150" priority="147" operator="equal">
      <formula>"Green"</formula>
    </cfRule>
  </conditionalFormatting>
  <conditionalFormatting sqref="I29">
    <cfRule type="cellIs" dxfId="149" priority="142" operator="equal">
      <formula>"Red"</formula>
    </cfRule>
    <cfRule type="cellIs" dxfId="148" priority="143" operator="equal">
      <formula>"Yellow"</formula>
    </cfRule>
    <cfRule type="cellIs" dxfId="147" priority="144" operator="equal">
      <formula>"Green"</formula>
    </cfRule>
  </conditionalFormatting>
  <conditionalFormatting sqref="I31">
    <cfRule type="cellIs" dxfId="146" priority="139" operator="equal">
      <formula>"Red"</formula>
    </cfRule>
    <cfRule type="cellIs" dxfId="145" priority="140" operator="equal">
      <formula>"Yellow"</formula>
    </cfRule>
    <cfRule type="cellIs" dxfId="144" priority="141" operator="equal">
      <formula>"Green"</formula>
    </cfRule>
  </conditionalFormatting>
  <conditionalFormatting sqref="I4">
    <cfRule type="cellIs" dxfId="143" priority="136" operator="equal">
      <formula>"Red"</formula>
    </cfRule>
    <cfRule type="cellIs" dxfId="142" priority="137" operator="equal">
      <formula>"Yellow"</formula>
    </cfRule>
    <cfRule type="cellIs" dxfId="141" priority="138" operator="equal">
      <formula>"Green"</formula>
    </cfRule>
  </conditionalFormatting>
  <conditionalFormatting sqref="I6">
    <cfRule type="cellIs" dxfId="140" priority="124" operator="equal">
      <formula>"Red"</formula>
    </cfRule>
    <cfRule type="cellIs" dxfId="139" priority="125" operator="equal">
      <formula>"Yellow"</formula>
    </cfRule>
    <cfRule type="cellIs" dxfId="138" priority="126" operator="equal">
      <formula>"Green"</formula>
    </cfRule>
  </conditionalFormatting>
  <conditionalFormatting sqref="I7">
    <cfRule type="cellIs" dxfId="137" priority="112" operator="equal">
      <formula>"Red"</formula>
    </cfRule>
    <cfRule type="cellIs" dxfId="136" priority="113" operator="equal">
      <formula>"Yellow"</formula>
    </cfRule>
    <cfRule type="cellIs" dxfId="135" priority="114" operator="equal">
      <formula>"Green"</formula>
    </cfRule>
  </conditionalFormatting>
  <conditionalFormatting sqref="I8">
    <cfRule type="cellIs" dxfId="134" priority="109" operator="equal">
      <formula>"Red"</formula>
    </cfRule>
    <cfRule type="cellIs" dxfId="133" priority="110" operator="equal">
      <formula>"Yellow"</formula>
    </cfRule>
    <cfRule type="cellIs" dxfId="132" priority="111" operator="equal">
      <formula>"Green"</formula>
    </cfRule>
  </conditionalFormatting>
  <conditionalFormatting sqref="I9">
    <cfRule type="cellIs" dxfId="128" priority="100" operator="equal">
      <formula>"Red"</formula>
    </cfRule>
    <cfRule type="cellIs" dxfId="127" priority="101" operator="equal">
      <formula>"Yellow"</formula>
    </cfRule>
    <cfRule type="cellIs" dxfId="126" priority="102" operator="equal">
      <formula>"Green"</formula>
    </cfRule>
  </conditionalFormatting>
  <conditionalFormatting sqref="I10">
    <cfRule type="cellIs" dxfId="125" priority="97" operator="equal">
      <formula>"Red"</formula>
    </cfRule>
    <cfRule type="cellIs" dxfId="124" priority="98" operator="equal">
      <formula>"Yellow"</formula>
    </cfRule>
    <cfRule type="cellIs" dxfId="123" priority="99" operator="equal">
      <formula>"Green"</formula>
    </cfRule>
  </conditionalFormatting>
  <conditionalFormatting sqref="I11">
    <cfRule type="cellIs" dxfId="122" priority="88" operator="equal">
      <formula>"Red"</formula>
    </cfRule>
    <cfRule type="cellIs" dxfId="121" priority="89" operator="equal">
      <formula>"Yellow"</formula>
    </cfRule>
    <cfRule type="cellIs" dxfId="120" priority="90" operator="equal">
      <formula>"Green"</formula>
    </cfRule>
  </conditionalFormatting>
  <conditionalFormatting sqref="I12">
    <cfRule type="cellIs" dxfId="119" priority="85" operator="equal">
      <formula>"Red"</formula>
    </cfRule>
    <cfRule type="cellIs" dxfId="118" priority="86" operator="equal">
      <formula>"Yellow"</formula>
    </cfRule>
    <cfRule type="cellIs" dxfId="117" priority="87" operator="equal">
      <formula>"Green"</formula>
    </cfRule>
  </conditionalFormatting>
  <conditionalFormatting sqref="I13">
    <cfRule type="cellIs" dxfId="116" priority="79" operator="equal">
      <formula>"Red"</formula>
    </cfRule>
    <cfRule type="cellIs" dxfId="115" priority="80" operator="equal">
      <formula>"Yellow"</formula>
    </cfRule>
    <cfRule type="cellIs" dxfId="114" priority="81" operator="equal">
      <formula>"Green"</formula>
    </cfRule>
  </conditionalFormatting>
  <conditionalFormatting sqref="I14">
    <cfRule type="cellIs" dxfId="113" priority="76" operator="equal">
      <formula>"Red"</formula>
    </cfRule>
    <cfRule type="cellIs" dxfId="112" priority="77" operator="equal">
      <formula>"Yellow"</formula>
    </cfRule>
    <cfRule type="cellIs" dxfId="111" priority="78" operator="equal">
      <formula>"Green"</formula>
    </cfRule>
  </conditionalFormatting>
  <conditionalFormatting sqref="I15">
    <cfRule type="cellIs" dxfId="110" priority="73" operator="equal">
      <formula>"Red"</formula>
    </cfRule>
    <cfRule type="cellIs" dxfId="109" priority="74" operator="equal">
      <formula>"Yellow"</formula>
    </cfRule>
    <cfRule type="cellIs" dxfId="108" priority="75" operator="equal">
      <formula>"Green"</formula>
    </cfRule>
  </conditionalFormatting>
  <conditionalFormatting sqref="I17">
    <cfRule type="cellIs" dxfId="107" priority="64" operator="equal">
      <formula>"Red"</formula>
    </cfRule>
    <cfRule type="cellIs" dxfId="106" priority="65" operator="equal">
      <formula>"Yellow"</formula>
    </cfRule>
    <cfRule type="cellIs" dxfId="105" priority="66" operator="equal">
      <formula>"Green"</formula>
    </cfRule>
  </conditionalFormatting>
  <conditionalFormatting sqref="I18">
    <cfRule type="cellIs" dxfId="104" priority="58" operator="equal">
      <formula>"Red"</formula>
    </cfRule>
    <cfRule type="cellIs" dxfId="103" priority="59" operator="equal">
      <formula>"Yellow"</formula>
    </cfRule>
    <cfRule type="cellIs" dxfId="102" priority="60" operator="equal">
      <formula>"Green"</formula>
    </cfRule>
  </conditionalFormatting>
  <conditionalFormatting sqref="I19">
    <cfRule type="cellIs" dxfId="101" priority="55" operator="equal">
      <formula>"Red"</formula>
    </cfRule>
    <cfRule type="cellIs" dxfId="100" priority="56" operator="equal">
      <formula>"Yellow"</formula>
    </cfRule>
    <cfRule type="cellIs" dxfId="99" priority="57" operator="equal">
      <formula>"Green"</formula>
    </cfRule>
  </conditionalFormatting>
  <conditionalFormatting sqref="I20">
    <cfRule type="cellIs" dxfId="98" priority="49" operator="equal">
      <formula>"Red"</formula>
    </cfRule>
    <cfRule type="cellIs" dxfId="97" priority="50" operator="equal">
      <formula>"Yellow"</formula>
    </cfRule>
    <cfRule type="cellIs" dxfId="96" priority="51" operator="equal">
      <formula>"Green"</formula>
    </cfRule>
  </conditionalFormatting>
  <conditionalFormatting sqref="I21">
    <cfRule type="cellIs" dxfId="95" priority="46" operator="equal">
      <formula>"Red"</formula>
    </cfRule>
    <cfRule type="cellIs" dxfId="94" priority="47" operator="equal">
      <formula>"Yellow"</formula>
    </cfRule>
    <cfRule type="cellIs" dxfId="93" priority="48" operator="equal">
      <formula>"Green"</formula>
    </cfRule>
  </conditionalFormatting>
  <conditionalFormatting sqref="I22">
    <cfRule type="cellIs" dxfId="92" priority="43" operator="equal">
      <formula>"Red"</formula>
    </cfRule>
    <cfRule type="cellIs" dxfId="91" priority="44" operator="equal">
      <formula>"Yellow"</formula>
    </cfRule>
    <cfRule type="cellIs" dxfId="90" priority="45" operator="equal">
      <formula>"Green"</formula>
    </cfRule>
  </conditionalFormatting>
  <conditionalFormatting sqref="I23">
    <cfRule type="cellIs" dxfId="89" priority="40" operator="equal">
      <formula>"Red"</formula>
    </cfRule>
    <cfRule type="cellIs" dxfId="88" priority="41" operator="equal">
      <formula>"Yellow"</formula>
    </cfRule>
    <cfRule type="cellIs" dxfId="87" priority="42" operator="equal">
      <formula>"Green"</formula>
    </cfRule>
  </conditionalFormatting>
  <conditionalFormatting sqref="I24">
    <cfRule type="cellIs" dxfId="83" priority="34" operator="equal">
      <formula>"Red"</formula>
    </cfRule>
    <cfRule type="cellIs" dxfId="82" priority="35" operator="equal">
      <formula>"Yellow"</formula>
    </cfRule>
    <cfRule type="cellIs" dxfId="81" priority="36" operator="equal">
      <formula>"Green"</formula>
    </cfRule>
  </conditionalFormatting>
  <conditionalFormatting sqref="I25">
    <cfRule type="cellIs" dxfId="77" priority="25" operator="equal">
      <formula>"Red"</formula>
    </cfRule>
    <cfRule type="cellIs" dxfId="76" priority="26" operator="equal">
      <formula>"Yellow"</formula>
    </cfRule>
    <cfRule type="cellIs" dxfId="75" priority="27" operator="equal">
      <formula>"Green"</formula>
    </cfRule>
  </conditionalFormatting>
  <conditionalFormatting sqref="I26">
    <cfRule type="cellIs" dxfId="74" priority="22" operator="equal">
      <formula>"Red"</formula>
    </cfRule>
    <cfRule type="cellIs" dxfId="73" priority="23" operator="equal">
      <formula>"Yellow"</formula>
    </cfRule>
    <cfRule type="cellIs" dxfId="72" priority="24" operator="equal">
      <formula>"Green"</formula>
    </cfRule>
  </conditionalFormatting>
  <conditionalFormatting sqref="I27">
    <cfRule type="cellIs" dxfId="71" priority="19" operator="equal">
      <formula>"Red"</formula>
    </cfRule>
    <cfRule type="cellIs" dxfId="70" priority="20" operator="equal">
      <formula>"Yellow"</formula>
    </cfRule>
    <cfRule type="cellIs" dxfId="69" priority="21" operator="equal">
      <formula>"Green"</formula>
    </cfRule>
  </conditionalFormatting>
  <conditionalFormatting sqref="I28">
    <cfRule type="cellIs" dxfId="68" priority="16" operator="equal">
      <formula>"Red"</formula>
    </cfRule>
    <cfRule type="cellIs" dxfId="67" priority="17" operator="equal">
      <formula>"Yellow"</formula>
    </cfRule>
    <cfRule type="cellIs" dxfId="66" priority="18" operator="equal">
      <formula>"Green"</formula>
    </cfRule>
  </conditionalFormatting>
  <conditionalFormatting sqref="I30">
    <cfRule type="cellIs" dxfId="59" priority="7" operator="equal">
      <formula>"Red"</formula>
    </cfRule>
    <cfRule type="cellIs" dxfId="58" priority="8" operator="equal">
      <formula>"Yellow"</formula>
    </cfRule>
    <cfRule type="cellIs" dxfId="57" priority="9" operator="equal">
      <formula>"Green"</formula>
    </cfRule>
  </conditionalFormatting>
  <dataValidations count="3">
    <dataValidation type="date" operator="greaterThan" allowBlank="1" showInputMessage="1" showErrorMessage="1" errorTitle="Enter Date" error="Please enter a date after 1/1/2000" promptTitle="Enter Date" sqref="F1301:G1048576" xr:uid="{00000000-0002-0000-0000-000001000000}">
      <formula1>36526</formula1>
    </dataValidation>
    <dataValidation operator="greaterThan" allowBlank="1" showInputMessage="1" showErrorMessage="1" errorTitle="Enter Date" error="Please enter a date after 1/1/2000" promptTitle="Enter Date" sqref="F1:G1" xr:uid="{00000000-0002-0000-0000-000002000000}"/>
    <dataValidation type="date" operator="greaterThan" allowBlank="1" showInputMessage="1" showErrorMessage="1" errorTitle="Enter Date" error="Please enter a date after 1/1/2000" promptTitle="Enter Date" prompt="Enter Date" sqref="F6 F17:G17 F2:G3 G4:G16 G18:G21 G23:G28 F29:G29 F31:G31 F33:G1300" xr:uid="{00000000-0002-0000-0000-000003000000}">
      <formula1>36526</formula1>
    </dataValidation>
  </dataValidations>
  <hyperlinks>
    <hyperlink ref="J6" r:id="rId1" display="https://demosite.utah.gov/citizen-portal/" xr:uid="{00000000-0004-0000-00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A84AC-6003-4A25-A45D-E8AF195D61BB}">
  <dimension ref="A1:Z19"/>
  <sheetViews>
    <sheetView workbookViewId="0">
      <selection activeCell="G3" sqref="G3"/>
    </sheetView>
  </sheetViews>
  <sheetFormatPr defaultColWidth="9.109375" defaultRowHeight="14.4" x14ac:dyDescent="0.3"/>
  <cols>
    <col min="1" max="1" width="15.6640625" style="42" bestFit="1" customWidth="1"/>
    <col min="2" max="2" width="29.5546875" style="42" customWidth="1"/>
    <col min="3" max="3" width="42.6640625" style="42" customWidth="1"/>
    <col min="4" max="4" width="13.88671875" style="42" bestFit="1" customWidth="1"/>
    <col min="5" max="5" width="14.6640625" style="42" customWidth="1"/>
    <col min="6" max="6" width="16" style="42" customWidth="1"/>
    <col min="7" max="7" width="18.109375" style="42" bestFit="1" customWidth="1"/>
    <col min="8" max="8" width="18.33203125" style="42" customWidth="1"/>
    <col min="9" max="9" width="9.109375" style="42"/>
    <col min="10" max="10" width="34.6640625" style="42" customWidth="1"/>
    <col min="11" max="11" width="18.6640625" style="42" bestFit="1" customWidth="1"/>
    <col min="12" max="16384" width="9.109375" style="42"/>
  </cols>
  <sheetData>
    <row r="1" spans="1:12" s="41" customFormat="1" ht="28.8" x14ac:dyDescent="0.3">
      <c r="A1" s="38" t="s">
        <v>0</v>
      </c>
      <c r="B1" s="38" t="s">
        <v>1</v>
      </c>
      <c r="C1" s="38" t="s">
        <v>2</v>
      </c>
      <c r="D1" s="39" t="s">
        <v>8</v>
      </c>
      <c r="E1" s="38" t="s">
        <v>3</v>
      </c>
      <c r="F1" s="38" t="s">
        <v>6</v>
      </c>
      <c r="G1" s="38" t="s">
        <v>7</v>
      </c>
      <c r="H1" s="38" t="s">
        <v>4</v>
      </c>
      <c r="I1" s="38" t="s">
        <v>5</v>
      </c>
      <c r="J1" s="38" t="s">
        <v>9</v>
      </c>
      <c r="K1" s="38" t="s">
        <v>10</v>
      </c>
      <c r="L1" s="40"/>
    </row>
    <row r="2" spans="1:12" ht="100.8" x14ac:dyDescent="0.3">
      <c r="A2" s="23" t="s">
        <v>17</v>
      </c>
      <c r="B2" s="24" t="s">
        <v>20</v>
      </c>
      <c r="C2" s="24" t="s">
        <v>21</v>
      </c>
      <c r="D2" s="25" t="s">
        <v>18</v>
      </c>
      <c r="E2" s="24" t="s">
        <v>51</v>
      </c>
      <c r="F2" s="26"/>
      <c r="G2" s="26"/>
      <c r="H2" s="25" t="s">
        <v>218</v>
      </c>
      <c r="I2" s="25" t="s">
        <v>12</v>
      </c>
      <c r="J2" s="25" t="s">
        <v>239</v>
      </c>
      <c r="K2" s="25"/>
    </row>
    <row r="3" spans="1:12" ht="187.2" x14ac:dyDescent="0.3">
      <c r="A3" s="30" t="s">
        <v>30</v>
      </c>
      <c r="B3" s="31" t="s">
        <v>33</v>
      </c>
      <c r="C3" s="31" t="s">
        <v>34</v>
      </c>
      <c r="D3" s="31" t="s">
        <v>35</v>
      </c>
      <c r="E3" s="31" t="s">
        <v>210</v>
      </c>
      <c r="F3" s="32">
        <v>41334</v>
      </c>
      <c r="G3" s="32">
        <v>42795</v>
      </c>
      <c r="H3" s="33" t="s">
        <v>93</v>
      </c>
      <c r="I3" s="25" t="s">
        <v>14</v>
      </c>
      <c r="J3" s="31" t="s">
        <v>234</v>
      </c>
      <c r="K3" s="31" t="s">
        <v>94</v>
      </c>
    </row>
    <row r="4" spans="1:12" s="35" customFormat="1" ht="47.25" customHeight="1" x14ac:dyDescent="0.3">
      <c r="A4" s="23" t="s">
        <v>30</v>
      </c>
      <c r="B4" s="24" t="s">
        <v>36</v>
      </c>
      <c r="C4" s="24" t="s">
        <v>37</v>
      </c>
      <c r="D4" s="25" t="s">
        <v>38</v>
      </c>
      <c r="E4" s="24" t="s">
        <v>51</v>
      </c>
      <c r="F4" s="26"/>
      <c r="G4" s="26"/>
      <c r="H4" s="25" t="s">
        <v>238</v>
      </c>
      <c r="I4" s="25" t="s">
        <v>12</v>
      </c>
      <c r="J4" s="25" t="s">
        <v>22</v>
      </c>
      <c r="K4" s="25"/>
      <c r="L4" s="34"/>
    </row>
    <row r="5" spans="1:12" s="37" customFormat="1" ht="77.25" customHeight="1" x14ac:dyDescent="0.3">
      <c r="A5" s="6" t="s">
        <v>30</v>
      </c>
      <c r="B5" s="7" t="s">
        <v>77</v>
      </c>
      <c r="C5" s="7" t="s">
        <v>78</v>
      </c>
      <c r="D5" s="10" t="s">
        <v>79</v>
      </c>
      <c r="E5" s="7" t="s">
        <v>219</v>
      </c>
      <c r="F5" s="21"/>
      <c r="G5" s="21"/>
      <c r="H5" s="9" t="s">
        <v>238</v>
      </c>
      <c r="I5" s="9" t="s">
        <v>12</v>
      </c>
      <c r="J5" s="7" t="s">
        <v>217</v>
      </c>
      <c r="K5" s="9"/>
      <c r="L5" s="36"/>
    </row>
    <row r="6" spans="1:12" ht="172.8" x14ac:dyDescent="0.3">
      <c r="A6" s="6" t="s">
        <v>30</v>
      </c>
      <c r="B6" s="9" t="s">
        <v>80</v>
      </c>
      <c r="C6" s="7" t="s">
        <v>81</v>
      </c>
      <c r="D6" s="10" t="s">
        <v>82</v>
      </c>
      <c r="E6" s="9" t="s">
        <v>58</v>
      </c>
      <c r="F6" s="21">
        <v>42917</v>
      </c>
      <c r="G6" s="21"/>
      <c r="H6" s="9" t="s">
        <v>238</v>
      </c>
      <c r="I6" s="9" t="s">
        <v>12</v>
      </c>
      <c r="J6" s="7" t="s">
        <v>83</v>
      </c>
      <c r="K6" s="9"/>
    </row>
    <row r="7" spans="1:12" ht="86.4" x14ac:dyDescent="0.3">
      <c r="A7" s="6" t="s">
        <v>17</v>
      </c>
      <c r="B7" s="7" t="s">
        <v>59</v>
      </c>
      <c r="C7" s="7" t="s">
        <v>60</v>
      </c>
      <c r="D7" s="10" t="s">
        <v>61</v>
      </c>
      <c r="E7" s="7" t="s">
        <v>64</v>
      </c>
      <c r="F7" s="21">
        <v>42309</v>
      </c>
      <c r="G7" s="21"/>
      <c r="H7" s="10" t="s">
        <v>93</v>
      </c>
      <c r="I7" s="9" t="s">
        <v>14</v>
      </c>
      <c r="J7" s="7" t="s">
        <v>62</v>
      </c>
      <c r="K7" s="7" t="s">
        <v>63</v>
      </c>
    </row>
    <row r="8" spans="1:12" ht="100.8" x14ac:dyDescent="0.3">
      <c r="A8" s="6" t="s">
        <v>17</v>
      </c>
      <c r="B8" s="9" t="s">
        <v>197</v>
      </c>
      <c r="C8" s="7" t="s">
        <v>198</v>
      </c>
      <c r="D8" s="10" t="s">
        <v>65</v>
      </c>
      <c r="E8" s="7" t="s">
        <v>64</v>
      </c>
      <c r="F8" s="21">
        <v>42309</v>
      </c>
      <c r="G8" s="21"/>
      <c r="H8" s="9" t="s">
        <v>93</v>
      </c>
      <c r="I8" s="9" t="s">
        <v>14</v>
      </c>
      <c r="J8" s="7" t="s">
        <v>62</v>
      </c>
      <c r="K8" s="7" t="s">
        <v>63</v>
      </c>
    </row>
    <row r="9" spans="1:12" ht="86.4" x14ac:dyDescent="0.3">
      <c r="A9" s="6" t="s">
        <v>17</v>
      </c>
      <c r="B9" s="9" t="s">
        <v>66</v>
      </c>
      <c r="C9" s="7" t="s">
        <v>67</v>
      </c>
      <c r="D9" s="9" t="s">
        <v>68</v>
      </c>
      <c r="E9" s="7" t="s">
        <v>64</v>
      </c>
      <c r="F9" s="21">
        <v>40787</v>
      </c>
      <c r="G9" s="21"/>
      <c r="H9" s="9" t="s">
        <v>238</v>
      </c>
      <c r="I9" s="9" t="s">
        <v>12</v>
      </c>
      <c r="J9" s="7" t="s">
        <v>69</v>
      </c>
    </row>
    <row r="10" spans="1:12" s="9" customFormat="1" ht="80.25" customHeight="1" x14ac:dyDescent="0.3">
      <c r="A10" s="6" t="s">
        <v>30</v>
      </c>
      <c r="B10" s="28" t="s">
        <v>31</v>
      </c>
      <c r="C10" s="7" t="s">
        <v>199</v>
      </c>
      <c r="D10" s="9" t="s">
        <v>32</v>
      </c>
      <c r="E10" s="7" t="s">
        <v>216</v>
      </c>
      <c r="F10" s="21">
        <v>39814</v>
      </c>
      <c r="G10" s="21"/>
      <c r="H10" s="25" t="s">
        <v>238</v>
      </c>
      <c r="I10" s="9" t="s">
        <v>12</v>
      </c>
      <c r="J10" s="7" t="s">
        <v>76</v>
      </c>
      <c r="L10" s="7"/>
    </row>
    <row r="11" spans="1:12" s="9" customFormat="1" ht="51.75" customHeight="1" x14ac:dyDescent="0.3">
      <c r="A11" s="6" t="s">
        <v>30</v>
      </c>
      <c r="B11" s="7" t="s">
        <v>95</v>
      </c>
      <c r="C11" s="7" t="s">
        <v>96</v>
      </c>
      <c r="D11" s="10" t="s">
        <v>41</v>
      </c>
      <c r="E11" s="9" t="s">
        <v>64</v>
      </c>
      <c r="F11" s="21">
        <v>41518</v>
      </c>
      <c r="G11" s="21"/>
      <c r="H11" s="9" t="s">
        <v>238</v>
      </c>
      <c r="I11" s="9" t="s">
        <v>12</v>
      </c>
      <c r="J11" s="7" t="s">
        <v>97</v>
      </c>
      <c r="K11" s="7"/>
      <c r="L11" s="7"/>
    </row>
    <row r="12" spans="1:12" s="9" customFormat="1" ht="69" customHeight="1" x14ac:dyDescent="0.3">
      <c r="A12" s="6" t="s">
        <v>125</v>
      </c>
      <c r="B12" s="7" t="s">
        <v>135</v>
      </c>
      <c r="C12" s="7" t="s">
        <v>136</v>
      </c>
      <c r="D12" s="7" t="s">
        <v>134</v>
      </c>
      <c r="E12" s="9" t="s">
        <v>64</v>
      </c>
      <c r="F12" s="21">
        <v>42370</v>
      </c>
      <c r="G12" s="21"/>
      <c r="H12" s="9" t="s">
        <v>238</v>
      </c>
      <c r="I12" s="9" t="s">
        <v>12</v>
      </c>
      <c r="J12" s="7" t="s">
        <v>237</v>
      </c>
      <c r="K12" s="7"/>
    </row>
    <row r="13" spans="1:12" s="9" customFormat="1" ht="39.75" customHeight="1" x14ac:dyDescent="0.3">
      <c r="A13" s="6" t="s">
        <v>125</v>
      </c>
      <c r="B13" s="9" t="s">
        <v>149</v>
      </c>
      <c r="C13" s="7" t="s">
        <v>150</v>
      </c>
      <c r="D13" s="10" t="s">
        <v>151</v>
      </c>
      <c r="E13" s="9" t="s">
        <v>64</v>
      </c>
      <c r="F13" s="21">
        <v>43040</v>
      </c>
      <c r="G13" s="21"/>
      <c r="H13" s="9" t="s">
        <v>238</v>
      </c>
      <c r="I13" s="9" t="s">
        <v>12</v>
      </c>
      <c r="J13" s="7" t="s">
        <v>152</v>
      </c>
      <c r="K13" s="7"/>
    </row>
    <row r="14" spans="1:12" s="9" customFormat="1" ht="56.25" customHeight="1" x14ac:dyDescent="0.3">
      <c r="A14" s="6" t="s">
        <v>125</v>
      </c>
      <c r="B14" s="9" t="s">
        <v>153</v>
      </c>
      <c r="C14" s="7" t="s">
        <v>154</v>
      </c>
      <c r="D14" s="9" t="s">
        <v>86</v>
      </c>
      <c r="E14" s="9" t="s">
        <v>64</v>
      </c>
      <c r="F14" s="21">
        <v>39814</v>
      </c>
      <c r="G14" s="21"/>
      <c r="H14" s="9" t="s">
        <v>238</v>
      </c>
      <c r="I14" s="9" t="s">
        <v>12</v>
      </c>
      <c r="J14" s="7" t="s">
        <v>155</v>
      </c>
      <c r="K14" s="7"/>
    </row>
    <row r="15" spans="1:12" s="9" customFormat="1" ht="108.75" customHeight="1" x14ac:dyDescent="0.3">
      <c r="A15" s="6" t="s">
        <v>125</v>
      </c>
      <c r="B15" s="7" t="s">
        <v>159</v>
      </c>
      <c r="C15" s="7" t="s">
        <v>160</v>
      </c>
      <c r="D15" s="10" t="s">
        <v>131</v>
      </c>
      <c r="E15" s="9" t="s">
        <v>162</v>
      </c>
      <c r="F15" s="21">
        <v>43101</v>
      </c>
      <c r="G15" s="21"/>
      <c r="H15" s="9" t="s">
        <v>238</v>
      </c>
      <c r="I15" s="9" t="s">
        <v>12</v>
      </c>
      <c r="J15" s="7" t="s">
        <v>161</v>
      </c>
      <c r="K15" s="7"/>
    </row>
    <row r="16" spans="1:12" s="9" customFormat="1" ht="86.4" x14ac:dyDescent="0.3">
      <c r="A16" s="6" t="s">
        <v>125</v>
      </c>
      <c r="B16" s="7" t="s">
        <v>175</v>
      </c>
      <c r="C16" s="7" t="s">
        <v>176</v>
      </c>
      <c r="D16" s="9" t="s">
        <v>177</v>
      </c>
      <c r="E16" s="7" t="s">
        <v>179</v>
      </c>
      <c r="F16" s="21">
        <v>43697</v>
      </c>
      <c r="G16" s="21">
        <v>45524</v>
      </c>
      <c r="H16" s="9" t="s">
        <v>238</v>
      </c>
      <c r="I16" s="9" t="s">
        <v>12</v>
      </c>
      <c r="J16" s="7" t="s">
        <v>178</v>
      </c>
    </row>
    <row r="17" spans="1:26" s="9" customFormat="1" ht="60.75" customHeight="1" x14ac:dyDescent="0.3">
      <c r="A17" s="6" t="s">
        <v>125</v>
      </c>
      <c r="B17" s="7" t="s">
        <v>180</v>
      </c>
      <c r="C17" s="7" t="s">
        <v>181</v>
      </c>
      <c r="D17" s="9" t="s">
        <v>177</v>
      </c>
      <c r="E17" s="9" t="s">
        <v>58</v>
      </c>
      <c r="F17" s="21"/>
      <c r="G17" s="21">
        <v>44440</v>
      </c>
      <c r="H17" s="9" t="s">
        <v>238</v>
      </c>
      <c r="I17" s="9" t="s">
        <v>12</v>
      </c>
      <c r="J17" s="7" t="s">
        <v>183</v>
      </c>
      <c r="K17" s="11"/>
      <c r="L17" s="46"/>
      <c r="M17" s="44"/>
      <c r="N17" s="37"/>
      <c r="O17" s="37"/>
      <c r="P17" s="37"/>
      <c r="Q17" s="45"/>
      <c r="R17" s="46"/>
    </row>
    <row r="18" spans="1:26" s="9" customFormat="1" ht="97.5" customHeight="1" x14ac:dyDescent="0.3">
      <c r="A18" s="53" t="s">
        <v>43</v>
      </c>
      <c r="B18" s="7" t="s">
        <v>188</v>
      </c>
      <c r="C18" s="7" t="s">
        <v>189</v>
      </c>
      <c r="D18" s="9" t="s">
        <v>190</v>
      </c>
      <c r="E18" s="7" t="s">
        <v>192</v>
      </c>
      <c r="F18" s="21">
        <v>40787</v>
      </c>
      <c r="G18" s="21"/>
      <c r="H18" s="9" t="s">
        <v>238</v>
      </c>
      <c r="I18" s="9" t="s">
        <v>12</v>
      </c>
      <c r="J18" s="7" t="s">
        <v>191</v>
      </c>
    </row>
    <row r="19" spans="1:26" s="41" customFormat="1" ht="190.5" customHeight="1" x14ac:dyDescent="0.3">
      <c r="A19" s="53" t="s">
        <v>43</v>
      </c>
      <c r="B19" s="17" t="s">
        <v>193</v>
      </c>
      <c r="C19" s="17" t="s">
        <v>194</v>
      </c>
      <c r="D19" s="16" t="s">
        <v>48</v>
      </c>
      <c r="E19" s="17" t="s">
        <v>52</v>
      </c>
      <c r="F19" s="22"/>
      <c r="G19" s="22"/>
      <c r="H19" s="16" t="s">
        <v>238</v>
      </c>
      <c r="I19" s="19" t="s">
        <v>12</v>
      </c>
      <c r="J19" s="17" t="s">
        <v>195</v>
      </c>
      <c r="K19" s="17"/>
      <c r="L19" s="18"/>
      <c r="M19" s="18"/>
      <c r="N19" s="18"/>
      <c r="O19" s="18"/>
      <c r="P19" s="18"/>
      <c r="Q19" s="18"/>
      <c r="R19" s="18"/>
      <c r="S19" s="18"/>
      <c r="T19" s="18"/>
      <c r="U19" s="18"/>
      <c r="V19" s="18"/>
      <c r="W19" s="18"/>
      <c r="X19" s="18"/>
      <c r="Y19" s="18"/>
      <c r="Z19" s="18"/>
    </row>
  </sheetData>
  <conditionalFormatting sqref="I1">
    <cfRule type="cellIs" dxfId="53" priority="61" operator="equal">
      <formula>"Red"</formula>
    </cfRule>
    <cfRule type="cellIs" dxfId="52" priority="62" operator="equal">
      <formula>"Yellow"</formula>
    </cfRule>
    <cfRule type="cellIs" dxfId="51" priority="63" operator="equal">
      <formula>"Green"</formula>
    </cfRule>
  </conditionalFormatting>
  <conditionalFormatting sqref="I4">
    <cfRule type="cellIs" dxfId="50" priority="49" operator="equal">
      <formula>"Red"</formula>
    </cfRule>
    <cfRule type="cellIs" dxfId="49" priority="50" operator="equal">
      <formula>"Yellow"</formula>
    </cfRule>
    <cfRule type="cellIs" dxfId="48" priority="51" operator="equal">
      <formula>"Green"</formula>
    </cfRule>
  </conditionalFormatting>
  <conditionalFormatting sqref="I5">
    <cfRule type="cellIs" dxfId="47" priority="46" operator="equal">
      <formula>"Red"</formula>
    </cfRule>
    <cfRule type="cellIs" dxfId="46" priority="47" operator="equal">
      <formula>"Yellow"</formula>
    </cfRule>
    <cfRule type="cellIs" dxfId="45" priority="48" operator="equal">
      <formula>"Green"</formula>
    </cfRule>
  </conditionalFormatting>
  <conditionalFormatting sqref="I6">
    <cfRule type="cellIs" dxfId="44" priority="43" operator="equal">
      <formula>"Red"</formula>
    </cfRule>
    <cfRule type="cellIs" dxfId="43" priority="44" operator="equal">
      <formula>"Yellow"</formula>
    </cfRule>
    <cfRule type="cellIs" dxfId="42" priority="45" operator="equal">
      <formula>"Green"</formula>
    </cfRule>
  </conditionalFormatting>
  <conditionalFormatting sqref="I7">
    <cfRule type="cellIs" dxfId="41" priority="40" operator="equal">
      <formula>"Red"</formula>
    </cfRule>
    <cfRule type="cellIs" dxfId="40" priority="41" operator="equal">
      <formula>"Yellow"</formula>
    </cfRule>
    <cfRule type="cellIs" dxfId="39" priority="42" operator="equal">
      <formula>"Green"</formula>
    </cfRule>
  </conditionalFormatting>
  <conditionalFormatting sqref="I8">
    <cfRule type="cellIs" dxfId="38" priority="37" operator="equal">
      <formula>"Red"</formula>
    </cfRule>
    <cfRule type="cellIs" dxfId="37" priority="38" operator="equal">
      <formula>"Yellow"</formula>
    </cfRule>
    <cfRule type="cellIs" dxfId="36" priority="39" operator="equal">
      <formula>"Green"</formula>
    </cfRule>
  </conditionalFormatting>
  <conditionalFormatting sqref="I9">
    <cfRule type="cellIs" dxfId="35" priority="34" operator="equal">
      <formula>"Red"</formula>
    </cfRule>
    <cfRule type="cellIs" dxfId="34" priority="35" operator="equal">
      <formula>"Yellow"</formula>
    </cfRule>
    <cfRule type="cellIs" dxfId="33" priority="36" operator="equal">
      <formula>"Green"</formula>
    </cfRule>
  </conditionalFormatting>
  <conditionalFormatting sqref="I2:I3">
    <cfRule type="cellIs" dxfId="32" priority="31" operator="equal">
      <formula>"Red"</formula>
    </cfRule>
    <cfRule type="cellIs" dxfId="31" priority="32" operator="equal">
      <formula>"Yellow"</formula>
    </cfRule>
    <cfRule type="cellIs" dxfId="30" priority="33" operator="equal">
      <formula>"Green"</formula>
    </cfRule>
  </conditionalFormatting>
  <conditionalFormatting sqref="I10">
    <cfRule type="cellIs" dxfId="29" priority="28" operator="equal">
      <formula>"Red"</formula>
    </cfRule>
    <cfRule type="cellIs" dxfId="28" priority="29" operator="equal">
      <formula>"Yellow"</formula>
    </cfRule>
    <cfRule type="cellIs" dxfId="27" priority="30" operator="equal">
      <formula>"Green"</formula>
    </cfRule>
  </conditionalFormatting>
  <conditionalFormatting sqref="I11">
    <cfRule type="cellIs" dxfId="26" priority="25" operator="equal">
      <formula>"Red"</formula>
    </cfRule>
    <cfRule type="cellIs" dxfId="25" priority="26" operator="equal">
      <formula>"Yellow"</formula>
    </cfRule>
    <cfRule type="cellIs" dxfId="24" priority="27" operator="equal">
      <formula>"Green"</formula>
    </cfRule>
  </conditionalFormatting>
  <conditionalFormatting sqref="I12">
    <cfRule type="cellIs" dxfId="23" priority="22" operator="equal">
      <formula>"Red"</formula>
    </cfRule>
    <cfRule type="cellIs" dxfId="22" priority="23" operator="equal">
      <formula>"Yellow"</formula>
    </cfRule>
    <cfRule type="cellIs" dxfId="21" priority="24" operator="equal">
      <formula>"Green"</formula>
    </cfRule>
  </conditionalFormatting>
  <conditionalFormatting sqref="I13">
    <cfRule type="cellIs" dxfId="20" priority="19" operator="equal">
      <formula>"Red"</formula>
    </cfRule>
    <cfRule type="cellIs" dxfId="19" priority="20" operator="equal">
      <formula>"Yellow"</formula>
    </cfRule>
    <cfRule type="cellIs" dxfId="18" priority="21" operator="equal">
      <formula>"Green"</formula>
    </cfRule>
  </conditionalFormatting>
  <conditionalFormatting sqref="I14">
    <cfRule type="cellIs" dxfId="17" priority="16" operator="equal">
      <formula>"Red"</formula>
    </cfRule>
    <cfRule type="cellIs" dxfId="16" priority="17" operator="equal">
      <formula>"Yellow"</formula>
    </cfRule>
    <cfRule type="cellIs" dxfId="15" priority="18" operator="equal">
      <formula>"Green"</formula>
    </cfRule>
  </conditionalFormatting>
  <conditionalFormatting sqref="I15">
    <cfRule type="cellIs" dxfId="14" priority="13" operator="equal">
      <formula>"Red"</formula>
    </cfRule>
    <cfRule type="cellIs" dxfId="13" priority="14" operator="equal">
      <formula>"Yellow"</formula>
    </cfRule>
    <cfRule type="cellIs" dxfId="12" priority="15" operator="equal">
      <formula>"Green"</formula>
    </cfRule>
  </conditionalFormatting>
  <conditionalFormatting sqref="I16">
    <cfRule type="cellIs" dxfId="11" priority="10" operator="equal">
      <formula>"Red"</formula>
    </cfRule>
    <cfRule type="cellIs" dxfId="10" priority="11" operator="equal">
      <formula>"Yellow"</formula>
    </cfRule>
    <cfRule type="cellIs" dxfId="9" priority="12" operator="equal">
      <formula>"Green"</formula>
    </cfRule>
  </conditionalFormatting>
  <conditionalFormatting sqref="I17">
    <cfRule type="cellIs" dxfId="8" priority="7" operator="equal">
      <formula>"Red"</formula>
    </cfRule>
    <cfRule type="cellIs" dxfId="7" priority="8" operator="equal">
      <formula>"Yellow"</formula>
    </cfRule>
    <cfRule type="cellIs" dxfId="6" priority="9" operator="equal">
      <formula>"Green"</formula>
    </cfRule>
  </conditionalFormatting>
  <conditionalFormatting sqref="I18">
    <cfRule type="cellIs" dxfId="5" priority="4" operator="equal">
      <formula>"Red"</formula>
    </cfRule>
    <cfRule type="cellIs" dxfId="4" priority="5" operator="equal">
      <formula>"Yellow"</formula>
    </cfRule>
    <cfRule type="cellIs" dxfId="3" priority="6" operator="equal">
      <formula>"Green"</formula>
    </cfRule>
  </conditionalFormatting>
  <conditionalFormatting sqref="I19">
    <cfRule type="cellIs" dxfId="2" priority="1" operator="equal">
      <formula>"Red"</formula>
    </cfRule>
    <cfRule type="cellIs" dxfId="1" priority="2" operator="equal">
      <formula>"Yellow"</formula>
    </cfRule>
    <cfRule type="cellIs" dxfId="0" priority="3" operator="equal">
      <formula>"Green"</formula>
    </cfRule>
  </conditionalFormatting>
  <dataValidations count="2">
    <dataValidation operator="greaterThan" allowBlank="1" showInputMessage="1" showErrorMessage="1" errorTitle="Enter Date" error="Please enter a date after 1/1/2000" promptTitle="Enter Date" sqref="F1:G1" xr:uid="{530A685F-4C53-4CC7-97EF-FA6BBB64FA06}"/>
    <dataValidation type="date" operator="greaterThan" allowBlank="1" showInputMessage="1" showErrorMessage="1" errorTitle="Enter Date" error="Please enter a date after 1/1/2000" promptTitle="Enter Date" prompt="Enter Date" sqref="F2:G6 G7:G15 F16:G17 G18 F19:G19" xr:uid="{00000000-0002-0000-0000-000003000000}">
      <formula1>36526</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Summary</vt:lpstr>
      <vt:lpstr>Status Criteria</vt:lpstr>
      <vt:lpstr>Current Projects</vt:lpstr>
      <vt:lpstr>Complete-Maintenance</vt:lpstr>
      <vt:lpstr>'Current Projects'!Print_Area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NAVINA FORSYTHE</dc:creator>
  <cp:lastModifiedBy>Navina Forsythe</cp:lastModifiedBy>
  <dcterms:created xsi:type="dcterms:W3CDTF">2015-06-05T18:17:20Z</dcterms:created>
  <dcterms:modified xsi:type="dcterms:W3CDTF">2021-05-05T18:18:58Z</dcterms:modified>
</cp:coreProperties>
</file>