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_\Dropbox\Metro Townships Paperwork\Magna\05-11-2021 Master Meeting File\"/>
    </mc:Choice>
  </mc:AlternateContent>
  <xr:revisionPtr revIDLastSave="0" documentId="8_{5BBCA4D6-3EDE-4F59-B62E-B9BAD7E1EC22}" xr6:coauthVersionLast="46" xr6:coauthVersionMax="46" xr10:uidLastSave="{00000000-0000-0000-0000-000000000000}"/>
  <bookViews>
    <workbookView xWindow="1464" yWindow="1464" windowWidth="20784" windowHeight="8964" activeTab="1" xr2:uid="{938CFB39-6313-47FA-84F0-A8995823C2A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5" i="2"/>
  <c r="C5" i="2"/>
  <c r="C4" i="2"/>
  <c r="D4" i="2" s="1"/>
  <c r="C3" i="2"/>
  <c r="D3" i="2" s="1"/>
  <c r="C2" i="2"/>
  <c r="D2" i="2" s="1"/>
  <c r="D6" i="2" s="1"/>
  <c r="B6" i="2"/>
  <c r="F8" i="1"/>
  <c r="H7" i="1"/>
  <c r="H6" i="1"/>
  <c r="H5" i="1"/>
  <c r="H4" i="1"/>
  <c r="K8" i="1"/>
  <c r="J8" i="1"/>
  <c r="I8" i="1"/>
  <c r="G8" i="1"/>
  <c r="E8" i="1"/>
  <c r="L7" i="1"/>
  <c r="L6" i="1"/>
  <c r="L5" i="1"/>
  <c r="L4" i="1"/>
  <c r="D7" i="1"/>
  <c r="D6" i="1"/>
  <c r="D5" i="1"/>
  <c r="D4" i="1"/>
  <c r="C7" i="1"/>
  <c r="M7" i="1" s="1"/>
  <c r="C6" i="1"/>
  <c r="C5" i="1"/>
  <c r="M5" i="1" s="1"/>
  <c r="C4" i="1"/>
  <c r="B8" i="1"/>
  <c r="M6" i="1" l="1"/>
  <c r="L8" i="1"/>
  <c r="C8" i="1"/>
  <c r="H8" i="1"/>
  <c r="D8" i="1"/>
  <c r="M4" i="1"/>
  <c r="M8" i="1" l="1"/>
</calcChain>
</file>

<file path=xl/sharedStrings.xml><?xml version="1.0" encoding="utf-8"?>
<sst xmlns="http://schemas.openxmlformats.org/spreadsheetml/2006/main" count="26" uniqueCount="20">
  <si>
    <t>Title</t>
  </si>
  <si>
    <t>Administrative Assistant</t>
  </si>
  <si>
    <t>Paralegal Secretary</t>
  </si>
  <si>
    <t>City Manager</t>
  </si>
  <si>
    <t>Assistant City Manager/CFO</t>
  </si>
  <si>
    <t>Base Salary</t>
  </si>
  <si>
    <t>Long Term Disability</t>
  </si>
  <si>
    <t>Short Term Disability</t>
  </si>
  <si>
    <t>Medicare</t>
  </si>
  <si>
    <t>Health Insurance</t>
  </si>
  <si>
    <t>Dental Insurance</t>
  </si>
  <si>
    <t>Vacation /Sick/Holiday</t>
  </si>
  <si>
    <t>Total Compensation</t>
  </si>
  <si>
    <t>Death Benefit</t>
  </si>
  <si>
    <t>Retirement / Direct Contribution</t>
  </si>
  <si>
    <t>HSA Contribution</t>
  </si>
  <si>
    <t>FICA</t>
  </si>
  <si>
    <t>Taxes/Benefits</t>
  </si>
  <si>
    <t>Projected Total</t>
  </si>
  <si>
    <t>Estimated Tax/Benefits Markup Related To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</si>
</sst>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44" fontId="2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2" fillId="0" borderId="3" xfId="0" applyFont="1" applyFill="1" applyBorder="1" applyAlignment="1">
      <alignment horizontal="center" vertical="center" wrapText="1"/>
    </xf>
    <xf numFmtId="44" fontId="0" fillId="0" borderId="2" xfId="0" applyNumberFormat="1" applyBorder="1"/>
    <xf numFmtId="44" fontId="0" fillId="0" borderId="3" xfId="0" applyNumberFormat="1" applyBorder="1"/>
    <xf numFmtId="44" fontId="2" fillId="0" borderId="2" xfId="0" applyNumberFormat="1" applyFont="1" applyBorder="1"/>
    <xf numFmtId="0" fontId="2" fillId="0" borderId="1" xfId="0" applyFont="1" applyBorder="1"/>
    <xf numFmtId="0" fontId="2" fillId="0" borderId="0" xfId="0" applyFont="1" applyAlignment="1">
      <alignment wrapText="1"/>
    </xf>
    <xf numFmtId="9" fontId="2" fillId="0" borderId="0" xfId="2" applyFont="1" applyAlignment="1">
      <alignment horizontal="center" vertical="center"/>
    </xf>
    <xf numFmtId="44" fontId="0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B161-EF68-4819-B06C-F529840436E2}">
  <dimension ref="A3:M8"/>
  <sheetViews>
    <sheetView workbookViewId="0">
      <selection activeCell="A15" sqref="A15"/>
    </sheetView>
  </sheetViews>
  <sheetFormatPr defaultRowHeight="14.4" x14ac:dyDescent="0.3"/>
  <cols>
    <col min="1" max="1" width="23.77734375" customWidth="1"/>
    <col min="2" max="2" width="13.6640625" customWidth="1"/>
    <col min="3" max="4" width="11.88671875" customWidth="1"/>
    <col min="5" max="5" width="9.6640625" customWidth="1"/>
    <col min="6" max="6" width="12.44140625" customWidth="1"/>
    <col min="7" max="7" width="9.6640625" customWidth="1"/>
    <col min="8" max="8" width="11.44140625" customWidth="1"/>
    <col min="9" max="9" width="12.33203125" customWidth="1"/>
    <col min="12" max="12" width="12" customWidth="1"/>
    <col min="13" max="13" width="13.77734375" customWidth="1"/>
  </cols>
  <sheetData>
    <row r="3" spans="1:13" ht="43.2" x14ac:dyDescent="0.3">
      <c r="A3" s="3" t="s">
        <v>0</v>
      </c>
      <c r="B3" s="3" t="s">
        <v>5</v>
      </c>
      <c r="C3" s="3" t="s">
        <v>16</v>
      </c>
      <c r="D3" s="3" t="s">
        <v>8</v>
      </c>
      <c r="E3" s="4" t="s">
        <v>9</v>
      </c>
      <c r="F3" s="4" t="s">
        <v>15</v>
      </c>
      <c r="G3" s="4" t="s">
        <v>10</v>
      </c>
      <c r="H3" s="4" t="s">
        <v>13</v>
      </c>
      <c r="I3" s="4" t="s">
        <v>11</v>
      </c>
      <c r="J3" s="4" t="s">
        <v>6</v>
      </c>
      <c r="K3" s="4" t="s">
        <v>7</v>
      </c>
      <c r="L3" s="4" t="s">
        <v>14</v>
      </c>
      <c r="M3" s="9" t="s">
        <v>12</v>
      </c>
    </row>
    <row r="4" spans="1:13" x14ac:dyDescent="0.3">
      <c r="A4" t="s">
        <v>1</v>
      </c>
      <c r="B4" s="1">
        <v>49000</v>
      </c>
      <c r="C4" s="1">
        <f>SUM(B4*0.062)</f>
        <v>3038</v>
      </c>
      <c r="D4" s="1">
        <f>SUM(B4*0.0145)</f>
        <v>710.5</v>
      </c>
      <c r="E4" s="1"/>
      <c r="F4" s="1">
        <v>3500</v>
      </c>
      <c r="G4" s="1"/>
      <c r="H4" s="2">
        <f>SUM(B4*0.08)</f>
        <v>3920</v>
      </c>
      <c r="L4" s="2">
        <f>SUM(B4*0.1)</f>
        <v>4900</v>
      </c>
      <c r="M4" s="10">
        <f>SUM(B4:L4)</f>
        <v>65068.5</v>
      </c>
    </row>
    <row r="5" spans="1:13" x14ac:dyDescent="0.3">
      <c r="A5" t="s">
        <v>2</v>
      </c>
      <c r="B5" s="1">
        <v>56000</v>
      </c>
      <c r="C5" s="1">
        <f t="shared" ref="C5:C7" si="0">SUM(B5*0.062)</f>
        <v>3472</v>
      </c>
      <c r="D5" s="1">
        <f t="shared" ref="D5:D7" si="1">SUM(B5*0.0145)</f>
        <v>812</v>
      </c>
      <c r="E5" s="1"/>
      <c r="F5" s="1">
        <v>3500</v>
      </c>
      <c r="G5" s="1"/>
      <c r="H5" s="2">
        <f t="shared" ref="H5:H7" si="2">SUM(B5*0.08)</f>
        <v>4480</v>
      </c>
      <c r="L5" s="2">
        <f t="shared" ref="L5:L7" si="3">SUM(B5*0.1)</f>
        <v>5600</v>
      </c>
      <c r="M5" s="10">
        <f t="shared" ref="M5:M7" si="4">SUM(B5:L5)</f>
        <v>73864</v>
      </c>
    </row>
    <row r="6" spans="1:13" x14ac:dyDescent="0.3">
      <c r="A6" t="s">
        <v>4</v>
      </c>
      <c r="B6" s="1">
        <v>75000</v>
      </c>
      <c r="C6" s="1">
        <f t="shared" si="0"/>
        <v>4650</v>
      </c>
      <c r="D6" s="1">
        <f t="shared" si="1"/>
        <v>1087.5</v>
      </c>
      <c r="E6" s="1"/>
      <c r="F6" s="1">
        <v>3500</v>
      </c>
      <c r="G6" s="1"/>
      <c r="H6" s="2">
        <f t="shared" si="2"/>
        <v>6000</v>
      </c>
      <c r="L6" s="2">
        <f t="shared" si="3"/>
        <v>7500</v>
      </c>
      <c r="M6" s="10">
        <f t="shared" si="4"/>
        <v>97737.5</v>
      </c>
    </row>
    <row r="7" spans="1:13" x14ac:dyDescent="0.3">
      <c r="A7" t="s">
        <v>3</v>
      </c>
      <c r="B7" s="5">
        <v>85000</v>
      </c>
      <c r="C7" s="5">
        <f t="shared" si="0"/>
        <v>5270</v>
      </c>
      <c r="D7" s="5">
        <f t="shared" si="1"/>
        <v>1232.5</v>
      </c>
      <c r="E7" s="5"/>
      <c r="F7" s="5">
        <v>3500</v>
      </c>
      <c r="G7" s="5"/>
      <c r="H7" s="8">
        <f t="shared" si="2"/>
        <v>6800</v>
      </c>
      <c r="I7" s="7"/>
      <c r="J7" s="7"/>
      <c r="K7" s="7"/>
      <c r="L7" s="8">
        <f t="shared" si="3"/>
        <v>8500</v>
      </c>
      <c r="M7" s="11">
        <f t="shared" si="4"/>
        <v>110302.5</v>
      </c>
    </row>
    <row r="8" spans="1:13" x14ac:dyDescent="0.3">
      <c r="B8" s="6">
        <f>SUM(B4:B7)</f>
        <v>265000</v>
      </c>
      <c r="C8" s="6">
        <f>SUM(C4:C7)</f>
        <v>16430</v>
      </c>
      <c r="D8" s="6">
        <f>SUM(D4:D7)</f>
        <v>3842.5</v>
      </c>
      <c r="E8" s="6">
        <f t="shared" ref="E8:K8" si="5">SUM(E4:E7)</f>
        <v>0</v>
      </c>
      <c r="F8" s="6">
        <f t="shared" si="5"/>
        <v>14000</v>
      </c>
      <c r="G8" s="6">
        <f t="shared" si="5"/>
        <v>0</v>
      </c>
      <c r="H8" s="6">
        <f t="shared" si="5"/>
        <v>21200</v>
      </c>
      <c r="I8" s="6">
        <f t="shared" si="5"/>
        <v>0</v>
      </c>
      <c r="J8" s="6">
        <f t="shared" si="5"/>
        <v>0</v>
      </c>
      <c r="K8" s="6">
        <f t="shared" si="5"/>
        <v>0</v>
      </c>
      <c r="L8" s="6">
        <f>SUM(L4:L7)</f>
        <v>26500</v>
      </c>
      <c r="M8" s="12">
        <f>SUM(B8:L8)</f>
        <v>346972.5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9199-651A-4FD7-A9AD-BD0AA5F03111}">
  <dimension ref="A1:D8"/>
  <sheetViews>
    <sheetView tabSelected="1" workbookViewId="0">
      <selection activeCell="B8" sqref="B8"/>
    </sheetView>
  </sheetViews>
  <sheetFormatPr defaultRowHeight="14.4" x14ac:dyDescent="0.3"/>
  <cols>
    <col min="1" max="1" width="24.88671875" customWidth="1"/>
    <col min="2" max="2" width="13.21875" customWidth="1"/>
    <col min="3" max="3" width="13.77734375" customWidth="1"/>
    <col min="4" max="4" width="13.44140625" customWidth="1"/>
  </cols>
  <sheetData>
    <row r="1" spans="1:4" x14ac:dyDescent="0.3">
      <c r="A1" s="3" t="s">
        <v>0</v>
      </c>
      <c r="B1" s="3" t="s">
        <v>5</v>
      </c>
      <c r="C1" s="13" t="s">
        <v>17</v>
      </c>
      <c r="D1" s="13" t="s">
        <v>18</v>
      </c>
    </row>
    <row r="2" spans="1:4" x14ac:dyDescent="0.3">
      <c r="A2" t="s">
        <v>1</v>
      </c>
      <c r="B2" s="1">
        <v>49000</v>
      </c>
      <c r="C2" s="2">
        <f>SUM(B2*$B$8)</f>
        <v>22050</v>
      </c>
      <c r="D2" s="2">
        <f>SUM(B2:C2)</f>
        <v>71050</v>
      </c>
    </row>
    <row r="3" spans="1:4" x14ac:dyDescent="0.3">
      <c r="A3" t="s">
        <v>2</v>
      </c>
      <c r="B3" s="1">
        <v>56000</v>
      </c>
      <c r="C3" s="2">
        <f t="shared" ref="C3:C5" si="0">SUM(B3*$B$8)</f>
        <v>25200</v>
      </c>
      <c r="D3" s="2">
        <f t="shared" ref="D3:D5" si="1">SUM(B3:C3)</f>
        <v>81200</v>
      </c>
    </row>
    <row r="4" spans="1:4" x14ac:dyDescent="0.3">
      <c r="A4" t="s">
        <v>4</v>
      </c>
      <c r="B4" s="1">
        <v>75000</v>
      </c>
      <c r="C4" s="2">
        <f t="shared" si="0"/>
        <v>33750</v>
      </c>
      <c r="D4" s="2">
        <f t="shared" si="1"/>
        <v>108750</v>
      </c>
    </row>
    <row r="5" spans="1:4" x14ac:dyDescent="0.3">
      <c r="A5" t="s">
        <v>3</v>
      </c>
      <c r="B5" s="5">
        <v>85000</v>
      </c>
      <c r="C5" s="16">
        <f t="shared" si="0"/>
        <v>38250</v>
      </c>
      <c r="D5" s="16">
        <f t="shared" si="1"/>
        <v>123250</v>
      </c>
    </row>
    <row r="6" spans="1:4" x14ac:dyDescent="0.3">
      <c r="B6" s="6">
        <f>SUM(B2:B5)</f>
        <v>265000</v>
      </c>
      <c r="C6" s="6">
        <f>SUM(C2:C5)</f>
        <v>119250</v>
      </c>
      <c r="D6" s="6">
        <f>SUM(D2:D5)</f>
        <v>384250</v>
      </c>
    </row>
    <row r="8" spans="1:4" ht="28.8" x14ac:dyDescent="0.3">
      <c r="A8" s="14" t="s">
        <v>19</v>
      </c>
      <c r="B8" s="15">
        <v>0.45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Schulz</dc:creator>
  <cp:lastModifiedBy>Gregory Schulz</cp:lastModifiedBy>
  <dcterms:created xsi:type="dcterms:W3CDTF">2021-04-30T15:25:00Z</dcterms:created>
  <dcterms:modified xsi:type="dcterms:W3CDTF">2021-05-07T15:49:23Z</dcterms:modified>
</cp:coreProperties>
</file>