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"/>
    </mc:Choice>
  </mc:AlternateContent>
  <bookViews>
    <workbookView xWindow="120" yWindow="45" windowWidth="18975" windowHeight="11955" firstSheet="6" activeTab="12"/>
  </bookViews>
  <sheets>
    <sheet name="2009" sheetId="1" r:id="rId1"/>
    <sheet name="2010" sheetId="3" r:id="rId2"/>
    <sheet name="2011" sheetId="2" r:id="rId3"/>
    <sheet name="2012" sheetId="4" r:id="rId4"/>
    <sheet name="2013" sheetId="6" r:id="rId5"/>
    <sheet name="2014" sheetId="5" r:id="rId6"/>
    <sheet name="2015" sheetId="7" r:id="rId7"/>
    <sheet name="2016" sheetId="8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master" sheetId="9" r:id="rId14"/>
  </sheets>
  <calcPr calcId="162913"/>
</workbook>
</file>

<file path=xl/calcChain.xml><?xml version="1.0" encoding="utf-8"?>
<calcChain xmlns="http://schemas.openxmlformats.org/spreadsheetml/2006/main">
  <c r="L24" i="14" l="1"/>
  <c r="L12" i="14"/>
  <c r="L144" i="14" l="1"/>
  <c r="K144" i="14"/>
  <c r="J144" i="14"/>
  <c r="I144" i="14"/>
  <c r="H144" i="14"/>
  <c r="E144" i="14"/>
  <c r="D144" i="14"/>
  <c r="C144" i="14"/>
  <c r="B144" i="14"/>
  <c r="G143" i="14"/>
  <c r="F143" i="14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L132" i="14"/>
  <c r="K132" i="14"/>
  <c r="J132" i="14"/>
  <c r="I132" i="14"/>
  <c r="H132" i="14"/>
  <c r="E132" i="14"/>
  <c r="D132" i="14"/>
  <c r="C132" i="14"/>
  <c r="B132" i="14"/>
  <c r="F131" i="14"/>
  <c r="G131" i="14" s="1"/>
  <c r="F130" i="14"/>
  <c r="G130" i="14" s="1"/>
  <c r="F129" i="14"/>
  <c r="G129" i="14" s="1"/>
  <c r="G128" i="14"/>
  <c r="F128" i="14"/>
  <c r="F127" i="14"/>
  <c r="G127" i="14" s="1"/>
  <c r="F126" i="14"/>
  <c r="G126" i="14" s="1"/>
  <c r="F125" i="14"/>
  <c r="L120" i="14"/>
  <c r="K120" i="14"/>
  <c r="J120" i="14"/>
  <c r="I120" i="14"/>
  <c r="H120" i="14"/>
  <c r="E120" i="14"/>
  <c r="D120" i="14"/>
  <c r="C120" i="14"/>
  <c r="B120" i="14"/>
  <c r="G119" i="14"/>
  <c r="F119" i="14"/>
  <c r="F118" i="14"/>
  <c r="G118" i="14" s="1"/>
  <c r="F117" i="14"/>
  <c r="G117" i="14" s="1"/>
  <c r="F116" i="14"/>
  <c r="G116" i="14" s="1"/>
  <c r="F115" i="14"/>
  <c r="G115" i="14" s="1"/>
  <c r="F114" i="14"/>
  <c r="F120" i="14" s="1"/>
  <c r="F113" i="14"/>
  <c r="G113" i="14" s="1"/>
  <c r="L108" i="14"/>
  <c r="K108" i="14"/>
  <c r="H108" i="14"/>
  <c r="E108" i="14"/>
  <c r="D108" i="14"/>
  <c r="C108" i="14"/>
  <c r="B108" i="14"/>
  <c r="G107" i="14"/>
  <c r="F107" i="14"/>
  <c r="F106" i="14"/>
  <c r="G106" i="14" s="1"/>
  <c r="F105" i="14"/>
  <c r="G105" i="14" s="1"/>
  <c r="F104" i="14"/>
  <c r="G104" i="14" s="1"/>
  <c r="G103" i="14"/>
  <c r="F103" i="14"/>
  <c r="F102" i="14"/>
  <c r="G102" i="14" s="1"/>
  <c r="F101" i="14"/>
  <c r="G101" i="14" s="1"/>
  <c r="L96" i="14"/>
  <c r="K96" i="14"/>
  <c r="J96" i="14"/>
  <c r="I96" i="14"/>
  <c r="H96" i="14"/>
  <c r="E96" i="14"/>
  <c r="D96" i="14"/>
  <c r="C96" i="14"/>
  <c r="B96" i="14"/>
  <c r="F95" i="14"/>
  <c r="G95" i="14" s="1"/>
  <c r="F94" i="14"/>
  <c r="G94" i="14" s="1"/>
  <c r="F93" i="14"/>
  <c r="G93" i="14" s="1"/>
  <c r="F92" i="14"/>
  <c r="G92" i="14" s="1"/>
  <c r="F91" i="14"/>
  <c r="G91" i="14" s="1"/>
  <c r="G90" i="14"/>
  <c r="F90" i="14"/>
  <c r="F89" i="14"/>
  <c r="L84" i="14"/>
  <c r="K84" i="14"/>
  <c r="J84" i="14"/>
  <c r="I84" i="14"/>
  <c r="H84" i="14"/>
  <c r="E84" i="14"/>
  <c r="D84" i="14"/>
  <c r="C84" i="14"/>
  <c r="B84" i="14"/>
  <c r="G83" i="14"/>
  <c r="F83" i="14"/>
  <c r="F82" i="14"/>
  <c r="G82" i="14" s="1"/>
  <c r="G81" i="14"/>
  <c r="F81" i="14"/>
  <c r="F80" i="14"/>
  <c r="G80" i="14" s="1"/>
  <c r="F79" i="14"/>
  <c r="G79" i="14" s="1"/>
  <c r="F78" i="14"/>
  <c r="F77" i="14"/>
  <c r="G77" i="14" s="1"/>
  <c r="L72" i="14"/>
  <c r="K72" i="14"/>
  <c r="J72" i="14"/>
  <c r="I72" i="14"/>
  <c r="H72" i="14"/>
  <c r="E72" i="14"/>
  <c r="D72" i="14"/>
  <c r="C72" i="14"/>
  <c r="B72" i="14"/>
  <c r="F71" i="14"/>
  <c r="G71" i="14" s="1"/>
  <c r="F70" i="14"/>
  <c r="G70" i="14" s="1"/>
  <c r="F69" i="14"/>
  <c r="G69" i="14" s="1"/>
  <c r="F68" i="14"/>
  <c r="G68" i="14" s="1"/>
  <c r="F67" i="14"/>
  <c r="G67" i="14" s="1"/>
  <c r="F66" i="14"/>
  <c r="G66" i="14" s="1"/>
  <c r="F65" i="14"/>
  <c r="J60" i="14"/>
  <c r="I60" i="14"/>
  <c r="H60" i="14"/>
  <c r="E60" i="14"/>
  <c r="D60" i="14"/>
  <c r="C60" i="14"/>
  <c r="B60" i="14"/>
  <c r="F59" i="14"/>
  <c r="G59" i="14" s="1"/>
  <c r="F58" i="14"/>
  <c r="G58" i="14" s="1"/>
  <c r="F57" i="14"/>
  <c r="G57" i="14" s="1"/>
  <c r="F56" i="14"/>
  <c r="G56" i="14" s="1"/>
  <c r="F55" i="14"/>
  <c r="G55" i="14" s="1"/>
  <c r="G54" i="14"/>
  <c r="F54" i="14"/>
  <c r="F53" i="14"/>
  <c r="J48" i="14"/>
  <c r="I48" i="14"/>
  <c r="H48" i="14"/>
  <c r="E48" i="14"/>
  <c r="D48" i="14"/>
  <c r="C48" i="14"/>
  <c r="B48" i="14"/>
  <c r="F47" i="14"/>
  <c r="G47" i="14" s="1"/>
  <c r="G46" i="14"/>
  <c r="F46" i="14"/>
  <c r="F45" i="14"/>
  <c r="G45" i="14" s="1"/>
  <c r="G44" i="14"/>
  <c r="F44" i="14"/>
  <c r="F43" i="14"/>
  <c r="G43" i="14" s="1"/>
  <c r="G42" i="14"/>
  <c r="F42" i="14"/>
  <c r="F41" i="14"/>
  <c r="F48" i="14" s="1"/>
  <c r="B39" i="14"/>
  <c r="B51" i="14" s="1"/>
  <c r="B63" i="14" s="1"/>
  <c r="B75" i="14" s="1"/>
  <c r="B87" i="14" s="1"/>
  <c r="B99" i="14" s="1"/>
  <c r="B111" i="14" s="1"/>
  <c r="B123" i="14" s="1"/>
  <c r="B135" i="14" s="1"/>
  <c r="K36" i="14"/>
  <c r="J36" i="14"/>
  <c r="I36" i="14"/>
  <c r="H36" i="14"/>
  <c r="E36" i="14"/>
  <c r="D36" i="14"/>
  <c r="C36" i="14"/>
  <c r="B36" i="14"/>
  <c r="F35" i="14"/>
  <c r="G35" i="14" s="1"/>
  <c r="F34" i="14"/>
  <c r="G34" i="14" s="1"/>
  <c r="F33" i="14"/>
  <c r="G33" i="14" s="1"/>
  <c r="F32" i="14"/>
  <c r="G32" i="14" s="1"/>
  <c r="F31" i="14"/>
  <c r="G31" i="14" s="1"/>
  <c r="F30" i="14"/>
  <c r="G30" i="14" s="1"/>
  <c r="F29" i="14"/>
  <c r="G29" i="14" s="1"/>
  <c r="B27" i="14"/>
  <c r="K24" i="14"/>
  <c r="J24" i="14"/>
  <c r="I24" i="14"/>
  <c r="H24" i="14"/>
  <c r="E24" i="14"/>
  <c r="D24" i="14"/>
  <c r="C24" i="14"/>
  <c r="B24" i="14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F17" i="14"/>
  <c r="G17" i="14" s="1"/>
  <c r="B15" i="14"/>
  <c r="K12" i="14"/>
  <c r="J12" i="14"/>
  <c r="I12" i="14"/>
  <c r="H12" i="14"/>
  <c r="E12" i="14"/>
  <c r="D12" i="14"/>
  <c r="C12" i="14"/>
  <c r="B12" i="14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F132" i="14" l="1"/>
  <c r="G108" i="14"/>
  <c r="F96" i="14"/>
  <c r="F84" i="14"/>
  <c r="F72" i="14"/>
  <c r="F60" i="14"/>
  <c r="F24" i="14"/>
  <c r="G25" i="14" s="1"/>
  <c r="F12" i="14"/>
  <c r="G13" i="14" s="1"/>
  <c r="G144" i="14"/>
  <c r="G36" i="14"/>
  <c r="G18" i="14"/>
  <c r="G24" i="14" s="1"/>
  <c r="F108" i="14"/>
  <c r="F144" i="14"/>
  <c r="F36" i="14"/>
  <c r="G41" i="14"/>
  <c r="G48" i="14" s="1"/>
  <c r="G53" i="14"/>
  <c r="G60" i="14" s="1"/>
  <c r="G65" i="14"/>
  <c r="G72" i="14" s="1"/>
  <c r="G78" i="14"/>
  <c r="G84" i="14" s="1"/>
  <c r="G89" i="14"/>
  <c r="G96" i="14" s="1"/>
  <c r="G114" i="14"/>
  <c r="G120" i="14" s="1"/>
  <c r="G125" i="14"/>
  <c r="G132" i="14" s="1"/>
  <c r="G5" i="14"/>
  <c r="G12" i="14" s="1"/>
  <c r="K108" i="13"/>
  <c r="K96" i="13"/>
  <c r="K84" i="13"/>
  <c r="K72" i="13"/>
  <c r="K120" i="13"/>
  <c r="K132" i="13"/>
  <c r="K144" i="13"/>
  <c r="L144" i="13"/>
  <c r="L132" i="13"/>
  <c r="L120" i="13"/>
  <c r="L108" i="13" l="1"/>
  <c r="L96" i="13"/>
  <c r="L72" i="13" l="1"/>
  <c r="L84" i="13"/>
  <c r="K36" i="13" l="1"/>
  <c r="I36" i="13"/>
  <c r="J36" i="13"/>
  <c r="J199" i="13" l="1"/>
  <c r="I199" i="13"/>
  <c r="H199" i="13"/>
  <c r="E199" i="13"/>
  <c r="D199" i="13"/>
  <c r="C199" i="13"/>
  <c r="B199" i="13"/>
  <c r="F197" i="13"/>
  <c r="G197" i="13" s="1"/>
  <c r="G196" i="13"/>
  <c r="F196" i="13"/>
  <c r="F195" i="13"/>
  <c r="G195" i="13" s="1"/>
  <c r="G194" i="13"/>
  <c r="F194" i="13"/>
  <c r="F193" i="13"/>
  <c r="G193" i="13" s="1"/>
  <c r="G192" i="13"/>
  <c r="F192" i="13"/>
  <c r="F199" i="13" s="1"/>
  <c r="J144" i="13"/>
  <c r="I144" i="13"/>
  <c r="H144" i="13"/>
  <c r="E144" i="13"/>
  <c r="D144" i="13"/>
  <c r="C144" i="13"/>
  <c r="B144" i="13"/>
  <c r="F143" i="13"/>
  <c r="G143" i="13" s="1"/>
  <c r="F142" i="13"/>
  <c r="G142" i="13" s="1"/>
  <c r="F141" i="13"/>
  <c r="G141" i="13" s="1"/>
  <c r="F140" i="13"/>
  <c r="G140" i="13" s="1"/>
  <c r="F139" i="13"/>
  <c r="G139" i="13" s="1"/>
  <c r="F138" i="13"/>
  <c r="G138" i="13" s="1"/>
  <c r="F137" i="13"/>
  <c r="J132" i="13"/>
  <c r="I132" i="13"/>
  <c r="H132" i="13"/>
  <c r="E132" i="13"/>
  <c r="D132" i="13"/>
  <c r="C132" i="13"/>
  <c r="B132" i="13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J120" i="13"/>
  <c r="I120" i="13"/>
  <c r="H120" i="13"/>
  <c r="E120" i="13"/>
  <c r="D120" i="13"/>
  <c r="C120" i="13"/>
  <c r="B120" i="13"/>
  <c r="F119" i="13"/>
  <c r="G119" i="13" s="1"/>
  <c r="F118" i="13"/>
  <c r="G118" i="13" s="1"/>
  <c r="F117" i="13"/>
  <c r="G117" i="13" s="1"/>
  <c r="F116" i="13"/>
  <c r="G116" i="13" s="1"/>
  <c r="F115" i="13"/>
  <c r="G115" i="13" s="1"/>
  <c r="F114" i="13"/>
  <c r="G114" i="13" s="1"/>
  <c r="F113" i="13"/>
  <c r="H108" i="13"/>
  <c r="E108" i="13"/>
  <c r="D108" i="13"/>
  <c r="C108" i="13"/>
  <c r="B108" i="13"/>
  <c r="F107" i="13"/>
  <c r="G107" i="13" s="1"/>
  <c r="F106" i="13"/>
  <c r="G106" i="13" s="1"/>
  <c r="F105" i="13"/>
  <c r="G105" i="13" s="1"/>
  <c r="F104" i="13"/>
  <c r="G104" i="13" s="1"/>
  <c r="F103" i="13"/>
  <c r="G103" i="13" s="1"/>
  <c r="F102" i="13"/>
  <c r="G102" i="13" s="1"/>
  <c r="F101" i="13"/>
  <c r="G101" i="13" s="1"/>
  <c r="J96" i="13"/>
  <c r="I96" i="13"/>
  <c r="H96" i="13"/>
  <c r="E96" i="13"/>
  <c r="D96" i="13"/>
  <c r="C96" i="13"/>
  <c r="B96" i="13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J84" i="13"/>
  <c r="I84" i="13"/>
  <c r="H84" i="13"/>
  <c r="E84" i="13"/>
  <c r="D84" i="13"/>
  <c r="C84" i="13"/>
  <c r="B84" i="13"/>
  <c r="F83" i="13"/>
  <c r="G83" i="13" s="1"/>
  <c r="F82" i="13"/>
  <c r="G82" i="13" s="1"/>
  <c r="F81" i="13"/>
  <c r="G81" i="13" s="1"/>
  <c r="F80" i="13"/>
  <c r="G80" i="13" s="1"/>
  <c r="F79" i="13"/>
  <c r="G79" i="13" s="1"/>
  <c r="F78" i="13"/>
  <c r="F77" i="13"/>
  <c r="G77" i="13" s="1"/>
  <c r="J72" i="13"/>
  <c r="I72" i="13"/>
  <c r="H72" i="13"/>
  <c r="E72" i="13"/>
  <c r="D72" i="13"/>
  <c r="C72" i="13"/>
  <c r="B72" i="13"/>
  <c r="F71" i="13"/>
  <c r="G71" i="13" s="1"/>
  <c r="F70" i="13"/>
  <c r="G70" i="13" s="1"/>
  <c r="F69" i="13"/>
  <c r="G69" i="13" s="1"/>
  <c r="F68" i="13"/>
  <c r="G68" i="13" s="1"/>
  <c r="F67" i="13"/>
  <c r="G67" i="13" s="1"/>
  <c r="F66" i="13"/>
  <c r="F65" i="13"/>
  <c r="G65" i="13" s="1"/>
  <c r="J60" i="13"/>
  <c r="I60" i="13"/>
  <c r="H60" i="13"/>
  <c r="E60" i="13"/>
  <c r="D60" i="13"/>
  <c r="C60" i="13"/>
  <c r="B60" i="13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3" i="13"/>
  <c r="F53" i="13"/>
  <c r="J48" i="13"/>
  <c r="I48" i="13"/>
  <c r="H48" i="13"/>
  <c r="E48" i="13"/>
  <c r="D48" i="13"/>
  <c r="C48" i="13"/>
  <c r="B48" i="13"/>
  <c r="F47" i="13"/>
  <c r="G47" i="13" s="1"/>
  <c r="F46" i="13"/>
  <c r="G46" i="13" s="1"/>
  <c r="F45" i="13"/>
  <c r="G45" i="13" s="1"/>
  <c r="F44" i="13"/>
  <c r="G44" i="13" s="1"/>
  <c r="F43" i="13"/>
  <c r="G43" i="13" s="1"/>
  <c r="F42" i="13"/>
  <c r="F41" i="13"/>
  <c r="G41" i="13" s="1"/>
  <c r="B39" i="13"/>
  <c r="B51" i="13" s="1"/>
  <c r="B63" i="13" s="1"/>
  <c r="B75" i="13" s="1"/>
  <c r="B87" i="13" s="1"/>
  <c r="B99" i="13" s="1"/>
  <c r="B111" i="13" s="1"/>
  <c r="B123" i="13" s="1"/>
  <c r="B135" i="13" s="1"/>
  <c r="H36" i="13"/>
  <c r="E36" i="13"/>
  <c r="D36" i="13"/>
  <c r="C36" i="13"/>
  <c r="B36" i="13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B27" i="13"/>
  <c r="K24" i="13"/>
  <c r="J24" i="13"/>
  <c r="I24" i="13"/>
  <c r="H24" i="13"/>
  <c r="E24" i="13"/>
  <c r="D24" i="13"/>
  <c r="C24" i="13"/>
  <c r="B24" i="13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F17" i="13"/>
  <c r="G17" i="13" s="1"/>
  <c r="B15" i="13"/>
  <c r="K12" i="13"/>
  <c r="J12" i="13"/>
  <c r="I12" i="13"/>
  <c r="H12" i="13"/>
  <c r="E12" i="13"/>
  <c r="D12" i="13"/>
  <c r="C12" i="13"/>
  <c r="B12" i="13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F48" i="13" l="1"/>
  <c r="F132" i="13"/>
  <c r="F120" i="13"/>
  <c r="F84" i="13"/>
  <c r="F72" i="13"/>
  <c r="F12" i="13"/>
  <c r="G13" i="13" s="1"/>
  <c r="F36" i="13"/>
  <c r="F60" i="13"/>
  <c r="G108" i="13"/>
  <c r="B149" i="13"/>
  <c r="I149" i="13"/>
  <c r="E149" i="13"/>
  <c r="J149" i="13"/>
  <c r="F144" i="13"/>
  <c r="F24" i="13"/>
  <c r="G25" i="13" s="1"/>
  <c r="C149" i="13"/>
  <c r="H149" i="13"/>
  <c r="D149" i="13"/>
  <c r="G199" i="13"/>
  <c r="G96" i="13"/>
  <c r="F96" i="13"/>
  <c r="F108" i="13"/>
  <c r="G5" i="13"/>
  <c r="G12" i="13" s="1"/>
  <c r="G18" i="13"/>
  <c r="G24" i="13" s="1"/>
  <c r="G29" i="13"/>
  <c r="G36" i="13" s="1"/>
  <c r="G42" i="13"/>
  <c r="G48" i="13" s="1"/>
  <c r="G54" i="13"/>
  <c r="G60" i="13" s="1"/>
  <c r="G66" i="13"/>
  <c r="G72" i="13" s="1"/>
  <c r="G78" i="13"/>
  <c r="G84" i="13" s="1"/>
  <c r="G113" i="13"/>
  <c r="G120" i="13" s="1"/>
  <c r="G125" i="13"/>
  <c r="G132" i="13" s="1"/>
  <c r="G137" i="13"/>
  <c r="G144" i="13" s="1"/>
  <c r="H36" i="12"/>
  <c r="H108" i="12"/>
  <c r="F150" i="13" l="1"/>
  <c r="F149" i="13"/>
  <c r="G149" i="13"/>
  <c r="H150" i="13" s="1"/>
  <c r="J189" i="12"/>
  <c r="I189" i="12"/>
  <c r="H189" i="12"/>
  <c r="E189" i="12"/>
  <c r="D189" i="12"/>
  <c r="C189" i="12"/>
  <c r="B189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F189" i="12" s="1"/>
  <c r="J144" i="12"/>
  <c r="I144" i="12"/>
  <c r="H144" i="12"/>
  <c r="E144" i="12"/>
  <c r="D144" i="12"/>
  <c r="C144" i="12"/>
  <c r="B144" i="12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F137" i="12"/>
  <c r="G137" i="12" s="1"/>
  <c r="J132" i="12"/>
  <c r="I132" i="12"/>
  <c r="H132" i="12"/>
  <c r="E132" i="12"/>
  <c r="D132" i="12"/>
  <c r="C132" i="12"/>
  <c r="B132" i="12"/>
  <c r="G131" i="12"/>
  <c r="F131" i="12"/>
  <c r="G130" i="12"/>
  <c r="F130" i="12"/>
  <c r="F129" i="12"/>
  <c r="G129" i="12" s="1"/>
  <c r="F128" i="12"/>
  <c r="G128" i="12" s="1"/>
  <c r="F127" i="12"/>
  <c r="G127" i="12" s="1"/>
  <c r="F126" i="12"/>
  <c r="G126" i="12" s="1"/>
  <c r="F125" i="12"/>
  <c r="G125" i="12" s="1"/>
  <c r="J120" i="12"/>
  <c r="I120" i="12"/>
  <c r="H120" i="12"/>
  <c r="E120" i="12"/>
  <c r="D120" i="12"/>
  <c r="C120" i="12"/>
  <c r="B120" i="12"/>
  <c r="F119" i="12"/>
  <c r="G119" i="12" s="1"/>
  <c r="F118" i="12"/>
  <c r="G118" i="12" s="1"/>
  <c r="F117" i="12"/>
  <c r="G117" i="12" s="1"/>
  <c r="F116" i="12"/>
  <c r="G116" i="12" s="1"/>
  <c r="F115" i="12"/>
  <c r="G115" i="12" s="1"/>
  <c r="F114" i="12"/>
  <c r="F113" i="12"/>
  <c r="G113" i="12" s="1"/>
  <c r="E108" i="12"/>
  <c r="D108" i="12"/>
  <c r="C108" i="12"/>
  <c r="B108" i="12"/>
  <c r="F107" i="12"/>
  <c r="G107" i="12" s="1"/>
  <c r="F106" i="12"/>
  <c r="G106" i="12" s="1"/>
  <c r="F105" i="12"/>
  <c r="G105" i="12" s="1"/>
  <c r="F104" i="12"/>
  <c r="G104" i="12" s="1"/>
  <c r="F103" i="12"/>
  <c r="G103" i="12" s="1"/>
  <c r="F102" i="12"/>
  <c r="F101" i="12"/>
  <c r="G101" i="12" s="1"/>
  <c r="J96" i="12"/>
  <c r="I96" i="12"/>
  <c r="H96" i="12"/>
  <c r="E96" i="12"/>
  <c r="D96" i="12"/>
  <c r="C96" i="12"/>
  <c r="B96" i="12"/>
  <c r="G95" i="12"/>
  <c r="F95" i="12"/>
  <c r="F94" i="12"/>
  <c r="G94" i="12" s="1"/>
  <c r="F93" i="12"/>
  <c r="G93" i="12" s="1"/>
  <c r="F92" i="12"/>
  <c r="G92" i="12" s="1"/>
  <c r="F91" i="12"/>
  <c r="G91" i="12" s="1"/>
  <c r="F90" i="12"/>
  <c r="F89" i="12"/>
  <c r="G89" i="12" s="1"/>
  <c r="J84" i="12"/>
  <c r="I84" i="12"/>
  <c r="H84" i="12"/>
  <c r="E84" i="12"/>
  <c r="D84" i="12"/>
  <c r="C84" i="12"/>
  <c r="B84" i="12"/>
  <c r="F83" i="12"/>
  <c r="G83" i="12" s="1"/>
  <c r="F82" i="12"/>
  <c r="G82" i="12" s="1"/>
  <c r="F81" i="12"/>
  <c r="G81" i="12" s="1"/>
  <c r="F80" i="12"/>
  <c r="G80" i="12" s="1"/>
  <c r="F79" i="12"/>
  <c r="G79" i="12" s="1"/>
  <c r="F78" i="12"/>
  <c r="G78" i="12" s="1"/>
  <c r="F77" i="12"/>
  <c r="G77" i="12" s="1"/>
  <c r="J72" i="12"/>
  <c r="I72" i="12"/>
  <c r="H72" i="12"/>
  <c r="E72" i="12"/>
  <c r="D72" i="12"/>
  <c r="C72" i="12"/>
  <c r="B72" i="12"/>
  <c r="F71" i="12"/>
  <c r="G71" i="12" s="1"/>
  <c r="F70" i="12"/>
  <c r="G70" i="12" s="1"/>
  <c r="F69" i="12"/>
  <c r="G69" i="12" s="1"/>
  <c r="F68" i="12"/>
  <c r="G68" i="12" s="1"/>
  <c r="F67" i="12"/>
  <c r="G67" i="12" s="1"/>
  <c r="F66" i="12"/>
  <c r="F65" i="12"/>
  <c r="G65" i="12" s="1"/>
  <c r="J60" i="12"/>
  <c r="I60" i="12"/>
  <c r="H60" i="12"/>
  <c r="E60" i="12"/>
  <c r="D60" i="12"/>
  <c r="C60" i="12"/>
  <c r="B60" i="12"/>
  <c r="G59" i="12"/>
  <c r="F59" i="12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J48" i="12"/>
  <c r="I48" i="12"/>
  <c r="H48" i="12"/>
  <c r="E48" i="12"/>
  <c r="D48" i="12"/>
  <c r="C48" i="12"/>
  <c r="B48" i="12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B39" i="12"/>
  <c r="B51" i="12" s="1"/>
  <c r="B63" i="12" s="1"/>
  <c r="B75" i="12" s="1"/>
  <c r="B87" i="12" s="1"/>
  <c r="B99" i="12" s="1"/>
  <c r="B111" i="12" s="1"/>
  <c r="B123" i="12" s="1"/>
  <c r="B135" i="12" s="1"/>
  <c r="E36" i="12"/>
  <c r="D36" i="12"/>
  <c r="C36" i="12"/>
  <c r="B36" i="12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B27" i="12"/>
  <c r="K24" i="12"/>
  <c r="J24" i="12"/>
  <c r="I24" i="12"/>
  <c r="H24" i="12"/>
  <c r="E24" i="12"/>
  <c r="D24" i="12"/>
  <c r="C24" i="12"/>
  <c r="B24" i="12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B15" i="12"/>
  <c r="K12" i="12"/>
  <c r="J12" i="12"/>
  <c r="I12" i="12"/>
  <c r="H12" i="12"/>
  <c r="E12" i="12"/>
  <c r="D12" i="12"/>
  <c r="C12" i="12"/>
  <c r="B12" i="12"/>
  <c r="F11" i="12"/>
  <c r="G11" i="12" s="1"/>
  <c r="F10" i="12"/>
  <c r="G10" i="12" s="1"/>
  <c r="F9" i="12"/>
  <c r="G9" i="12" s="1"/>
  <c r="F8" i="12"/>
  <c r="G8" i="12" s="1"/>
  <c r="F7" i="12"/>
  <c r="G7" i="12" s="1"/>
  <c r="F6" i="12"/>
  <c r="F5" i="12"/>
  <c r="G5" i="12" s="1"/>
  <c r="F108" i="12" l="1"/>
  <c r="G102" i="12"/>
  <c r="G108" i="12" s="1"/>
  <c r="F120" i="12"/>
  <c r="F144" i="12"/>
  <c r="G189" i="12"/>
  <c r="G138" i="12"/>
  <c r="G144" i="12" s="1"/>
  <c r="F48" i="12"/>
  <c r="F12" i="12"/>
  <c r="G13" i="12" s="1"/>
  <c r="G132" i="12"/>
  <c r="F132" i="12"/>
  <c r="G114" i="12"/>
  <c r="G120" i="12" s="1"/>
  <c r="F96" i="12"/>
  <c r="G90" i="12"/>
  <c r="G96" i="12" s="1"/>
  <c r="F84" i="12"/>
  <c r="G84" i="12"/>
  <c r="F72" i="12"/>
  <c r="G66" i="12"/>
  <c r="G72" i="12" s="1"/>
  <c r="G60" i="12"/>
  <c r="F60" i="12"/>
  <c r="J149" i="12"/>
  <c r="I149" i="12"/>
  <c r="G41" i="12"/>
  <c r="G48" i="12" s="1"/>
  <c r="H149" i="12"/>
  <c r="G36" i="12"/>
  <c r="F36" i="12"/>
  <c r="B149" i="12"/>
  <c r="F24" i="12"/>
  <c r="G25" i="12" s="1"/>
  <c r="G17" i="12"/>
  <c r="G24" i="12" s="1"/>
  <c r="G6" i="12"/>
  <c r="G12" i="12" s="1"/>
  <c r="C149" i="12"/>
  <c r="D149" i="12"/>
  <c r="E149" i="12"/>
  <c r="B39" i="11"/>
  <c r="B51" i="11" s="1"/>
  <c r="B63" i="11" s="1"/>
  <c r="B75" i="11" s="1"/>
  <c r="B87" i="11" s="1"/>
  <c r="B99" i="11" s="1"/>
  <c r="B111" i="11" s="1"/>
  <c r="B123" i="11" s="1"/>
  <c r="B135" i="11" s="1"/>
  <c r="B27" i="11"/>
  <c r="B15" i="11"/>
  <c r="F149" i="12" l="1"/>
  <c r="F150" i="12"/>
  <c r="G149" i="12"/>
  <c r="H150" i="12" s="1"/>
  <c r="J189" i="11"/>
  <c r="I189" i="11"/>
  <c r="H189" i="11"/>
  <c r="E189" i="11"/>
  <c r="D189" i="11"/>
  <c r="C189" i="11"/>
  <c r="B189" i="11"/>
  <c r="F187" i="11"/>
  <c r="G187" i="11" s="1"/>
  <c r="F186" i="11"/>
  <c r="G186" i="11" s="1"/>
  <c r="F185" i="11"/>
  <c r="G185" i="11" s="1"/>
  <c r="F184" i="11"/>
  <c r="G184" i="11" s="1"/>
  <c r="F183" i="11"/>
  <c r="G183" i="11" s="1"/>
  <c r="F182" i="11"/>
  <c r="J144" i="11"/>
  <c r="I144" i="11"/>
  <c r="H144" i="11"/>
  <c r="E144" i="11"/>
  <c r="D144" i="11"/>
  <c r="C144" i="11"/>
  <c r="B144" i="11"/>
  <c r="F143" i="11"/>
  <c r="G143" i="11" s="1"/>
  <c r="F142" i="11"/>
  <c r="G142" i="11" s="1"/>
  <c r="F141" i="11"/>
  <c r="G141" i="11" s="1"/>
  <c r="F140" i="11"/>
  <c r="G140" i="11" s="1"/>
  <c r="F139" i="11"/>
  <c r="G139" i="11" s="1"/>
  <c r="F138" i="11"/>
  <c r="G138" i="11" s="1"/>
  <c r="F137" i="11"/>
  <c r="J132" i="11"/>
  <c r="I132" i="11"/>
  <c r="H132" i="11"/>
  <c r="E132" i="11"/>
  <c r="D132" i="11"/>
  <c r="C132" i="11"/>
  <c r="B132" i="11"/>
  <c r="F131" i="11"/>
  <c r="G131" i="11" s="1"/>
  <c r="F130" i="11"/>
  <c r="G130" i="11" s="1"/>
  <c r="F129" i="11"/>
  <c r="G129" i="11" s="1"/>
  <c r="F128" i="11"/>
  <c r="G128" i="11" s="1"/>
  <c r="F127" i="11"/>
  <c r="G127" i="11" s="1"/>
  <c r="F126" i="11"/>
  <c r="G126" i="11" s="1"/>
  <c r="F125" i="11"/>
  <c r="G125" i="11" s="1"/>
  <c r="J120" i="11"/>
  <c r="I120" i="11"/>
  <c r="H120" i="11"/>
  <c r="E120" i="11"/>
  <c r="D120" i="11"/>
  <c r="C120" i="11"/>
  <c r="B120" i="11"/>
  <c r="F119" i="11"/>
  <c r="G119" i="11" s="1"/>
  <c r="F118" i="11"/>
  <c r="G118" i="11" s="1"/>
  <c r="F117" i="11"/>
  <c r="G117" i="11" s="1"/>
  <c r="F116" i="11"/>
  <c r="G116" i="11" s="1"/>
  <c r="F115" i="11"/>
  <c r="G115" i="11" s="1"/>
  <c r="F114" i="11"/>
  <c r="G114" i="11" s="1"/>
  <c r="F113" i="11"/>
  <c r="G113" i="11" s="1"/>
  <c r="J108" i="11"/>
  <c r="I108" i="11"/>
  <c r="H108" i="11"/>
  <c r="E108" i="11"/>
  <c r="D108" i="11"/>
  <c r="C108" i="11"/>
  <c r="B108" i="11"/>
  <c r="F107" i="11"/>
  <c r="G107" i="11" s="1"/>
  <c r="F106" i="11"/>
  <c r="G106" i="11" s="1"/>
  <c r="F105" i="11"/>
  <c r="G105" i="11" s="1"/>
  <c r="F104" i="11"/>
  <c r="G104" i="11" s="1"/>
  <c r="F103" i="11"/>
  <c r="G103" i="11" s="1"/>
  <c r="F102" i="11"/>
  <c r="G102" i="11" s="1"/>
  <c r="F101" i="11"/>
  <c r="G101" i="11" s="1"/>
  <c r="J96" i="11"/>
  <c r="I96" i="11"/>
  <c r="H96" i="11"/>
  <c r="E96" i="11"/>
  <c r="D96" i="11"/>
  <c r="C96" i="11"/>
  <c r="B96" i="1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J84" i="11"/>
  <c r="I84" i="11"/>
  <c r="H84" i="11"/>
  <c r="E84" i="11"/>
  <c r="D84" i="11"/>
  <c r="C84" i="11"/>
  <c r="B84" i="11"/>
  <c r="F83" i="11"/>
  <c r="G83" i="11" s="1"/>
  <c r="F82" i="11"/>
  <c r="G82" i="11" s="1"/>
  <c r="F81" i="11"/>
  <c r="G81" i="11" s="1"/>
  <c r="F80" i="11"/>
  <c r="G80" i="11" s="1"/>
  <c r="F79" i="11"/>
  <c r="G79" i="11" s="1"/>
  <c r="F78" i="11"/>
  <c r="G78" i="11" s="1"/>
  <c r="F77" i="11"/>
  <c r="G77" i="11" s="1"/>
  <c r="J72" i="11"/>
  <c r="I72" i="11"/>
  <c r="H72" i="11"/>
  <c r="E72" i="11"/>
  <c r="D72" i="11"/>
  <c r="C72" i="11"/>
  <c r="B72" i="11"/>
  <c r="F71" i="11"/>
  <c r="G71" i="11" s="1"/>
  <c r="F70" i="11"/>
  <c r="G70" i="11" s="1"/>
  <c r="F69" i="11"/>
  <c r="G69" i="11" s="1"/>
  <c r="F68" i="11"/>
  <c r="G68" i="11" s="1"/>
  <c r="F67" i="11"/>
  <c r="G67" i="11" s="1"/>
  <c r="F66" i="11"/>
  <c r="G66" i="11" s="1"/>
  <c r="F65" i="11"/>
  <c r="G65" i="11" s="1"/>
  <c r="J60" i="11"/>
  <c r="I60" i="11"/>
  <c r="H60" i="11"/>
  <c r="E60" i="11"/>
  <c r="D60" i="11"/>
  <c r="C60" i="11"/>
  <c r="B60" i="11"/>
  <c r="F59" i="11"/>
  <c r="G59" i="11" s="1"/>
  <c r="F58" i="11"/>
  <c r="G58" i="11" s="1"/>
  <c r="F57" i="11"/>
  <c r="G57" i="11" s="1"/>
  <c r="F56" i="11"/>
  <c r="G56" i="11" s="1"/>
  <c r="F55" i="11"/>
  <c r="G55" i="11" s="1"/>
  <c r="F54" i="11"/>
  <c r="G54" i="11" s="1"/>
  <c r="F53" i="11"/>
  <c r="J48" i="11"/>
  <c r="I48" i="11"/>
  <c r="H48" i="11"/>
  <c r="E48" i="11"/>
  <c r="D48" i="11"/>
  <c r="C48" i="11"/>
  <c r="B48" i="11"/>
  <c r="F47" i="11"/>
  <c r="G47" i="11" s="1"/>
  <c r="F46" i="11"/>
  <c r="G46" i="11" s="1"/>
  <c r="F45" i="11"/>
  <c r="G45" i="11" s="1"/>
  <c r="F44" i="11"/>
  <c r="G44" i="11" s="1"/>
  <c r="F43" i="11"/>
  <c r="G43" i="11" s="1"/>
  <c r="F42" i="11"/>
  <c r="G42" i="11" s="1"/>
  <c r="F41" i="11"/>
  <c r="J36" i="11"/>
  <c r="I36" i="11"/>
  <c r="H36" i="11"/>
  <c r="E36" i="11"/>
  <c r="D36" i="11"/>
  <c r="C36" i="11"/>
  <c r="B36" i="1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K24" i="11"/>
  <c r="J24" i="11"/>
  <c r="I24" i="11"/>
  <c r="H24" i="11"/>
  <c r="E24" i="11"/>
  <c r="D24" i="11"/>
  <c r="C24" i="11"/>
  <c r="B24" i="1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K12" i="11"/>
  <c r="J12" i="11"/>
  <c r="I12" i="11"/>
  <c r="H12" i="11"/>
  <c r="E12" i="11"/>
  <c r="D12" i="11"/>
  <c r="C12" i="11"/>
  <c r="B12" i="1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E72" i="10"/>
  <c r="D72" i="10"/>
  <c r="C72" i="10"/>
  <c r="B72" i="10"/>
  <c r="B60" i="10"/>
  <c r="E60" i="10"/>
  <c r="D60" i="10"/>
  <c r="C60" i="10"/>
  <c r="E84" i="10"/>
  <c r="D84" i="10"/>
  <c r="C84" i="10"/>
  <c r="B84" i="10"/>
  <c r="E12" i="10"/>
  <c r="D12" i="10"/>
  <c r="C12" i="10"/>
  <c r="B12" i="10"/>
  <c r="E24" i="10"/>
  <c r="D24" i="10"/>
  <c r="C24" i="10"/>
  <c r="B24" i="10"/>
  <c r="E36" i="10"/>
  <c r="D36" i="10"/>
  <c r="C36" i="10"/>
  <c r="B36" i="10"/>
  <c r="E48" i="10"/>
  <c r="D48" i="10"/>
  <c r="B48" i="10"/>
  <c r="C48" i="10"/>
  <c r="E96" i="10"/>
  <c r="D96" i="10"/>
  <c r="C96" i="10"/>
  <c r="B96" i="10"/>
  <c r="E108" i="10"/>
  <c r="D108" i="10"/>
  <c r="C108" i="10"/>
  <c r="B108" i="10"/>
  <c r="E120" i="10"/>
  <c r="D120" i="10"/>
  <c r="C120" i="10"/>
  <c r="B120" i="10"/>
  <c r="E132" i="10"/>
  <c r="D132" i="10"/>
  <c r="C132" i="10"/>
  <c r="B132" i="10"/>
  <c r="B144" i="10"/>
  <c r="B147" i="10" s="1"/>
  <c r="E144" i="10"/>
  <c r="E147" i="10" s="1"/>
  <c r="D144" i="10"/>
  <c r="D147" i="10" s="1"/>
  <c r="C144" i="10"/>
  <c r="C147" i="10" s="1"/>
  <c r="F189" i="11" l="1"/>
  <c r="G182" i="11"/>
  <c r="I149" i="11"/>
  <c r="C149" i="11"/>
  <c r="B149" i="11"/>
  <c r="D149" i="11"/>
  <c r="E149" i="11"/>
  <c r="J149" i="11"/>
  <c r="H149" i="11"/>
  <c r="F60" i="11"/>
  <c r="G120" i="11"/>
  <c r="F96" i="11"/>
  <c r="F24" i="11"/>
  <c r="G25" i="11" s="1"/>
  <c r="F48" i="11"/>
  <c r="F144" i="11"/>
  <c r="G12" i="11"/>
  <c r="G84" i="11"/>
  <c r="G189" i="11"/>
  <c r="G72" i="11"/>
  <c r="G108" i="11"/>
  <c r="G36" i="11"/>
  <c r="G132" i="11"/>
  <c r="F36" i="11"/>
  <c r="F84" i="11"/>
  <c r="F132" i="11"/>
  <c r="G53" i="11"/>
  <c r="G60" i="11" s="1"/>
  <c r="F72" i="11"/>
  <c r="F120" i="11"/>
  <c r="F12" i="11"/>
  <c r="G13" i="11" s="1"/>
  <c r="G17" i="11"/>
  <c r="G24" i="11" s="1"/>
  <c r="G41" i="11"/>
  <c r="G48" i="11" s="1"/>
  <c r="G89" i="11"/>
  <c r="G96" i="11" s="1"/>
  <c r="F108" i="11"/>
  <c r="G137" i="11"/>
  <c r="G144" i="11" s="1"/>
  <c r="J184" i="10"/>
  <c r="I184" i="10"/>
  <c r="H184" i="10"/>
  <c r="E184" i="10"/>
  <c r="D184" i="10"/>
  <c r="C184" i="10"/>
  <c r="B184" i="10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J144" i="10"/>
  <c r="I144" i="10"/>
  <c r="H144" i="10"/>
  <c r="F143" i="10"/>
  <c r="G143" i="10" s="1"/>
  <c r="G142" i="10"/>
  <c r="F142" i="10"/>
  <c r="F141" i="10"/>
  <c r="G141" i="10" s="1"/>
  <c r="G140" i="10"/>
  <c r="F140" i="10"/>
  <c r="F139" i="10"/>
  <c r="G139" i="10" s="1"/>
  <c r="F138" i="10"/>
  <c r="G138" i="10" s="1"/>
  <c r="F137" i="10"/>
  <c r="G137" i="10" s="1"/>
  <c r="J132" i="10"/>
  <c r="I132" i="10"/>
  <c r="H132" i="10"/>
  <c r="G131" i="10"/>
  <c r="F131" i="10"/>
  <c r="F130" i="10"/>
  <c r="G130" i="10" s="1"/>
  <c r="F129" i="10"/>
  <c r="G129" i="10" s="1"/>
  <c r="F128" i="10"/>
  <c r="G128" i="10" s="1"/>
  <c r="F127" i="10"/>
  <c r="G127" i="10" s="1"/>
  <c r="F126" i="10"/>
  <c r="F125" i="10"/>
  <c r="G125" i="10" s="1"/>
  <c r="J120" i="10"/>
  <c r="I120" i="10"/>
  <c r="H120" i="10"/>
  <c r="G119" i="10"/>
  <c r="F119" i="10"/>
  <c r="G118" i="10"/>
  <c r="F118" i="10"/>
  <c r="F117" i="10"/>
  <c r="G117" i="10" s="1"/>
  <c r="F116" i="10"/>
  <c r="G116" i="10" s="1"/>
  <c r="F115" i="10"/>
  <c r="G115" i="10" s="1"/>
  <c r="F114" i="10"/>
  <c r="G114" i="10" s="1"/>
  <c r="F113" i="10"/>
  <c r="J108" i="10"/>
  <c r="I108" i="10"/>
  <c r="H108" i="10"/>
  <c r="F107" i="10"/>
  <c r="G107" i="10" s="1"/>
  <c r="F106" i="10"/>
  <c r="G106" i="10" s="1"/>
  <c r="F105" i="10"/>
  <c r="G105" i="10" s="1"/>
  <c r="G104" i="10"/>
  <c r="F104" i="10"/>
  <c r="F103" i="10"/>
  <c r="G103" i="10" s="1"/>
  <c r="F102" i="10"/>
  <c r="G102" i="10" s="1"/>
  <c r="F101" i="10"/>
  <c r="J96" i="10"/>
  <c r="I96" i="10"/>
  <c r="H96" i="10"/>
  <c r="G95" i="10"/>
  <c r="F95" i="10"/>
  <c r="G94" i="10"/>
  <c r="F94" i="10"/>
  <c r="F93" i="10"/>
  <c r="G93" i="10" s="1"/>
  <c r="F92" i="10"/>
  <c r="G92" i="10" s="1"/>
  <c r="F91" i="10"/>
  <c r="G91" i="10" s="1"/>
  <c r="F90" i="10"/>
  <c r="G90" i="10" s="1"/>
  <c r="F89" i="10"/>
  <c r="G89" i="10" s="1"/>
  <c r="J84" i="10"/>
  <c r="I84" i="10"/>
  <c r="H84" i="10"/>
  <c r="G83" i="10"/>
  <c r="F83" i="10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J72" i="10"/>
  <c r="I72" i="10"/>
  <c r="H72" i="10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J60" i="10"/>
  <c r="I60" i="10"/>
  <c r="H60" i="10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J48" i="10"/>
  <c r="I48" i="10"/>
  <c r="H48" i="10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F41" i="10"/>
  <c r="G41" i="10" s="1"/>
  <c r="J36" i="10"/>
  <c r="I36" i="10"/>
  <c r="H36" i="10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F29" i="10"/>
  <c r="G29" i="10" s="1"/>
  <c r="K24" i="10"/>
  <c r="J24" i="10"/>
  <c r="I24" i="10"/>
  <c r="H24" i="10"/>
  <c r="F23" i="10"/>
  <c r="G23" i="10" s="1"/>
  <c r="G22" i="10"/>
  <c r="F22" i="10"/>
  <c r="F21" i="10"/>
  <c r="G21" i="10" s="1"/>
  <c r="F20" i="10"/>
  <c r="G20" i="10" s="1"/>
  <c r="F19" i="10"/>
  <c r="G19" i="10" s="1"/>
  <c r="F18" i="10"/>
  <c r="G18" i="10" s="1"/>
  <c r="F17" i="10"/>
  <c r="G17" i="10" s="1"/>
  <c r="K12" i="10"/>
  <c r="J12" i="10"/>
  <c r="I12" i="10"/>
  <c r="H12" i="10"/>
  <c r="F11" i="10"/>
  <c r="G11" i="10" s="1"/>
  <c r="G10" i="10"/>
  <c r="F10" i="10"/>
  <c r="F9" i="10"/>
  <c r="G9" i="10" s="1"/>
  <c r="F8" i="10"/>
  <c r="G8" i="10" s="1"/>
  <c r="F7" i="10"/>
  <c r="G7" i="10" s="1"/>
  <c r="F6" i="10"/>
  <c r="G6" i="10" s="1"/>
  <c r="F5" i="10"/>
  <c r="J190" i="9"/>
  <c r="I190" i="9"/>
  <c r="H190" i="9"/>
  <c r="E190" i="9"/>
  <c r="D190" i="9"/>
  <c r="C190" i="9"/>
  <c r="B190" i="9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F190" i="9" s="1"/>
  <c r="F53" i="8"/>
  <c r="J144" i="9"/>
  <c r="I144" i="9"/>
  <c r="H144" i="9"/>
  <c r="E144" i="9"/>
  <c r="D144" i="9"/>
  <c r="C144" i="9"/>
  <c r="B144" i="9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J132" i="9"/>
  <c r="I132" i="9"/>
  <c r="H132" i="9"/>
  <c r="E132" i="9"/>
  <c r="D132" i="9"/>
  <c r="C132" i="9"/>
  <c r="B132" i="9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J120" i="9"/>
  <c r="I120" i="9"/>
  <c r="H120" i="9"/>
  <c r="E120" i="9"/>
  <c r="D120" i="9"/>
  <c r="C120" i="9"/>
  <c r="B120" i="9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J108" i="9"/>
  <c r="I108" i="9"/>
  <c r="H108" i="9"/>
  <c r="E108" i="9"/>
  <c r="D108" i="9"/>
  <c r="C108" i="9"/>
  <c r="B108" i="9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J96" i="9"/>
  <c r="I96" i="9"/>
  <c r="H96" i="9"/>
  <c r="E96" i="9"/>
  <c r="D96" i="9"/>
  <c r="C96" i="9"/>
  <c r="B96" i="9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J84" i="9"/>
  <c r="I84" i="9"/>
  <c r="H84" i="9"/>
  <c r="E84" i="9"/>
  <c r="D84" i="9"/>
  <c r="C84" i="9"/>
  <c r="B84" i="9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J72" i="9"/>
  <c r="I72" i="9"/>
  <c r="H72" i="9"/>
  <c r="E72" i="9"/>
  <c r="D72" i="9"/>
  <c r="C72" i="9"/>
  <c r="B72" i="9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J60" i="9"/>
  <c r="I60" i="9"/>
  <c r="H60" i="9"/>
  <c r="E60" i="9"/>
  <c r="D60" i="9"/>
  <c r="C60" i="9"/>
  <c r="B60" i="9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J48" i="9"/>
  <c r="I48" i="9"/>
  <c r="H48" i="9"/>
  <c r="E48" i="9"/>
  <c r="D48" i="9"/>
  <c r="C48" i="9"/>
  <c r="B48" i="9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J36" i="9"/>
  <c r="I36" i="9"/>
  <c r="H36" i="9"/>
  <c r="E36" i="9"/>
  <c r="D36" i="9"/>
  <c r="C36" i="9"/>
  <c r="B36" i="9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K24" i="9"/>
  <c r="J24" i="9"/>
  <c r="I24" i="9"/>
  <c r="H24" i="9"/>
  <c r="E24" i="9"/>
  <c r="D24" i="9"/>
  <c r="C24" i="9"/>
  <c r="B24" i="9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K12" i="9"/>
  <c r="J12" i="9"/>
  <c r="I12" i="9"/>
  <c r="H12" i="9"/>
  <c r="E12" i="9"/>
  <c r="D12" i="9"/>
  <c r="C12" i="9"/>
  <c r="B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F184" i="10" l="1"/>
  <c r="H147" i="10"/>
  <c r="G177" i="10"/>
  <c r="G184" i="10" s="1"/>
  <c r="F150" i="11"/>
  <c r="F24" i="9"/>
  <c r="G25" i="9" s="1"/>
  <c r="F149" i="11"/>
  <c r="G149" i="11"/>
  <c r="H150" i="11" s="1"/>
  <c r="F48" i="9"/>
  <c r="F72" i="9"/>
  <c r="F120" i="9"/>
  <c r="G144" i="10"/>
  <c r="F144" i="10"/>
  <c r="F132" i="10"/>
  <c r="G133" i="10" s="1"/>
  <c r="F120" i="10"/>
  <c r="G121" i="10" s="1"/>
  <c r="G113" i="10"/>
  <c r="G120" i="10" s="1"/>
  <c r="F108" i="10"/>
  <c r="G109" i="10" s="1"/>
  <c r="F96" i="10"/>
  <c r="G97" i="10" s="1"/>
  <c r="G96" i="10"/>
  <c r="F72" i="10"/>
  <c r="G73" i="10" s="1"/>
  <c r="G65" i="10"/>
  <c r="G72" i="10" s="1"/>
  <c r="F60" i="10"/>
  <c r="G61" i="10" s="1"/>
  <c r="F48" i="10"/>
  <c r="G49" i="10" s="1"/>
  <c r="G42" i="10"/>
  <c r="G48" i="10" s="1"/>
  <c r="F36" i="10"/>
  <c r="G37" i="10" s="1"/>
  <c r="F24" i="10"/>
  <c r="G25" i="10" s="1"/>
  <c r="G24" i="10"/>
  <c r="I149" i="10"/>
  <c r="B149" i="10"/>
  <c r="F12" i="10"/>
  <c r="G13" i="10" s="1"/>
  <c r="J149" i="10"/>
  <c r="H149" i="10"/>
  <c r="G84" i="10"/>
  <c r="F84" i="10"/>
  <c r="G85" i="10" s="1"/>
  <c r="G5" i="10"/>
  <c r="G12" i="10" s="1"/>
  <c r="G30" i="10"/>
  <c r="G36" i="10" s="1"/>
  <c r="G53" i="10"/>
  <c r="G60" i="10" s="1"/>
  <c r="G101" i="10"/>
  <c r="G108" i="10" s="1"/>
  <c r="G126" i="10"/>
  <c r="G132" i="10" s="1"/>
  <c r="G183" i="9"/>
  <c r="G190" i="9" s="1"/>
  <c r="F144" i="9"/>
  <c r="G137" i="9"/>
  <c r="G144" i="9" s="1"/>
  <c r="G113" i="9"/>
  <c r="G120" i="9" s="1"/>
  <c r="F108" i="9"/>
  <c r="F96" i="9"/>
  <c r="G96" i="9"/>
  <c r="G84" i="9"/>
  <c r="G72" i="9"/>
  <c r="I149" i="9"/>
  <c r="F60" i="9"/>
  <c r="G41" i="9"/>
  <c r="G48" i="9" s="1"/>
  <c r="H149" i="9"/>
  <c r="J149" i="9"/>
  <c r="F12" i="9"/>
  <c r="G13" i="9" s="1"/>
  <c r="G17" i="9"/>
  <c r="G24" i="9" s="1"/>
  <c r="B149" i="9"/>
  <c r="E149" i="9"/>
  <c r="D149" i="9"/>
  <c r="C149" i="9"/>
  <c r="G36" i="9"/>
  <c r="G132" i="9"/>
  <c r="F36" i="9"/>
  <c r="F84" i="9"/>
  <c r="F132" i="9"/>
  <c r="G5" i="9"/>
  <c r="G12" i="9" s="1"/>
  <c r="G53" i="9"/>
  <c r="G60" i="9" s="1"/>
  <c r="G101" i="9"/>
  <c r="G108" i="9" s="1"/>
  <c r="J184" i="8"/>
  <c r="I184" i="8"/>
  <c r="H184" i="8"/>
  <c r="E184" i="8"/>
  <c r="D184" i="8"/>
  <c r="C184" i="8"/>
  <c r="B184" i="8"/>
  <c r="F182" i="8"/>
  <c r="G182" i="8" s="1"/>
  <c r="G181" i="8"/>
  <c r="F181" i="8"/>
  <c r="F180" i="8"/>
  <c r="G180" i="8" s="1"/>
  <c r="G179" i="8"/>
  <c r="F179" i="8"/>
  <c r="F178" i="8"/>
  <c r="G178" i="8" s="1"/>
  <c r="G177" i="8"/>
  <c r="F177" i="8"/>
  <c r="J144" i="8"/>
  <c r="I144" i="8"/>
  <c r="H144" i="8"/>
  <c r="E144" i="8"/>
  <c r="D144" i="8"/>
  <c r="C144" i="8"/>
  <c r="B144" i="8"/>
  <c r="F143" i="8"/>
  <c r="G143" i="8" s="1"/>
  <c r="F142" i="8"/>
  <c r="G142" i="8" s="1"/>
  <c r="F141" i="8"/>
  <c r="G141" i="8" s="1"/>
  <c r="F140" i="8"/>
  <c r="G140" i="8" s="1"/>
  <c r="F139" i="8"/>
  <c r="G139" i="8" s="1"/>
  <c r="F138" i="8"/>
  <c r="F137" i="8"/>
  <c r="G137" i="8" s="1"/>
  <c r="J132" i="8"/>
  <c r="I132" i="8"/>
  <c r="H132" i="8"/>
  <c r="E132" i="8"/>
  <c r="D132" i="8"/>
  <c r="C132" i="8"/>
  <c r="B132" i="8"/>
  <c r="F131" i="8"/>
  <c r="G131" i="8" s="1"/>
  <c r="F130" i="8"/>
  <c r="G130" i="8" s="1"/>
  <c r="F129" i="8"/>
  <c r="G129" i="8" s="1"/>
  <c r="F128" i="8"/>
  <c r="G128" i="8" s="1"/>
  <c r="F127" i="8"/>
  <c r="G127" i="8" s="1"/>
  <c r="F126" i="8"/>
  <c r="G126" i="8" s="1"/>
  <c r="F125" i="8"/>
  <c r="G125" i="8" s="1"/>
  <c r="J120" i="8"/>
  <c r="I120" i="8"/>
  <c r="H120" i="8"/>
  <c r="E120" i="8"/>
  <c r="D120" i="8"/>
  <c r="C120" i="8"/>
  <c r="B120" i="8"/>
  <c r="F121" i="8" s="1"/>
  <c r="G119" i="8"/>
  <c r="F119" i="8"/>
  <c r="F118" i="8"/>
  <c r="G118" i="8" s="1"/>
  <c r="F117" i="8"/>
  <c r="G117" i="8" s="1"/>
  <c r="F116" i="8"/>
  <c r="G116" i="8" s="1"/>
  <c r="F115" i="8"/>
  <c r="G115" i="8" s="1"/>
  <c r="F114" i="8"/>
  <c r="G114" i="8" s="1"/>
  <c r="G113" i="8"/>
  <c r="F113" i="8"/>
  <c r="J108" i="8"/>
  <c r="I108" i="8"/>
  <c r="H108" i="8"/>
  <c r="E108" i="8"/>
  <c r="D108" i="8"/>
  <c r="C108" i="8"/>
  <c r="B108" i="8"/>
  <c r="F109" i="8" s="1"/>
  <c r="F107" i="8"/>
  <c r="G107" i="8" s="1"/>
  <c r="F106" i="8"/>
  <c r="G106" i="8" s="1"/>
  <c r="F105" i="8"/>
  <c r="G105" i="8" s="1"/>
  <c r="F104" i="8"/>
  <c r="G104" i="8" s="1"/>
  <c r="F103" i="8"/>
  <c r="G103" i="8" s="1"/>
  <c r="F102" i="8"/>
  <c r="G102" i="8" s="1"/>
  <c r="F101" i="8"/>
  <c r="G101" i="8" s="1"/>
  <c r="J96" i="8"/>
  <c r="I96" i="8"/>
  <c r="H96" i="8"/>
  <c r="E96" i="8"/>
  <c r="D96" i="8"/>
  <c r="C96" i="8"/>
  <c r="B96" i="8"/>
  <c r="F95" i="8"/>
  <c r="G95" i="8" s="1"/>
  <c r="F94" i="8"/>
  <c r="G94" i="8" s="1"/>
  <c r="F93" i="8"/>
  <c r="G93" i="8" s="1"/>
  <c r="F92" i="8"/>
  <c r="G92" i="8" s="1"/>
  <c r="F91" i="8"/>
  <c r="G91" i="8" s="1"/>
  <c r="F90" i="8"/>
  <c r="F89" i="8"/>
  <c r="G89" i="8" s="1"/>
  <c r="J84" i="8"/>
  <c r="I84" i="8"/>
  <c r="H84" i="8"/>
  <c r="E84" i="8"/>
  <c r="D84" i="8"/>
  <c r="C84" i="8"/>
  <c r="B84" i="8"/>
  <c r="F83" i="8"/>
  <c r="G83" i="8" s="1"/>
  <c r="F82" i="8"/>
  <c r="G82" i="8" s="1"/>
  <c r="F81" i="8"/>
  <c r="G81" i="8" s="1"/>
  <c r="F80" i="8"/>
  <c r="G80" i="8" s="1"/>
  <c r="F79" i="8"/>
  <c r="G79" i="8" s="1"/>
  <c r="F78" i="8"/>
  <c r="G78" i="8" s="1"/>
  <c r="F77" i="8"/>
  <c r="G77" i="8" s="1"/>
  <c r="J72" i="8"/>
  <c r="I72" i="8"/>
  <c r="H72" i="8"/>
  <c r="E72" i="8"/>
  <c r="D72" i="8"/>
  <c r="C72" i="8"/>
  <c r="B72" i="8"/>
  <c r="G71" i="8"/>
  <c r="F71" i="8"/>
  <c r="G70" i="8"/>
  <c r="F70" i="8"/>
  <c r="F69" i="8"/>
  <c r="G69" i="8" s="1"/>
  <c r="F68" i="8"/>
  <c r="G68" i="8" s="1"/>
  <c r="F67" i="8"/>
  <c r="G67" i="8" s="1"/>
  <c r="F66" i="8"/>
  <c r="G66" i="8" s="1"/>
  <c r="F65" i="8"/>
  <c r="G65" i="8" s="1"/>
  <c r="J60" i="8"/>
  <c r="I60" i="8"/>
  <c r="H60" i="8"/>
  <c r="E60" i="8"/>
  <c r="D60" i="8"/>
  <c r="C60" i="8"/>
  <c r="B60" i="8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G53" i="8"/>
  <c r="J48" i="8"/>
  <c r="I48" i="8"/>
  <c r="H48" i="8"/>
  <c r="E48" i="8"/>
  <c r="D48" i="8"/>
  <c r="C48" i="8"/>
  <c r="B48" i="8"/>
  <c r="F47" i="8"/>
  <c r="G47" i="8" s="1"/>
  <c r="G46" i="8"/>
  <c r="F46" i="8"/>
  <c r="F45" i="8"/>
  <c r="G45" i="8" s="1"/>
  <c r="F44" i="8"/>
  <c r="G44" i="8" s="1"/>
  <c r="F43" i="8"/>
  <c r="G43" i="8" s="1"/>
  <c r="F42" i="8"/>
  <c r="G42" i="8" s="1"/>
  <c r="F41" i="8"/>
  <c r="G41" i="8" s="1"/>
  <c r="J36" i="8"/>
  <c r="I36" i="8"/>
  <c r="H36" i="8"/>
  <c r="E36" i="8"/>
  <c r="D36" i="8"/>
  <c r="C36" i="8"/>
  <c r="B36" i="8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K24" i="8"/>
  <c r="J24" i="8"/>
  <c r="I24" i="8"/>
  <c r="H24" i="8"/>
  <c r="E24" i="8"/>
  <c r="D24" i="8"/>
  <c r="C24" i="8"/>
  <c r="B24" i="8"/>
  <c r="G23" i="8"/>
  <c r="F23" i="8"/>
  <c r="F22" i="8"/>
  <c r="G22" i="8" s="1"/>
  <c r="F21" i="8"/>
  <c r="G21" i="8" s="1"/>
  <c r="F20" i="8"/>
  <c r="G20" i="8" s="1"/>
  <c r="F19" i="8"/>
  <c r="G19" i="8" s="1"/>
  <c r="F18" i="8"/>
  <c r="G18" i="8" s="1"/>
  <c r="F17" i="8"/>
  <c r="K12" i="8"/>
  <c r="J12" i="8"/>
  <c r="I12" i="8"/>
  <c r="H12" i="8"/>
  <c r="E12" i="8"/>
  <c r="D12" i="8"/>
  <c r="C12" i="8"/>
  <c r="B12" i="8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85" i="8" l="1"/>
  <c r="G184" i="8"/>
  <c r="F147" i="10"/>
  <c r="G145" i="10"/>
  <c r="G147" i="10"/>
  <c r="F61" i="8"/>
  <c r="F73" i="8"/>
  <c r="F97" i="8"/>
  <c r="F133" i="8"/>
  <c r="F184" i="8"/>
  <c r="F149" i="9"/>
  <c r="F149" i="10"/>
  <c r="G149" i="10"/>
  <c r="G149" i="9"/>
  <c r="H150" i="9" s="1"/>
  <c r="F150" i="9"/>
  <c r="F144" i="8"/>
  <c r="G72" i="8"/>
  <c r="G48" i="8"/>
  <c r="F24" i="8"/>
  <c r="G25" i="8" s="1"/>
  <c r="G138" i="8"/>
  <c r="G144" i="8" s="1"/>
  <c r="G120" i="8"/>
  <c r="F120" i="8"/>
  <c r="F96" i="8"/>
  <c r="G90" i="8"/>
  <c r="G96" i="8" s="1"/>
  <c r="F72" i="8"/>
  <c r="F48" i="8"/>
  <c r="G36" i="8"/>
  <c r="I149" i="8"/>
  <c r="G17" i="8"/>
  <c r="G24" i="8" s="1"/>
  <c r="D149" i="8"/>
  <c r="H149" i="8"/>
  <c r="J149" i="8"/>
  <c r="B149" i="8"/>
  <c r="E149" i="8"/>
  <c r="C149" i="8"/>
  <c r="G132" i="8"/>
  <c r="G84" i="8"/>
  <c r="G12" i="8"/>
  <c r="G60" i="8"/>
  <c r="G108" i="8"/>
  <c r="F84" i="8"/>
  <c r="F132" i="8"/>
  <c r="F12" i="8"/>
  <c r="G13" i="8" s="1"/>
  <c r="F36" i="8"/>
  <c r="F60" i="8"/>
  <c r="F108" i="8"/>
  <c r="J184" i="7"/>
  <c r="I184" i="7"/>
  <c r="H184" i="7"/>
  <c r="E184" i="7"/>
  <c r="D184" i="7"/>
  <c r="C184" i="7"/>
  <c r="B184" i="7"/>
  <c r="F182" i="7"/>
  <c r="G182" i="7" s="1"/>
  <c r="G181" i="7"/>
  <c r="F181" i="7"/>
  <c r="G180" i="7"/>
  <c r="F180" i="7"/>
  <c r="G179" i="7"/>
  <c r="F179" i="7"/>
  <c r="G178" i="7"/>
  <c r="F178" i="7"/>
  <c r="G177" i="7"/>
  <c r="F177" i="7"/>
  <c r="J144" i="7"/>
  <c r="I144" i="7"/>
  <c r="H144" i="7"/>
  <c r="E144" i="7"/>
  <c r="D144" i="7"/>
  <c r="C144" i="7"/>
  <c r="B144" i="7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F137" i="7"/>
  <c r="G137" i="7" s="1"/>
  <c r="J132" i="7"/>
  <c r="I132" i="7"/>
  <c r="H132" i="7"/>
  <c r="E132" i="7"/>
  <c r="D132" i="7"/>
  <c r="C132" i="7"/>
  <c r="B132" i="7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J120" i="7"/>
  <c r="I120" i="7"/>
  <c r="H120" i="7"/>
  <c r="E120" i="7"/>
  <c r="D120" i="7"/>
  <c r="C120" i="7"/>
  <c r="B120" i="7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J108" i="7"/>
  <c r="I108" i="7"/>
  <c r="H108" i="7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J96" i="7"/>
  <c r="I96" i="7"/>
  <c r="H96" i="7"/>
  <c r="E96" i="7"/>
  <c r="D96" i="7"/>
  <c r="C96" i="7"/>
  <c r="B96" i="7"/>
  <c r="F95" i="7"/>
  <c r="G95" i="7" s="1"/>
  <c r="F94" i="7"/>
  <c r="G94" i="7" s="1"/>
  <c r="F93" i="7"/>
  <c r="G93" i="7" s="1"/>
  <c r="F92" i="7"/>
  <c r="G92" i="7" s="1"/>
  <c r="F91" i="7"/>
  <c r="G91" i="7" s="1"/>
  <c r="F90" i="7"/>
  <c r="F89" i="7"/>
  <c r="G89" i="7" s="1"/>
  <c r="J84" i="7"/>
  <c r="I84" i="7"/>
  <c r="H84" i="7"/>
  <c r="E84" i="7"/>
  <c r="D84" i="7"/>
  <c r="C84" i="7"/>
  <c r="B84" i="7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J72" i="7"/>
  <c r="I72" i="7"/>
  <c r="H72" i="7"/>
  <c r="E72" i="7"/>
  <c r="D72" i="7"/>
  <c r="C72" i="7"/>
  <c r="B72" i="7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J60" i="7"/>
  <c r="I60" i="7"/>
  <c r="H60" i="7"/>
  <c r="E60" i="7"/>
  <c r="D60" i="7"/>
  <c r="C60" i="7"/>
  <c r="B60" i="7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J48" i="7"/>
  <c r="I48" i="7"/>
  <c r="H48" i="7"/>
  <c r="E48" i="7"/>
  <c r="D48" i="7"/>
  <c r="C48" i="7"/>
  <c r="B48" i="7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J36" i="7"/>
  <c r="I36" i="7"/>
  <c r="H36" i="7"/>
  <c r="E36" i="7"/>
  <c r="D36" i="7"/>
  <c r="C36" i="7"/>
  <c r="B36" i="7"/>
  <c r="F35" i="7"/>
  <c r="G35" i="7" s="1"/>
  <c r="F34" i="7"/>
  <c r="G34" i="7" s="1"/>
  <c r="F33" i="7"/>
  <c r="G33" i="7" s="1"/>
  <c r="F32" i="7"/>
  <c r="G32" i="7" s="1"/>
  <c r="F31" i="7"/>
  <c r="G31" i="7" s="1"/>
  <c r="F30" i="7"/>
  <c r="F29" i="7"/>
  <c r="G29" i="7" s="1"/>
  <c r="K24" i="7"/>
  <c r="J24" i="7"/>
  <c r="I24" i="7"/>
  <c r="H24" i="7"/>
  <c r="E24" i="7"/>
  <c r="D24" i="7"/>
  <c r="C24" i="7"/>
  <c r="B24" i="7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G184" i="7" l="1"/>
  <c r="F184" i="7"/>
  <c r="F150" i="8"/>
  <c r="G149" i="8"/>
  <c r="H150" i="8" s="1"/>
  <c r="F149" i="8"/>
  <c r="G132" i="7"/>
  <c r="F72" i="7"/>
  <c r="F144" i="7"/>
  <c r="G138" i="7"/>
  <c r="G144" i="7" s="1"/>
  <c r="F120" i="7"/>
  <c r="G120" i="7"/>
  <c r="F108" i="7"/>
  <c r="F96" i="7"/>
  <c r="G90" i="7"/>
  <c r="G96" i="7" s="1"/>
  <c r="G65" i="7"/>
  <c r="G72" i="7" s="1"/>
  <c r="F60" i="7"/>
  <c r="F48" i="7"/>
  <c r="G48" i="7"/>
  <c r="F36" i="7"/>
  <c r="F24" i="7"/>
  <c r="G25" i="7" s="1"/>
  <c r="G24" i="7"/>
  <c r="G84" i="7"/>
  <c r="F84" i="7"/>
  <c r="F132" i="7"/>
  <c r="G30" i="7"/>
  <c r="G36" i="7" s="1"/>
  <c r="G53" i="7"/>
  <c r="G60" i="7" s="1"/>
  <c r="G101" i="7"/>
  <c r="G108" i="7" s="1"/>
  <c r="K12" i="7"/>
  <c r="J12" i="7"/>
  <c r="J149" i="7" s="1"/>
  <c r="I12" i="7"/>
  <c r="I149" i="7" s="1"/>
  <c r="H12" i="7"/>
  <c r="H149" i="7" s="1"/>
  <c r="E12" i="7"/>
  <c r="E149" i="7" s="1"/>
  <c r="D12" i="7"/>
  <c r="D149" i="7" s="1"/>
  <c r="C12" i="7"/>
  <c r="C149" i="7" s="1"/>
  <c r="B12" i="7"/>
  <c r="B149" i="7" s="1"/>
  <c r="F12" i="7"/>
  <c r="G13" i="7" l="1"/>
  <c r="F150" i="7"/>
  <c r="F149" i="7"/>
  <c r="G12" i="7"/>
  <c r="G149" i="7" s="1"/>
  <c r="H150" i="7" s="1"/>
  <c r="H72" i="5"/>
  <c r="H120" i="5"/>
  <c r="F29" i="5" l="1"/>
  <c r="G29" i="5" s="1"/>
  <c r="F30" i="5"/>
  <c r="G30" i="5" s="1"/>
  <c r="F31" i="5"/>
  <c r="G31" i="5" s="1"/>
  <c r="F32" i="5"/>
  <c r="G32" i="5" s="1"/>
  <c r="F33" i="5"/>
  <c r="G33" i="5" s="1"/>
  <c r="J174" i="6"/>
  <c r="I174" i="6"/>
  <c r="H174" i="6"/>
  <c r="E174" i="6"/>
  <c r="D174" i="6"/>
  <c r="C174" i="6"/>
  <c r="B174" i="6"/>
  <c r="F172" i="6"/>
  <c r="G172" i="6" s="1"/>
  <c r="F171" i="6"/>
  <c r="G171" i="6" s="1"/>
  <c r="F170" i="6"/>
  <c r="G170" i="6" s="1"/>
  <c r="F169" i="6"/>
  <c r="G169" i="6" s="1"/>
  <c r="G168" i="6"/>
  <c r="F168" i="6"/>
  <c r="F167" i="6"/>
  <c r="J144" i="6"/>
  <c r="I144" i="6"/>
  <c r="H144" i="6"/>
  <c r="E144" i="6"/>
  <c r="D144" i="6"/>
  <c r="C144" i="6"/>
  <c r="B144" i="6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J132" i="6"/>
  <c r="I132" i="6"/>
  <c r="H132" i="6"/>
  <c r="E132" i="6"/>
  <c r="D132" i="6"/>
  <c r="C132" i="6"/>
  <c r="B132" i="6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G125" i="6"/>
  <c r="F125" i="6"/>
  <c r="J120" i="6"/>
  <c r="I120" i="6"/>
  <c r="H120" i="6"/>
  <c r="E120" i="6"/>
  <c r="D120" i="6"/>
  <c r="C120" i="6"/>
  <c r="B120" i="6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J108" i="6"/>
  <c r="I108" i="6"/>
  <c r="H108" i="6"/>
  <c r="E108" i="6"/>
  <c r="D108" i="6"/>
  <c r="C108" i="6"/>
  <c r="B108" i="6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F108" i="6" s="1"/>
  <c r="J96" i="6"/>
  <c r="I96" i="6"/>
  <c r="H96" i="6"/>
  <c r="E96" i="6"/>
  <c r="D96" i="6"/>
  <c r="C96" i="6"/>
  <c r="B96" i="6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F89" i="6"/>
  <c r="G89" i="6" s="1"/>
  <c r="J84" i="6"/>
  <c r="I84" i="6"/>
  <c r="H84" i="6"/>
  <c r="E84" i="6"/>
  <c r="D84" i="6"/>
  <c r="C84" i="6"/>
  <c r="B84" i="6"/>
  <c r="F83" i="6"/>
  <c r="G83" i="6" s="1"/>
  <c r="F82" i="6"/>
  <c r="G82" i="6" s="1"/>
  <c r="F81" i="6"/>
  <c r="G81" i="6" s="1"/>
  <c r="G80" i="6"/>
  <c r="F80" i="6"/>
  <c r="F79" i="6"/>
  <c r="G79" i="6" s="1"/>
  <c r="F78" i="6"/>
  <c r="G78" i="6" s="1"/>
  <c r="F77" i="6"/>
  <c r="J72" i="6"/>
  <c r="I72" i="6"/>
  <c r="H72" i="6"/>
  <c r="E72" i="6"/>
  <c r="D72" i="6"/>
  <c r="C72" i="6"/>
  <c r="B72" i="6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J60" i="6"/>
  <c r="I60" i="6"/>
  <c r="H60" i="6"/>
  <c r="E60" i="6"/>
  <c r="D60" i="6"/>
  <c r="C60" i="6"/>
  <c r="B60" i="6"/>
  <c r="F59" i="6"/>
  <c r="G59" i="6" s="1"/>
  <c r="F58" i="6"/>
  <c r="G58" i="6" s="1"/>
  <c r="F57" i="6"/>
  <c r="G57" i="6" s="1"/>
  <c r="F56" i="6"/>
  <c r="G56" i="6" s="1"/>
  <c r="F55" i="6"/>
  <c r="G55" i="6" s="1"/>
  <c r="G54" i="6"/>
  <c r="F54" i="6"/>
  <c r="F53" i="6"/>
  <c r="J48" i="6"/>
  <c r="I48" i="6"/>
  <c r="H48" i="6"/>
  <c r="E48" i="6"/>
  <c r="D48" i="6"/>
  <c r="C48" i="6"/>
  <c r="B48" i="6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J36" i="6"/>
  <c r="I36" i="6"/>
  <c r="H36" i="6"/>
  <c r="E36" i="6"/>
  <c r="D36" i="6"/>
  <c r="C36" i="6"/>
  <c r="B36" i="6"/>
  <c r="G35" i="6"/>
  <c r="F35" i="6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K24" i="6"/>
  <c r="J24" i="6"/>
  <c r="I24" i="6"/>
  <c r="H24" i="6"/>
  <c r="E24" i="6"/>
  <c r="D24" i="6"/>
  <c r="C24" i="6"/>
  <c r="B24" i="6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K12" i="6"/>
  <c r="J12" i="6"/>
  <c r="I12" i="6"/>
  <c r="I147" i="6" s="1"/>
  <c r="H12" i="6"/>
  <c r="E12" i="6"/>
  <c r="D12" i="6"/>
  <c r="C12" i="6"/>
  <c r="B12" i="6"/>
  <c r="F11" i="6"/>
  <c r="G11" i="6" s="1"/>
  <c r="F10" i="6"/>
  <c r="G10" i="6" s="1"/>
  <c r="F9" i="6"/>
  <c r="G9" i="6" s="1"/>
  <c r="G8" i="6"/>
  <c r="F8" i="6"/>
  <c r="F7" i="6"/>
  <c r="G7" i="6" s="1"/>
  <c r="F6" i="6"/>
  <c r="G6" i="6" s="1"/>
  <c r="F5" i="6"/>
  <c r="F53" i="5"/>
  <c r="G53" i="5" s="1"/>
  <c r="J175" i="5"/>
  <c r="I175" i="5"/>
  <c r="H175" i="5"/>
  <c r="E175" i="5"/>
  <c r="D175" i="5"/>
  <c r="C175" i="5"/>
  <c r="B175" i="5"/>
  <c r="F173" i="5"/>
  <c r="G173" i="5" s="1"/>
  <c r="F172" i="5"/>
  <c r="G172" i="5" s="1"/>
  <c r="F171" i="5"/>
  <c r="G171" i="5" s="1"/>
  <c r="F170" i="5"/>
  <c r="G170" i="5" s="1"/>
  <c r="F169" i="5"/>
  <c r="G169" i="5" s="1"/>
  <c r="F168" i="5"/>
  <c r="G168" i="5" s="1"/>
  <c r="J144" i="5"/>
  <c r="I144" i="5"/>
  <c r="H144" i="5"/>
  <c r="E144" i="5"/>
  <c r="D144" i="5"/>
  <c r="C144" i="5"/>
  <c r="B144" i="5"/>
  <c r="F143" i="5"/>
  <c r="G143" i="5" s="1"/>
  <c r="F142" i="5"/>
  <c r="G142" i="5" s="1"/>
  <c r="F141" i="5"/>
  <c r="G141" i="5" s="1"/>
  <c r="F140" i="5"/>
  <c r="G140" i="5" s="1"/>
  <c r="F139" i="5"/>
  <c r="G139" i="5" s="1"/>
  <c r="F138" i="5"/>
  <c r="G138" i="5" s="1"/>
  <c r="F137" i="5"/>
  <c r="G137" i="5" s="1"/>
  <c r="J132" i="5"/>
  <c r="I132" i="5"/>
  <c r="H132" i="5"/>
  <c r="E132" i="5"/>
  <c r="D132" i="5"/>
  <c r="C132" i="5"/>
  <c r="B132" i="5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J120" i="5"/>
  <c r="I120" i="5"/>
  <c r="E120" i="5"/>
  <c r="D120" i="5"/>
  <c r="C120" i="5"/>
  <c r="B120" i="5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3" i="5"/>
  <c r="J108" i="5"/>
  <c r="I108" i="5"/>
  <c r="H108" i="5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F102" i="5"/>
  <c r="G102" i="5" s="1"/>
  <c r="F101" i="5"/>
  <c r="J96" i="5"/>
  <c r="I96" i="5"/>
  <c r="H96" i="5"/>
  <c r="E96" i="5"/>
  <c r="D96" i="5"/>
  <c r="C96" i="5"/>
  <c r="B96" i="5"/>
  <c r="F95" i="5"/>
  <c r="G95" i="5" s="1"/>
  <c r="F94" i="5"/>
  <c r="G94" i="5" s="1"/>
  <c r="F93" i="5"/>
  <c r="G93" i="5" s="1"/>
  <c r="F92" i="5"/>
  <c r="G92" i="5" s="1"/>
  <c r="F91" i="5"/>
  <c r="G91" i="5" s="1"/>
  <c r="F90" i="5"/>
  <c r="G90" i="5" s="1"/>
  <c r="F89" i="5"/>
  <c r="G89" i="5" s="1"/>
  <c r="J84" i="5"/>
  <c r="I84" i="5"/>
  <c r="H84" i="5"/>
  <c r="E84" i="5"/>
  <c r="D84" i="5"/>
  <c r="C84" i="5"/>
  <c r="B84" i="5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7" i="5"/>
  <c r="J72" i="5"/>
  <c r="I72" i="5"/>
  <c r="E72" i="5"/>
  <c r="D72" i="5"/>
  <c r="C72" i="5"/>
  <c r="B72" i="5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J60" i="5"/>
  <c r="I60" i="5"/>
  <c r="H60" i="5"/>
  <c r="E60" i="5"/>
  <c r="D60" i="5"/>
  <c r="C60" i="5"/>
  <c r="B60" i="5"/>
  <c r="F59" i="5"/>
  <c r="G59" i="5" s="1"/>
  <c r="F58" i="5"/>
  <c r="G58" i="5" s="1"/>
  <c r="F57" i="5"/>
  <c r="G57" i="5" s="1"/>
  <c r="F56" i="5"/>
  <c r="G56" i="5" s="1"/>
  <c r="F55" i="5"/>
  <c r="G55" i="5" s="1"/>
  <c r="F54" i="5"/>
  <c r="G54" i="5" s="1"/>
  <c r="J48" i="5"/>
  <c r="I48" i="5"/>
  <c r="H48" i="5"/>
  <c r="E48" i="5"/>
  <c r="D48" i="5"/>
  <c r="C48" i="5"/>
  <c r="B48" i="5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J36" i="5"/>
  <c r="I36" i="5"/>
  <c r="H36" i="5"/>
  <c r="E36" i="5"/>
  <c r="D36" i="5"/>
  <c r="C36" i="5"/>
  <c r="B36" i="5"/>
  <c r="F35" i="5"/>
  <c r="G35" i="5" s="1"/>
  <c r="F34" i="5"/>
  <c r="G34" i="5" s="1"/>
  <c r="K24" i="5"/>
  <c r="J24" i="5"/>
  <c r="I24" i="5"/>
  <c r="H24" i="5"/>
  <c r="E24" i="5"/>
  <c r="D24" i="5"/>
  <c r="C24" i="5"/>
  <c r="B24" i="5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K12" i="5"/>
  <c r="J12" i="5"/>
  <c r="I12" i="5"/>
  <c r="H12" i="5"/>
  <c r="E12" i="5"/>
  <c r="D12" i="5"/>
  <c r="C12" i="5"/>
  <c r="B12" i="5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K24" i="4"/>
  <c r="D12" i="4"/>
  <c r="B12" i="4"/>
  <c r="H144" i="4"/>
  <c r="E144" i="4"/>
  <c r="D144" i="4"/>
  <c r="C144" i="4"/>
  <c r="B144" i="4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H132" i="4"/>
  <c r="E132" i="4"/>
  <c r="D132" i="4"/>
  <c r="C132" i="4"/>
  <c r="B132" i="4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H120" i="4"/>
  <c r="E120" i="4"/>
  <c r="D120" i="4"/>
  <c r="C120" i="4"/>
  <c r="B120" i="4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H108" i="4"/>
  <c r="E108" i="4"/>
  <c r="D108" i="4"/>
  <c r="C108" i="4"/>
  <c r="B108" i="4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H96" i="4"/>
  <c r="E96" i="4"/>
  <c r="D96" i="4"/>
  <c r="C96" i="4"/>
  <c r="B96" i="4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H84" i="4"/>
  <c r="E84" i="4"/>
  <c r="D84" i="4"/>
  <c r="C84" i="4"/>
  <c r="B84" i="4"/>
  <c r="F83" i="4"/>
  <c r="G83" i="4" s="1"/>
  <c r="G82" i="4"/>
  <c r="F82" i="4"/>
  <c r="F81" i="4"/>
  <c r="G81" i="4" s="1"/>
  <c r="F80" i="4"/>
  <c r="G80" i="4" s="1"/>
  <c r="F79" i="4"/>
  <c r="G79" i="4" s="1"/>
  <c r="F78" i="4"/>
  <c r="G78" i="4" s="1"/>
  <c r="F77" i="4"/>
  <c r="H72" i="4"/>
  <c r="E72" i="4"/>
  <c r="D72" i="4"/>
  <c r="C72" i="4"/>
  <c r="B72" i="4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H60" i="4"/>
  <c r="E60" i="4"/>
  <c r="D60" i="4"/>
  <c r="C60" i="4"/>
  <c r="B60" i="4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H48" i="4"/>
  <c r="E48" i="4"/>
  <c r="D48" i="4"/>
  <c r="C48" i="4"/>
  <c r="B48" i="4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H36" i="4"/>
  <c r="E36" i="4"/>
  <c r="D36" i="4"/>
  <c r="C36" i="4"/>
  <c r="B36" i="4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K12" i="4"/>
  <c r="I12" i="4"/>
  <c r="H12" i="4"/>
  <c r="E12" i="4"/>
  <c r="C12" i="4"/>
  <c r="G10" i="4"/>
  <c r="F11" i="4"/>
  <c r="G11" i="4" s="1"/>
  <c r="F10" i="4"/>
  <c r="F9" i="4"/>
  <c r="G9" i="4" s="1"/>
  <c r="F8" i="4"/>
  <c r="G8" i="4" s="1"/>
  <c r="F7" i="4"/>
  <c r="G7" i="4" s="1"/>
  <c r="F6" i="4"/>
  <c r="G6" i="4" s="1"/>
  <c r="F5" i="4"/>
  <c r="G5" i="4" s="1"/>
  <c r="J164" i="4"/>
  <c r="I164" i="4"/>
  <c r="H164" i="4"/>
  <c r="E164" i="4"/>
  <c r="D164" i="4"/>
  <c r="C164" i="4"/>
  <c r="B164" i="4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J144" i="4"/>
  <c r="I144" i="4"/>
  <c r="J132" i="4"/>
  <c r="I132" i="4"/>
  <c r="J120" i="4"/>
  <c r="I120" i="4"/>
  <c r="J108" i="4"/>
  <c r="I108" i="4"/>
  <c r="J96" i="4"/>
  <c r="I96" i="4"/>
  <c r="J84" i="4"/>
  <c r="I84" i="4"/>
  <c r="J72" i="4"/>
  <c r="I72" i="4"/>
  <c r="J60" i="4"/>
  <c r="I60" i="4"/>
  <c r="J48" i="4"/>
  <c r="I48" i="4"/>
  <c r="J36" i="4"/>
  <c r="I36" i="4"/>
  <c r="J24" i="4"/>
  <c r="I24" i="4"/>
  <c r="H24" i="4"/>
  <c r="E24" i="4"/>
  <c r="D24" i="4"/>
  <c r="C24" i="4"/>
  <c r="B24" i="4"/>
  <c r="J12" i="4"/>
  <c r="F115" i="2"/>
  <c r="G115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18" i="2"/>
  <c r="G118" i="2" s="1"/>
  <c r="F117" i="2"/>
  <c r="G117" i="2" s="1"/>
  <c r="F116" i="2"/>
  <c r="G116" i="2" s="1"/>
  <c r="F114" i="2"/>
  <c r="G114" i="2" s="1"/>
  <c r="G113" i="2"/>
  <c r="F113" i="2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1" i="2"/>
  <c r="G81" i="2" s="1"/>
  <c r="F80" i="2"/>
  <c r="G80" i="2" s="1"/>
  <c r="F79" i="2"/>
  <c r="G79" i="2" s="1"/>
  <c r="F78" i="2"/>
  <c r="G78" i="2" s="1"/>
  <c r="F77" i="2"/>
  <c r="G77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58" i="2"/>
  <c r="G58" i="2" s="1"/>
  <c r="G57" i="2"/>
  <c r="F57" i="2"/>
  <c r="F56" i="2"/>
  <c r="G56" i="2" s="1"/>
  <c r="F55" i="2"/>
  <c r="G55" i="2" s="1"/>
  <c r="F54" i="2"/>
  <c r="G54" i="2" s="1"/>
  <c r="F53" i="2"/>
  <c r="G53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G34" i="2"/>
  <c r="F34" i="2"/>
  <c r="F33" i="2"/>
  <c r="G33" i="2" s="1"/>
  <c r="F32" i="2"/>
  <c r="G32" i="2" s="1"/>
  <c r="F31" i="2"/>
  <c r="G31" i="2" s="1"/>
  <c r="F30" i="2"/>
  <c r="G30" i="2" s="1"/>
  <c r="F29" i="2"/>
  <c r="G29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J162" i="2"/>
  <c r="I162" i="2"/>
  <c r="H162" i="2"/>
  <c r="E162" i="2"/>
  <c r="D162" i="2"/>
  <c r="C162" i="2"/>
  <c r="B162" i="2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J144" i="2"/>
  <c r="I144" i="2"/>
  <c r="H144" i="2"/>
  <c r="E144" i="2"/>
  <c r="D144" i="2"/>
  <c r="C144" i="2"/>
  <c r="B144" i="2"/>
  <c r="J120" i="2"/>
  <c r="I120" i="2"/>
  <c r="H120" i="2"/>
  <c r="E120" i="2"/>
  <c r="D120" i="2"/>
  <c r="C120" i="2"/>
  <c r="B120" i="2"/>
  <c r="J108" i="2"/>
  <c r="I108" i="2"/>
  <c r="H108" i="2"/>
  <c r="E108" i="2"/>
  <c r="D108" i="2"/>
  <c r="C108" i="2"/>
  <c r="B108" i="2"/>
  <c r="J96" i="2"/>
  <c r="I96" i="2"/>
  <c r="H96" i="2"/>
  <c r="E96" i="2"/>
  <c r="D96" i="2"/>
  <c r="C96" i="2"/>
  <c r="B96" i="2"/>
  <c r="J84" i="2"/>
  <c r="I84" i="2"/>
  <c r="H84" i="2"/>
  <c r="E84" i="2"/>
  <c r="D84" i="2"/>
  <c r="C84" i="2"/>
  <c r="B84" i="2"/>
  <c r="F82" i="2"/>
  <c r="G82" i="2" s="1"/>
  <c r="J72" i="2"/>
  <c r="I72" i="2"/>
  <c r="H72" i="2"/>
  <c r="E72" i="2"/>
  <c r="D72" i="2"/>
  <c r="C72" i="2"/>
  <c r="B72" i="2"/>
  <c r="J132" i="2"/>
  <c r="I132" i="2"/>
  <c r="J60" i="2"/>
  <c r="I60" i="2"/>
  <c r="J48" i="2"/>
  <c r="I48" i="2"/>
  <c r="J36" i="2"/>
  <c r="I36" i="2"/>
  <c r="J24" i="2"/>
  <c r="I24" i="2"/>
  <c r="J12" i="2"/>
  <c r="I12" i="2"/>
  <c r="J18" i="1"/>
  <c r="I18" i="1"/>
  <c r="J30" i="1"/>
  <c r="I30" i="1"/>
  <c r="J41" i="1"/>
  <c r="I41" i="1"/>
  <c r="J52" i="1"/>
  <c r="I52" i="1"/>
  <c r="E8" i="1"/>
  <c r="D8" i="1"/>
  <c r="C8" i="1"/>
  <c r="B8" i="1"/>
  <c r="H52" i="1"/>
  <c r="E52" i="1"/>
  <c r="D52" i="1"/>
  <c r="C52" i="1"/>
  <c r="H132" i="2"/>
  <c r="E132" i="2"/>
  <c r="D132" i="2"/>
  <c r="C132" i="2"/>
  <c r="B132" i="2"/>
  <c r="H60" i="2"/>
  <c r="E60" i="2"/>
  <c r="D60" i="2"/>
  <c r="C60" i="2"/>
  <c r="B60" i="2"/>
  <c r="H48" i="2"/>
  <c r="E48" i="2"/>
  <c r="D48" i="2"/>
  <c r="C48" i="2"/>
  <c r="B48" i="2"/>
  <c r="H36" i="2"/>
  <c r="E36" i="2"/>
  <c r="D36" i="2"/>
  <c r="C36" i="2"/>
  <c r="B36" i="2"/>
  <c r="H24" i="2"/>
  <c r="E24" i="2"/>
  <c r="D24" i="2"/>
  <c r="C24" i="2"/>
  <c r="B24" i="2"/>
  <c r="H12" i="2"/>
  <c r="E12" i="2"/>
  <c r="D12" i="2"/>
  <c r="C12" i="2"/>
  <c r="B12" i="2"/>
  <c r="H27" i="1"/>
  <c r="B63" i="1"/>
  <c r="C63" i="1"/>
  <c r="D63" i="1"/>
  <c r="E63" i="1"/>
  <c r="H63" i="1"/>
  <c r="H41" i="1"/>
  <c r="E41" i="1"/>
  <c r="D41" i="1"/>
  <c r="C41" i="1"/>
  <c r="B41" i="1"/>
  <c r="E30" i="1"/>
  <c r="D30" i="1"/>
  <c r="H30" i="1"/>
  <c r="F23" i="1"/>
  <c r="G23" i="1" s="1"/>
  <c r="F24" i="1"/>
  <c r="G24" i="1" s="1"/>
  <c r="F25" i="1"/>
  <c r="G25" i="1" s="1"/>
  <c r="F26" i="1"/>
  <c r="G26" i="1" s="1"/>
  <c r="F27" i="1"/>
  <c r="G27" i="1" s="1"/>
  <c r="H18" i="1"/>
  <c r="E18" i="1"/>
  <c r="D18" i="1"/>
  <c r="C18" i="1"/>
  <c r="B18" i="1"/>
  <c r="F16" i="1"/>
  <c r="G16" i="1" s="1"/>
  <c r="F15" i="1"/>
  <c r="G15" i="1" s="1"/>
  <c r="F14" i="1"/>
  <c r="G14" i="1" s="1"/>
  <c r="F13" i="1"/>
  <c r="G13" i="1" s="1"/>
  <c r="F12" i="1"/>
  <c r="G12" i="1" s="1"/>
  <c r="F61" i="1"/>
  <c r="F60" i="1"/>
  <c r="F59" i="1"/>
  <c r="F58" i="1"/>
  <c r="F57" i="1"/>
  <c r="F56" i="1"/>
  <c r="D66" i="1"/>
  <c r="B52" i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39" i="1"/>
  <c r="F38" i="1"/>
  <c r="F37" i="1"/>
  <c r="F36" i="1"/>
  <c r="F35" i="1"/>
  <c r="F34" i="1"/>
  <c r="C30" i="1"/>
  <c r="C66" i="1" s="1"/>
  <c r="B30" i="1"/>
  <c r="F28" i="1"/>
  <c r="G28" i="1" s="1"/>
  <c r="G164" i="4" l="1"/>
  <c r="G65" i="5"/>
  <c r="F72" i="5"/>
  <c r="F84" i="6"/>
  <c r="G101" i="6"/>
  <c r="G108" i="6" s="1"/>
  <c r="G72" i="5"/>
  <c r="G113" i="5"/>
  <c r="G120" i="5" s="1"/>
  <c r="F120" i="5"/>
  <c r="F174" i="6"/>
  <c r="E147" i="6"/>
  <c r="H66" i="1"/>
  <c r="G162" i="2"/>
  <c r="F12" i="6"/>
  <c r="G13" i="6" s="1"/>
  <c r="F60" i="6"/>
  <c r="G77" i="6"/>
  <c r="G84" i="6" s="1"/>
  <c r="G96" i="6"/>
  <c r="B147" i="6"/>
  <c r="H147" i="6"/>
  <c r="G167" i="6"/>
  <c r="G174" i="6" s="1"/>
  <c r="I66" i="1"/>
  <c r="G5" i="6"/>
  <c r="G12" i="6" s="1"/>
  <c r="F36" i="6"/>
  <c r="G53" i="6"/>
  <c r="G60" i="6" s="1"/>
  <c r="F132" i="6"/>
  <c r="C147" i="6"/>
  <c r="J66" i="1"/>
  <c r="G24" i="6"/>
  <c r="G36" i="6"/>
  <c r="G48" i="6"/>
  <c r="G132" i="6"/>
  <c r="D147" i="6"/>
  <c r="J147" i="6"/>
  <c r="G72" i="6"/>
  <c r="G120" i="6"/>
  <c r="G144" i="6"/>
  <c r="F24" i="6"/>
  <c r="G25" i="6" s="1"/>
  <c r="F48" i="6"/>
  <c r="F72" i="6"/>
  <c r="F96" i="6"/>
  <c r="F120" i="6"/>
  <c r="F144" i="6"/>
  <c r="F132" i="5"/>
  <c r="G125" i="5"/>
  <c r="F108" i="5"/>
  <c r="G101" i="5"/>
  <c r="G108" i="5" s="1"/>
  <c r="F84" i="5"/>
  <c r="F60" i="5"/>
  <c r="G60" i="5"/>
  <c r="F36" i="5"/>
  <c r="I147" i="5"/>
  <c r="F12" i="5"/>
  <c r="G13" i="5" s="1"/>
  <c r="G5" i="5"/>
  <c r="G12" i="5" s="1"/>
  <c r="F144" i="4"/>
  <c r="J147" i="5"/>
  <c r="H147" i="5"/>
  <c r="G132" i="5"/>
  <c r="G36" i="5"/>
  <c r="G77" i="5"/>
  <c r="G84" i="5" s="1"/>
  <c r="C147" i="5"/>
  <c r="E147" i="5"/>
  <c r="B147" i="5"/>
  <c r="D147" i="5"/>
  <c r="G24" i="5"/>
  <c r="G48" i="5"/>
  <c r="G96" i="5"/>
  <c r="G144" i="5"/>
  <c r="G175" i="5"/>
  <c r="F24" i="5"/>
  <c r="G25" i="5" s="1"/>
  <c r="F48" i="5"/>
  <c r="F96" i="5"/>
  <c r="F144" i="5"/>
  <c r="F175" i="5"/>
  <c r="G137" i="4"/>
  <c r="G132" i="4"/>
  <c r="F120" i="4"/>
  <c r="F108" i="4"/>
  <c r="G101" i="4"/>
  <c r="G108" i="4" s="1"/>
  <c r="F96" i="4"/>
  <c r="F84" i="4"/>
  <c r="G77" i="4"/>
  <c r="G84" i="4" s="1"/>
  <c r="F72" i="4"/>
  <c r="G65" i="4"/>
  <c r="G72" i="4" s="1"/>
  <c r="F60" i="4"/>
  <c r="G53" i="4"/>
  <c r="G60" i="4" s="1"/>
  <c r="F48" i="4"/>
  <c r="G41" i="4"/>
  <c r="G48" i="4" s="1"/>
  <c r="F36" i="4"/>
  <c r="G29" i="4"/>
  <c r="G36" i="4" s="1"/>
  <c r="G24" i="4"/>
  <c r="I147" i="4"/>
  <c r="C147" i="4"/>
  <c r="G12" i="4"/>
  <c r="F12" i="4"/>
  <c r="G13" i="4" s="1"/>
  <c r="G113" i="4"/>
  <c r="G120" i="4" s="1"/>
  <c r="F132" i="4"/>
  <c r="G89" i="4"/>
  <c r="G96" i="4" s="1"/>
  <c r="E147" i="4"/>
  <c r="B147" i="4"/>
  <c r="D147" i="4"/>
  <c r="H147" i="4"/>
  <c r="J147" i="4"/>
  <c r="F24" i="4"/>
  <c r="G25" i="4" s="1"/>
  <c r="F164" i="4"/>
  <c r="J147" i="2"/>
  <c r="B147" i="2"/>
  <c r="I147" i="2"/>
  <c r="E147" i="2"/>
  <c r="C147" i="2"/>
  <c r="D147" i="2"/>
  <c r="H147" i="2"/>
  <c r="F120" i="2"/>
  <c r="G144" i="2"/>
  <c r="G120" i="2"/>
  <c r="F162" i="2"/>
  <c r="F144" i="2"/>
  <c r="F108" i="2"/>
  <c r="G108" i="2"/>
  <c r="G96" i="2"/>
  <c r="F96" i="2"/>
  <c r="F84" i="2"/>
  <c r="G84" i="2"/>
  <c r="F72" i="2"/>
  <c r="G72" i="2"/>
  <c r="G132" i="2"/>
  <c r="F60" i="2"/>
  <c r="G60" i="2"/>
  <c r="G48" i="2"/>
  <c r="G36" i="2"/>
  <c r="G24" i="2"/>
  <c r="G12" i="2"/>
  <c r="E66" i="1"/>
  <c r="F63" i="1"/>
  <c r="B66" i="1"/>
  <c r="F41" i="1"/>
  <c r="G52" i="1"/>
  <c r="F52" i="1"/>
  <c r="F66" i="1" s="1"/>
  <c r="F132" i="2"/>
  <c r="F48" i="2"/>
  <c r="F36" i="2"/>
  <c r="F24" i="2"/>
  <c r="F12" i="2"/>
  <c r="G30" i="1"/>
  <c r="F30" i="1"/>
  <c r="G18" i="1"/>
  <c r="F18" i="1"/>
  <c r="G34" i="1"/>
  <c r="G35" i="1"/>
  <c r="G36" i="1"/>
  <c r="G37" i="1"/>
  <c r="G39" i="1"/>
  <c r="G38" i="1"/>
  <c r="G57" i="1"/>
  <c r="G58" i="1"/>
  <c r="G59" i="1"/>
  <c r="G60" i="1"/>
  <c r="G56" i="1"/>
  <c r="G61" i="1"/>
  <c r="F147" i="6" l="1"/>
  <c r="G147" i="6"/>
  <c r="F148" i="5"/>
  <c r="G147" i="5"/>
  <c r="H148" i="5" s="1"/>
  <c r="F147" i="5"/>
  <c r="F148" i="4"/>
  <c r="F147" i="4"/>
  <c r="F148" i="2"/>
  <c r="F147" i="2"/>
  <c r="G147" i="2"/>
  <c r="H148" i="2" s="1"/>
  <c r="G41" i="1"/>
  <c r="G63" i="1"/>
  <c r="G66" i="1" s="1"/>
  <c r="G144" i="4"/>
  <c r="G147" i="4" s="1"/>
  <c r="H148" i="4" s="1"/>
  <c r="D149" i="10" l="1"/>
  <c r="E149" i="10"/>
  <c r="C149" i="10"/>
</calcChain>
</file>

<file path=xl/sharedStrings.xml><?xml version="1.0" encoding="utf-8"?>
<sst xmlns="http://schemas.openxmlformats.org/spreadsheetml/2006/main" count="3564" uniqueCount="721">
  <si>
    <t>Monday</t>
  </si>
  <si>
    <t>Wednesday</t>
  </si>
  <si>
    <t>Friday</t>
  </si>
  <si>
    <t>Saturday</t>
  </si>
  <si>
    <t>Week of</t>
  </si>
  <si>
    <t>Total Adults</t>
  </si>
  <si>
    <t xml:space="preserve">Total </t>
  </si>
  <si>
    <t>Total Children</t>
  </si>
  <si>
    <t>9/7 - 9/12/09</t>
  </si>
  <si>
    <t>9/14 - 9/18/09</t>
  </si>
  <si>
    <t>9/21 - 9/26/09</t>
  </si>
  <si>
    <t>9/28 - 9/30/09</t>
  </si>
  <si>
    <t>10/2 - 10/3/09</t>
  </si>
  <si>
    <t>Monthly Totals</t>
  </si>
  <si>
    <t>Patron Count Log</t>
  </si>
  <si>
    <t>September</t>
  </si>
  <si>
    <t>October</t>
  </si>
  <si>
    <t>November</t>
  </si>
  <si>
    <t>December</t>
  </si>
  <si>
    <t>9/2 - 9/5/09</t>
  </si>
  <si>
    <t>10/5 - 10/10/09</t>
  </si>
  <si>
    <t>10/12 - 10/17/09</t>
  </si>
  <si>
    <t>10/19 - 10/24/09</t>
  </si>
  <si>
    <t>10/26 - 10/31/09</t>
  </si>
  <si>
    <t>11/2 - 11/7/09</t>
  </si>
  <si>
    <t>11/9 - 11/14/09</t>
  </si>
  <si>
    <t>11/16 - 11/21/09</t>
  </si>
  <si>
    <t>11/23 - 11/28/09</t>
  </si>
  <si>
    <t>12/2 - 12/5/09</t>
  </si>
  <si>
    <t>12/7 - 12/12/09</t>
  </si>
  <si>
    <t>12/14 - 12/19/09</t>
  </si>
  <si>
    <t>12/21 - 12/26/09</t>
  </si>
  <si>
    <t>12/28 - 12/30/09</t>
  </si>
  <si>
    <t>Annual Totals</t>
  </si>
  <si>
    <t>January</t>
  </si>
  <si>
    <t>February</t>
  </si>
  <si>
    <t>March</t>
  </si>
  <si>
    <t>April</t>
  </si>
  <si>
    <t>May</t>
  </si>
  <si>
    <t>MASTER</t>
  </si>
  <si>
    <t>holiday</t>
  </si>
  <si>
    <t>August Totals</t>
  </si>
  <si>
    <t>July Totals</t>
  </si>
  <si>
    <t xml:space="preserve">     [Does not include July-August daily #'s]</t>
  </si>
  <si>
    <t xml:space="preserve">        [Includes July-August totals]</t>
  </si>
  <si>
    <t>August 8th- "A LOT" during open house</t>
  </si>
  <si>
    <t>SH kids</t>
  </si>
  <si>
    <t>SH adults</t>
  </si>
  <si>
    <t>NA</t>
  </si>
  <si>
    <t>Total SH kids</t>
  </si>
  <si>
    <t>Total SH Adults</t>
  </si>
  <si>
    <t>= Holiday</t>
  </si>
  <si>
    <t>June</t>
  </si>
  <si>
    <t>July</t>
  </si>
  <si>
    <t>August</t>
  </si>
  <si>
    <t>&lt; should match &gt;</t>
  </si>
  <si>
    <t>closed</t>
  </si>
  <si>
    <t>Jan. 3-8th</t>
  </si>
  <si>
    <t>Jan 10-15th</t>
  </si>
  <si>
    <t>Jan 17-22nd</t>
  </si>
  <si>
    <t>Jan 24-29th</t>
  </si>
  <si>
    <t>Feb 2-5th</t>
  </si>
  <si>
    <t>Feb 7-12th</t>
  </si>
  <si>
    <t>Feb 14-19th</t>
  </si>
  <si>
    <t>Feb 21-26th</t>
  </si>
  <si>
    <t>Feb 28th</t>
  </si>
  <si>
    <t>March 2-5th</t>
  </si>
  <si>
    <t>March 7-12th</t>
  </si>
  <si>
    <t>March 14-19th</t>
  </si>
  <si>
    <t>March 21-26th</t>
  </si>
  <si>
    <t>March 28-30th</t>
  </si>
  <si>
    <t>April 1-2nd</t>
  </si>
  <si>
    <t>April 4-9th</t>
  </si>
  <si>
    <t>April 11-16th</t>
  </si>
  <si>
    <t>April 18-23rd</t>
  </si>
  <si>
    <t>April 25-30th</t>
  </si>
  <si>
    <t>May 2-7th</t>
  </si>
  <si>
    <t>Jan 31st</t>
  </si>
  <si>
    <t>Januray 2nd</t>
  </si>
  <si>
    <t>Jan 4-9th</t>
  </si>
  <si>
    <t>Jan 11-16th</t>
  </si>
  <si>
    <t>Jan 18-23rd</t>
  </si>
  <si>
    <t>Jan 25-30th</t>
  </si>
  <si>
    <t>Feb 1-6th</t>
  </si>
  <si>
    <t>Feb 8-13th</t>
  </si>
  <si>
    <t>Feb 15-20th</t>
  </si>
  <si>
    <t>Feb 22-27th</t>
  </si>
  <si>
    <t>Mar 1-6th</t>
  </si>
  <si>
    <t>Mar 8-13th</t>
  </si>
  <si>
    <t>Mar 15-20th</t>
  </si>
  <si>
    <t>Mar 22-27th</t>
  </si>
  <si>
    <t>Mar 29-31st</t>
  </si>
  <si>
    <t>April 2-3rd</t>
  </si>
  <si>
    <t>April 5-10th</t>
  </si>
  <si>
    <t>April 12-17th</t>
  </si>
  <si>
    <t>April 19-24th</t>
  </si>
  <si>
    <t>April 26-30th</t>
  </si>
  <si>
    <t>May 1st</t>
  </si>
  <si>
    <t>May 3-8th</t>
  </si>
  <si>
    <t>May 10-15th</t>
  </si>
  <si>
    <t>May 17-22nd</t>
  </si>
  <si>
    <t>May 24-29th</t>
  </si>
  <si>
    <t xml:space="preserve">May 31st </t>
  </si>
  <si>
    <t>June 2-5th</t>
  </si>
  <si>
    <t>June7-12th</t>
  </si>
  <si>
    <t>June 14-19th</t>
  </si>
  <si>
    <t>June 21-26th</t>
  </si>
  <si>
    <t>June 28-30th</t>
  </si>
  <si>
    <t>July 2-3rd</t>
  </si>
  <si>
    <t>July 5-10th</t>
  </si>
  <si>
    <t>July 12-17th</t>
  </si>
  <si>
    <t xml:space="preserve">July 19-24th </t>
  </si>
  <si>
    <t>July 26 -31st</t>
  </si>
  <si>
    <t>August 2-7</t>
  </si>
  <si>
    <t>August 9-14</t>
  </si>
  <si>
    <t>August 16-21</t>
  </si>
  <si>
    <t>August 23-28</t>
  </si>
  <si>
    <t xml:space="preserve">August 30th </t>
  </si>
  <si>
    <t xml:space="preserve">Sept.  1-4th </t>
  </si>
  <si>
    <t>Sept. 6-11</t>
  </si>
  <si>
    <t>Sept 13-18th</t>
  </si>
  <si>
    <t xml:space="preserve">Sept 20-25th </t>
  </si>
  <si>
    <t xml:space="preserve">Sept 27-29th </t>
  </si>
  <si>
    <t>October 1-2</t>
  </si>
  <si>
    <t>October 4-9</t>
  </si>
  <si>
    <t>October 11-16</t>
  </si>
  <si>
    <t>October 18-23</t>
  </si>
  <si>
    <t>October 25-30</t>
  </si>
  <si>
    <t>Nov. 1-6th</t>
  </si>
  <si>
    <t>Nov. 8-13th</t>
  </si>
  <si>
    <t>Nov. 15-20th</t>
  </si>
  <si>
    <t xml:space="preserve">Nov. 22-27th </t>
  </si>
  <si>
    <t>Nov. 29th</t>
  </si>
  <si>
    <t>Dec. 1-4th</t>
  </si>
  <si>
    <t>Dec. 6-11th</t>
  </si>
  <si>
    <t>Dec. 13-18th</t>
  </si>
  <si>
    <t>Dec. 20-25th</t>
  </si>
  <si>
    <t xml:space="preserve">Dec. 27-31st </t>
  </si>
  <si>
    <t>May 9-14th</t>
  </si>
  <si>
    <t>May 16 - 21st</t>
  </si>
  <si>
    <t>May 23 - 28th</t>
  </si>
  <si>
    <t>record</t>
  </si>
  <si>
    <t>June6-11th</t>
  </si>
  <si>
    <t>June 13-18th</t>
  </si>
  <si>
    <t>June 20-25th</t>
  </si>
  <si>
    <t>June 1-June 4th</t>
  </si>
  <si>
    <t>May 30th</t>
  </si>
  <si>
    <t>June 27-29</t>
  </si>
  <si>
    <t>July 1-2nd</t>
  </si>
  <si>
    <t>July 4-9th</t>
  </si>
  <si>
    <t>July 11-16th</t>
  </si>
  <si>
    <t>July 18-23rd</t>
  </si>
  <si>
    <t xml:space="preserve">July 25-30th </t>
  </si>
  <si>
    <t>Program kids</t>
  </si>
  <si>
    <t>Aug. 1-6th</t>
  </si>
  <si>
    <t>Aug. 8-13th</t>
  </si>
  <si>
    <t xml:space="preserve">Aug 29-31st </t>
  </si>
  <si>
    <t>Aug 22-27th</t>
  </si>
  <si>
    <t>Aug 15-20th</t>
  </si>
  <si>
    <t>Sept. 2-3</t>
  </si>
  <si>
    <t>Sept 5-10</t>
  </si>
  <si>
    <t>Sept 12-17</t>
  </si>
  <si>
    <t>Sept 19-24</t>
  </si>
  <si>
    <t>Sept 26-30</t>
  </si>
  <si>
    <t>Oct. 1</t>
  </si>
  <si>
    <t>Oct. 3-8th</t>
  </si>
  <si>
    <t>Oct 10-15th</t>
  </si>
  <si>
    <t>Oct. 17-22nd</t>
  </si>
  <si>
    <t>Oct. 24-29th</t>
  </si>
  <si>
    <t>Oct 31st</t>
  </si>
  <si>
    <t>Nov. 2-5</t>
  </si>
  <si>
    <t>Nov 7-12</t>
  </si>
  <si>
    <t>Nov 14-19</t>
  </si>
  <si>
    <t>Nov 21-26</t>
  </si>
  <si>
    <t>Nov 28-30</t>
  </si>
  <si>
    <t>Dec. 5-10th</t>
  </si>
  <si>
    <t>Dec. 12-17th</t>
  </si>
  <si>
    <t>Dec. 19-24th</t>
  </si>
  <si>
    <t xml:space="preserve">Dec. 26-31st </t>
  </si>
  <si>
    <t xml:space="preserve">AFTER 5pm, </t>
  </si>
  <si>
    <t>Nov 30-Dec 3rd</t>
  </si>
  <si>
    <t xml:space="preserve">AFTER 5pm </t>
  </si>
  <si>
    <t>January 2-7th</t>
  </si>
  <si>
    <t xml:space="preserve">January 9-14th </t>
  </si>
  <si>
    <t xml:space="preserve">January 16-21st </t>
  </si>
  <si>
    <t>Januray 23-28th</t>
  </si>
  <si>
    <t>Jan 30th</t>
  </si>
  <si>
    <t>February 1-4</t>
  </si>
  <si>
    <t>February 6-11</t>
  </si>
  <si>
    <t>February 13-18</t>
  </si>
  <si>
    <t>February 20-25</t>
  </si>
  <si>
    <t>February 27-29</t>
  </si>
  <si>
    <t>March 2-3</t>
  </si>
  <si>
    <t>March 5-10</t>
  </si>
  <si>
    <t>March 12-17</t>
  </si>
  <si>
    <t>March 19-24</t>
  </si>
  <si>
    <t>March 26-31</t>
  </si>
  <si>
    <t>April 2-7</t>
  </si>
  <si>
    <t>April 9-14</t>
  </si>
  <si>
    <t>April 16-21</t>
  </si>
  <si>
    <t>April 23-28</t>
  </si>
  <si>
    <t xml:space="preserve">April 30th </t>
  </si>
  <si>
    <t>May 3-5</t>
  </si>
  <si>
    <t>May 7-12</t>
  </si>
  <si>
    <t>May 14-19</t>
  </si>
  <si>
    <t>May 21-26</t>
  </si>
  <si>
    <t>May 28-31</t>
  </si>
  <si>
    <t>record 2011</t>
  </si>
  <si>
    <t>June 1-2</t>
  </si>
  <si>
    <t>June 4-9</t>
  </si>
  <si>
    <t>June 11-16</t>
  </si>
  <si>
    <t>June 18-23</t>
  </si>
  <si>
    <t>June 25-30</t>
  </si>
  <si>
    <t>July 2-7</t>
  </si>
  <si>
    <t>July 9-14</t>
  </si>
  <si>
    <t>July 16-21</t>
  </si>
  <si>
    <t>July 23-28</t>
  </si>
  <si>
    <t xml:space="preserve">July 30th </t>
  </si>
  <si>
    <t>August 1-4</t>
  </si>
  <si>
    <t>August 6-11</t>
  </si>
  <si>
    <t>August 13-18</t>
  </si>
  <si>
    <t>August 20-25</t>
  </si>
  <si>
    <t>August 27-31</t>
  </si>
  <si>
    <t>September 1st</t>
  </si>
  <si>
    <t>Sept 3-8</t>
  </si>
  <si>
    <t>Sept 10-15</t>
  </si>
  <si>
    <t>Sept 17-22</t>
  </si>
  <si>
    <t>Sept 24-29</t>
  </si>
  <si>
    <t>October 1-6</t>
  </si>
  <si>
    <t>October 8-13</t>
  </si>
  <si>
    <t>October 15-20</t>
  </si>
  <si>
    <t>October 22-27</t>
  </si>
  <si>
    <t>October 29-31</t>
  </si>
  <si>
    <t>Nov. 1-3</t>
  </si>
  <si>
    <t>Nov 5-10</t>
  </si>
  <si>
    <t>Nov 12-17</t>
  </si>
  <si>
    <t>Nov 19-24</t>
  </si>
  <si>
    <t>Nov 26-30</t>
  </si>
  <si>
    <t>December 1st</t>
  </si>
  <si>
    <t>Dec 3-8</t>
  </si>
  <si>
    <t>Dec 10-15</t>
  </si>
  <si>
    <t>Dec 17-22</t>
  </si>
  <si>
    <t>Dec 24-29</t>
  </si>
  <si>
    <t>Dec 31st</t>
  </si>
  <si>
    <t>Holiday</t>
  </si>
  <si>
    <t>2nd biggest for the year</t>
  </si>
  <si>
    <t>record 2012</t>
  </si>
  <si>
    <t>January 2-5</t>
  </si>
  <si>
    <t>January 7-12</t>
  </si>
  <si>
    <t>January 14-19</t>
  </si>
  <si>
    <t>Januray 21-26</t>
  </si>
  <si>
    <t>Jan 28-31</t>
  </si>
  <si>
    <t>February 1-2</t>
  </si>
  <si>
    <t>February 4-9</t>
  </si>
  <si>
    <t>February 11-16</t>
  </si>
  <si>
    <t>February 18-23</t>
  </si>
  <si>
    <t>Feb 25-28</t>
  </si>
  <si>
    <t>Mar 1-2</t>
  </si>
  <si>
    <t>March 4-9</t>
  </si>
  <si>
    <t>March 11-16</t>
  </si>
  <si>
    <t>March 18-23</t>
  </si>
  <si>
    <t>March 25-30</t>
  </si>
  <si>
    <t>April 1-6</t>
  </si>
  <si>
    <t>April 8-13</t>
  </si>
  <si>
    <t>April 15-20</t>
  </si>
  <si>
    <t>April 22-27</t>
  </si>
  <si>
    <t>April 29-30</t>
  </si>
  <si>
    <t>May 1-4</t>
  </si>
  <si>
    <t>May 6-11</t>
  </si>
  <si>
    <t>May 13-18</t>
  </si>
  <si>
    <t>May 20-25</t>
  </si>
  <si>
    <t>May 27-31</t>
  </si>
  <si>
    <t>June 1.</t>
  </si>
  <si>
    <t>June 3-8</t>
  </si>
  <si>
    <t>June 10-15</t>
  </si>
  <si>
    <t xml:space="preserve"> </t>
  </si>
  <si>
    <t>June 17-22</t>
  </si>
  <si>
    <t>June 24-29</t>
  </si>
  <si>
    <t>Choc. Festival</t>
  </si>
  <si>
    <t>2012 Records:</t>
  </si>
  <si>
    <t>Aug-125</t>
  </si>
  <si>
    <t xml:space="preserve">2011 records: </t>
  </si>
  <si>
    <t>record 2013</t>
  </si>
  <si>
    <t>record 2010</t>
  </si>
  <si>
    <t>2010 records:</t>
  </si>
  <si>
    <t xml:space="preserve">2013 records: </t>
  </si>
  <si>
    <t>2009 records:</t>
  </si>
  <si>
    <t>record 2009</t>
  </si>
  <si>
    <t>July 1-6</t>
  </si>
  <si>
    <t>July 8-13</t>
  </si>
  <si>
    <t>July 15-20</t>
  </si>
  <si>
    <t>July 22-27</t>
  </si>
  <si>
    <t>July 29-31</t>
  </si>
  <si>
    <t>August 1-3</t>
  </si>
  <si>
    <t>August 5-10</t>
  </si>
  <si>
    <t>August 12-17</t>
  </si>
  <si>
    <t>August 19-24</t>
  </si>
  <si>
    <t>Aug 26-31</t>
  </si>
  <si>
    <t>Sept 9-14</t>
  </si>
  <si>
    <t>Sept. 1-7</t>
  </si>
  <si>
    <t>Sept 16-21</t>
  </si>
  <si>
    <t>Sept 23-28</t>
  </si>
  <si>
    <t>October 1-4</t>
  </si>
  <si>
    <t>October 6-11</t>
  </si>
  <si>
    <t>October 13-18</t>
  </si>
  <si>
    <t>October 20-25</t>
  </si>
  <si>
    <t>Oct 27-30</t>
  </si>
  <si>
    <t>November 1-2</t>
  </si>
  <si>
    <t>November 4-9</t>
  </si>
  <si>
    <t>November 11-16</t>
  </si>
  <si>
    <t>November 18-23</t>
  </si>
  <si>
    <t>November 25-30</t>
  </si>
  <si>
    <t>December 2-7</t>
  </si>
  <si>
    <t>December 9-14</t>
  </si>
  <si>
    <t>December 16-21</t>
  </si>
  <si>
    <t>December 23-28</t>
  </si>
  <si>
    <t>January 1-4</t>
  </si>
  <si>
    <t>January 6-11</t>
  </si>
  <si>
    <t>January 13-18</t>
  </si>
  <si>
    <t>Januray 20-25</t>
  </si>
  <si>
    <t>January 27-31</t>
  </si>
  <si>
    <t>February. 1</t>
  </si>
  <si>
    <t>February 3-8</t>
  </si>
  <si>
    <t>February 10-15</t>
  </si>
  <si>
    <t>February 17-22</t>
  </si>
  <si>
    <t>February 24-28</t>
  </si>
  <si>
    <t>Sept./28</t>
  </si>
  <si>
    <t>Sept./26</t>
  </si>
  <si>
    <t>Oct/100</t>
  </si>
  <si>
    <t>Aug/125</t>
  </si>
  <si>
    <t>June/ 123</t>
  </si>
  <si>
    <t>March  3-8</t>
  </si>
  <si>
    <t>March 10-15</t>
  </si>
  <si>
    <t>March.1</t>
  </si>
  <si>
    <t>March 17-22</t>
  </si>
  <si>
    <t>March  24-29</t>
  </si>
  <si>
    <t>March. 31</t>
  </si>
  <si>
    <t>April 1-5</t>
  </si>
  <si>
    <t>April 7-12</t>
  </si>
  <si>
    <t>April 14-19</t>
  </si>
  <si>
    <t>April 21-26</t>
  </si>
  <si>
    <t>April 28-30</t>
  </si>
  <si>
    <t>May 1-3</t>
  </si>
  <si>
    <t>May 5-10</t>
  </si>
  <si>
    <t>May 12-17</t>
  </si>
  <si>
    <t>May 19-24</t>
  </si>
  <si>
    <t>May 26-31</t>
  </si>
  <si>
    <t>June 2-7</t>
  </si>
  <si>
    <t>June 9-14</t>
  </si>
  <si>
    <t>June 16-21</t>
  </si>
  <si>
    <t>June 23-28</t>
  </si>
  <si>
    <t>June 30th.</t>
  </si>
  <si>
    <t>July 1-5</t>
  </si>
  <si>
    <t>July 7-12</t>
  </si>
  <si>
    <t>July 14-19</t>
  </si>
  <si>
    <t>July 21-26</t>
  </si>
  <si>
    <t>July 28-31</t>
  </si>
  <si>
    <t>August 1-2</t>
  </si>
  <si>
    <t>August 4-9</t>
  </si>
  <si>
    <t>August 11-16</t>
  </si>
  <si>
    <t>August 18-23</t>
  </si>
  <si>
    <t>Aug 25-30</t>
  </si>
  <si>
    <t>Sept. 1-6</t>
  </si>
  <si>
    <t>Sept 8-13</t>
  </si>
  <si>
    <t>Sept 15-20</t>
  </si>
  <si>
    <t>Sept 22-27</t>
  </si>
  <si>
    <t>Sept 29-30</t>
  </si>
  <si>
    <t>Oct 27-31</t>
  </si>
  <si>
    <t>November 1.</t>
  </si>
  <si>
    <t>November 3-8</t>
  </si>
  <si>
    <t>November 10-15</t>
  </si>
  <si>
    <t>November 17-22</t>
  </si>
  <si>
    <t>November 24-29</t>
  </si>
  <si>
    <t>December 1-6</t>
  </si>
  <si>
    <t>December 8-13</t>
  </si>
  <si>
    <t>December 15-20</t>
  </si>
  <si>
    <t>December 22-27</t>
  </si>
  <si>
    <t>Dec 29-31</t>
  </si>
  <si>
    <t>Summer Party</t>
  </si>
  <si>
    <t>Needed CC</t>
  </si>
  <si>
    <t>record 2014</t>
  </si>
  <si>
    <t xml:space="preserve">2014 records: </t>
  </si>
  <si>
    <t>June-126</t>
  </si>
  <si>
    <t>January 1-3</t>
  </si>
  <si>
    <t>January5-10</t>
  </si>
  <si>
    <t>January 12-17</t>
  </si>
  <si>
    <t>Januray 19-24</t>
  </si>
  <si>
    <t>January 26-31</t>
  </si>
  <si>
    <t>February 9-14</t>
  </si>
  <si>
    <t>February 16-21</t>
  </si>
  <si>
    <t>February 23-28</t>
  </si>
  <si>
    <t>March. 2-7</t>
  </si>
  <si>
    <t>March  9-14</t>
  </si>
  <si>
    <t>March 16-21</t>
  </si>
  <si>
    <t>March 23-28</t>
  </si>
  <si>
    <t>March  30-31</t>
  </si>
  <si>
    <t>April 1-4</t>
  </si>
  <si>
    <t>April 6-11</t>
  </si>
  <si>
    <t>April 13-18</t>
  </si>
  <si>
    <t>April 20-25</t>
  </si>
  <si>
    <t>April 27-30</t>
  </si>
  <si>
    <t>May 1-2</t>
  </si>
  <si>
    <t>May 4-9</t>
  </si>
  <si>
    <t>May11-16</t>
  </si>
  <si>
    <t>May 18-23</t>
  </si>
  <si>
    <t>May 25-30</t>
  </si>
  <si>
    <t>June 1-6</t>
  </si>
  <si>
    <t>June 8-13</t>
  </si>
  <si>
    <t>June 15-20</t>
  </si>
  <si>
    <t>June 22-27</t>
  </si>
  <si>
    <t>July 6-11</t>
  </si>
  <si>
    <r>
      <t>July 1</t>
    </r>
    <r>
      <rPr>
        <b/>
        <sz val="11"/>
        <color theme="1"/>
        <rFont val="Calibri"/>
        <family val="2"/>
        <scheme val="minor"/>
      </rPr>
      <t>3-18</t>
    </r>
  </si>
  <si>
    <t>July 20-25</t>
  </si>
  <si>
    <t>July 27-31</t>
  </si>
  <si>
    <t>August 3-8</t>
  </si>
  <si>
    <t>August 10-15</t>
  </si>
  <si>
    <t>August 17-22</t>
  </si>
  <si>
    <t>Aug 24-29</t>
  </si>
  <si>
    <t>Sept. 1-5</t>
  </si>
  <si>
    <t>Sept 7-12</t>
  </si>
  <si>
    <t>Sept 14-19</t>
  </si>
  <si>
    <t>Sept 21-26</t>
  </si>
  <si>
    <t>Sept 28-30</t>
  </si>
  <si>
    <t>October 1-3</t>
  </si>
  <si>
    <t>October 5-10</t>
  </si>
  <si>
    <t>October 12-17</t>
  </si>
  <si>
    <t>October 19-24</t>
  </si>
  <si>
    <t>Oct 26-31</t>
  </si>
  <si>
    <t>November 2-7</t>
  </si>
  <si>
    <t>November 9-14</t>
  </si>
  <si>
    <t>November 16-21</t>
  </si>
  <si>
    <t>Novembe 23-28</t>
  </si>
  <si>
    <t>November 30th</t>
  </si>
  <si>
    <t>December 1-5</t>
  </si>
  <si>
    <t>December7-12</t>
  </si>
  <si>
    <t>December 14-19</t>
  </si>
  <si>
    <t>December 21-26</t>
  </si>
  <si>
    <t>Dec 28-31</t>
  </si>
  <si>
    <t>February. 2-7</t>
  </si>
  <si>
    <t>SUMMER PARTY</t>
  </si>
  <si>
    <t>Auug 31</t>
  </si>
  <si>
    <t>record 2015</t>
  </si>
  <si>
    <t>Jun-126 and Dec-75</t>
  </si>
  <si>
    <t>2015 records</t>
  </si>
  <si>
    <t>record 2016</t>
  </si>
  <si>
    <t>Januray 2.</t>
  </si>
  <si>
    <t>January 4-9</t>
  </si>
  <si>
    <t>January 11-16</t>
  </si>
  <si>
    <t>Januray 18-23</t>
  </si>
  <si>
    <t>January 25-30</t>
  </si>
  <si>
    <t>February.1-6</t>
  </si>
  <si>
    <t>February 8-13</t>
  </si>
  <si>
    <t>February 15-20</t>
  </si>
  <si>
    <t>February 22-27</t>
  </si>
  <si>
    <t>February 29.</t>
  </si>
  <si>
    <t>March.1-5</t>
  </si>
  <si>
    <t>March 7-12</t>
  </si>
  <si>
    <t>March 14-19</t>
  </si>
  <si>
    <t>March 21-26</t>
  </si>
  <si>
    <t>March  28-31</t>
  </si>
  <si>
    <t>April 1-2</t>
  </si>
  <si>
    <t>April 4-9</t>
  </si>
  <si>
    <t>April 11-16</t>
  </si>
  <si>
    <t>April 18-23</t>
  </si>
  <si>
    <t>April 25-30</t>
  </si>
  <si>
    <t>May 2-7</t>
  </si>
  <si>
    <t>May 9-14</t>
  </si>
  <si>
    <t>May 16-21</t>
  </si>
  <si>
    <t>May 23-28</t>
  </si>
  <si>
    <t>May 30-31</t>
  </si>
  <si>
    <t>June 1-4</t>
  </si>
  <si>
    <t>June 6-11</t>
  </si>
  <si>
    <t>June 13-18</t>
  </si>
  <si>
    <t>June 20-25</t>
  </si>
  <si>
    <t>June 27-30</t>
  </si>
  <si>
    <t>July 1-2</t>
  </si>
  <si>
    <t>July 4-9</t>
  </si>
  <si>
    <t>July 11-16</t>
  </si>
  <si>
    <t>July 18-23</t>
  </si>
  <si>
    <t>July 25-30</t>
  </si>
  <si>
    <t>August  1-6</t>
  </si>
  <si>
    <t>August 8-13</t>
  </si>
  <si>
    <t>August 15-20</t>
  </si>
  <si>
    <t>August 22-27</t>
  </si>
  <si>
    <t>August 29-31</t>
  </si>
  <si>
    <t>Sept. 1-3</t>
  </si>
  <si>
    <t>October 1.</t>
  </si>
  <si>
    <t>October 3-8</t>
  </si>
  <si>
    <t>October 10-15</t>
  </si>
  <si>
    <t>October 17-22</t>
  </si>
  <si>
    <t>October 24-29</t>
  </si>
  <si>
    <t>October 31.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</si>
  <si>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</si>
  <si>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</si>
  <si>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</si>
  <si>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</si>
  <si>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</si>
  <si>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</si>
  <si>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</si>
  <si>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</si>
  <si>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</si>
  <si>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</si>
  <si>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 xml:space="preserve">August </t>
  </si>
  <si>
    <t>2016 records</t>
  </si>
  <si>
    <t>January 2-7</t>
  </si>
  <si>
    <t>January 9-14</t>
  </si>
  <si>
    <t>January 16-21</t>
  </si>
  <si>
    <t>Januray 23-28</t>
  </si>
  <si>
    <t>January 30-31</t>
  </si>
  <si>
    <t>February.1-4</t>
  </si>
  <si>
    <t>March.1-4</t>
  </si>
  <si>
    <t>March6-11</t>
  </si>
  <si>
    <t>March 13-18</t>
  </si>
  <si>
    <t>March 20-25</t>
  </si>
  <si>
    <t>March  27-31</t>
  </si>
  <si>
    <t>April 3-8</t>
  </si>
  <si>
    <t>April 10-15</t>
  </si>
  <si>
    <t>April 17-22</t>
  </si>
  <si>
    <t>April 24-29</t>
  </si>
  <si>
    <t>May 1-6</t>
  </si>
  <si>
    <t>May 8-13</t>
  </si>
  <si>
    <t>May 15-20</t>
  </si>
  <si>
    <t>May 22-27</t>
  </si>
  <si>
    <t>May 29-31</t>
  </si>
  <si>
    <t>June 1-3</t>
  </si>
  <si>
    <t>June 5-10</t>
  </si>
  <si>
    <t>June 12-17</t>
  </si>
  <si>
    <t>June 19-24</t>
  </si>
  <si>
    <t>June 26-30</t>
  </si>
  <si>
    <t>July .1</t>
  </si>
  <si>
    <t>July 3-8</t>
  </si>
  <si>
    <t>July 10-15</t>
  </si>
  <si>
    <t>July 17-22</t>
  </si>
  <si>
    <t>July 24-29</t>
  </si>
  <si>
    <t>July. 31</t>
  </si>
  <si>
    <t>August  1-5</t>
  </si>
  <si>
    <t>August 7-12</t>
  </si>
  <si>
    <t>August 14-19</t>
  </si>
  <si>
    <t>August 21-26</t>
  </si>
  <si>
    <t>August 28-31</t>
  </si>
  <si>
    <t>Sept. 1-2</t>
  </si>
  <si>
    <t>Sept 4-9</t>
  </si>
  <si>
    <t>Sept 11-16</t>
  </si>
  <si>
    <t>Sept 18-23</t>
  </si>
  <si>
    <t>Sept 25-30</t>
  </si>
  <si>
    <t>October 1-7</t>
  </si>
  <si>
    <t>October 9-14</t>
  </si>
  <si>
    <t>October 16-21</t>
  </si>
  <si>
    <t>October 23-28</t>
  </si>
  <si>
    <t>October 30-31</t>
  </si>
  <si>
    <t>November 1-4</t>
  </si>
  <si>
    <t>November 6-11</t>
  </si>
  <si>
    <t>November 13-18</t>
  </si>
  <si>
    <t>November 20-25</t>
  </si>
  <si>
    <t>November 27-30</t>
  </si>
  <si>
    <t>December 1-2</t>
  </si>
  <si>
    <t>December 4-9</t>
  </si>
  <si>
    <t>December 11-16</t>
  </si>
  <si>
    <t>December 18-23</t>
  </si>
  <si>
    <t>December 25-30</t>
  </si>
  <si>
    <t>February.27</t>
  </si>
  <si>
    <t>Summer Kick off party</t>
  </si>
  <si>
    <t>Garden Helpers</t>
  </si>
  <si>
    <t>Reading Party</t>
  </si>
  <si>
    <t>readathon</t>
  </si>
  <si>
    <t>kids</t>
  </si>
  <si>
    <t>adults</t>
  </si>
  <si>
    <t>2017 records</t>
  </si>
  <si>
    <t>record 2017</t>
  </si>
  <si>
    <t>Januray 1-6</t>
  </si>
  <si>
    <t>Januray 8-13</t>
  </si>
  <si>
    <t>Januray 15-20</t>
  </si>
  <si>
    <t>Januray 22-27</t>
  </si>
  <si>
    <t>Januray 29-31</t>
  </si>
  <si>
    <t>Story Time</t>
  </si>
  <si>
    <t>Kids</t>
  </si>
  <si>
    <t>Adults</t>
  </si>
  <si>
    <t>Date</t>
  </si>
  <si>
    <t>Annual Total</t>
  </si>
  <si>
    <t>Record DAYS in the Library</t>
  </si>
  <si>
    <t>February.1-3</t>
  </si>
  <si>
    <t>February 5-10</t>
  </si>
  <si>
    <t>February 12-17</t>
  </si>
  <si>
    <t>February 19-24</t>
  </si>
  <si>
    <t>February 26-28</t>
  </si>
  <si>
    <t>March.1-3</t>
  </si>
  <si>
    <t>March  26-31</t>
  </si>
  <si>
    <t>April.30</t>
  </si>
  <si>
    <t>May 1-5</t>
  </si>
  <si>
    <t>June .30</t>
  </si>
  <si>
    <t>August  1-4</t>
  </si>
  <si>
    <t>Sept. 1</t>
  </si>
  <si>
    <t>November 1-3</t>
  </si>
  <si>
    <t>November 5-10</t>
  </si>
  <si>
    <t>November 12-17</t>
  </si>
  <si>
    <t>November 19-24</t>
  </si>
  <si>
    <t>November 26-30</t>
  </si>
  <si>
    <t>December .1</t>
  </si>
  <si>
    <t>December 3-8</t>
  </si>
  <si>
    <t>December 10-15</t>
  </si>
  <si>
    <t>December 17-22</t>
  </si>
  <si>
    <t>December 24-29</t>
  </si>
  <si>
    <t>December .31</t>
  </si>
  <si>
    <t>Lego Activity Kids</t>
  </si>
  <si>
    <t>Lego Activity Adults</t>
  </si>
  <si>
    <t>KUED READ-ATHON</t>
  </si>
  <si>
    <t>KUED Party 7 kids, 4 adults</t>
  </si>
  <si>
    <t>record 2018</t>
  </si>
  <si>
    <t>2018 records</t>
  </si>
  <si>
    <t>5/30 &amp; 6/6</t>
  </si>
  <si>
    <t>January 1-5</t>
  </si>
  <si>
    <t>Januray 7-12</t>
  </si>
  <si>
    <t>Januray 14-19</t>
  </si>
  <si>
    <t>Januray 28-30</t>
  </si>
  <si>
    <t>February 25-17</t>
  </si>
  <si>
    <t>March 1-2</t>
  </si>
  <si>
    <t xml:space="preserve">June. 1 </t>
  </si>
  <si>
    <t xml:space="preserve">June 24-29 </t>
  </si>
  <si>
    <t xml:space="preserve">June 29-31 </t>
  </si>
  <si>
    <t>August  2-3</t>
  </si>
  <si>
    <t>August 26-31</t>
  </si>
  <si>
    <t>Sept. 2-7</t>
  </si>
  <si>
    <t>Sept. 30</t>
  </si>
  <si>
    <t>October 2-5</t>
  </si>
  <si>
    <t>October 7-12</t>
  </si>
  <si>
    <t>October 14-19</t>
  </si>
  <si>
    <t>October 21-26</t>
  </si>
  <si>
    <t>October 28-30</t>
  </si>
  <si>
    <t>December .30</t>
  </si>
  <si>
    <t>Teddy Bear Picnic</t>
  </si>
  <si>
    <t>Family Place Activity</t>
  </si>
  <si>
    <t>KUED Readathon</t>
  </si>
  <si>
    <t>KIDs</t>
  </si>
  <si>
    <t>ADULTS</t>
  </si>
  <si>
    <t>record 2019</t>
  </si>
  <si>
    <t>2019 records</t>
  </si>
  <si>
    <t>Januray 6-11</t>
  </si>
  <si>
    <t>Januray 13-18</t>
  </si>
  <si>
    <t>Januray 27-31</t>
  </si>
  <si>
    <t>Family Place Class</t>
  </si>
  <si>
    <t>Febraury 1.</t>
  </si>
  <si>
    <t>February 24-29</t>
  </si>
  <si>
    <t>March 2-7</t>
  </si>
  <si>
    <t>March 9-14</t>
  </si>
  <si>
    <t>March 30-31</t>
  </si>
  <si>
    <t>May 11-16</t>
  </si>
  <si>
    <t>June. 1 -6</t>
  </si>
  <si>
    <t>June 29-30</t>
  </si>
  <si>
    <t>July 1-4</t>
  </si>
  <si>
    <t>July 13-18</t>
  </si>
  <si>
    <t>June 27-31</t>
  </si>
  <si>
    <t>August  1.</t>
  </si>
  <si>
    <t>August 24-29</t>
  </si>
  <si>
    <t>August 31.</t>
  </si>
  <si>
    <t>Sept. 28-30</t>
  </si>
  <si>
    <t>October 26-31</t>
  </si>
  <si>
    <t>November 23-28</t>
  </si>
  <si>
    <t>November 30.</t>
  </si>
  <si>
    <t>December 7-12</t>
  </si>
  <si>
    <t>December 28-31</t>
  </si>
  <si>
    <t>16/2</t>
  </si>
  <si>
    <t>14/12</t>
  </si>
  <si>
    <t>15/6</t>
  </si>
  <si>
    <t>Scrunchy Class</t>
  </si>
  <si>
    <t>Programs Kids/Adult</t>
  </si>
  <si>
    <t>Visitors</t>
  </si>
  <si>
    <t>VISITORS</t>
  </si>
  <si>
    <t>PBS Kids Readathon</t>
  </si>
  <si>
    <t>record 2020</t>
  </si>
  <si>
    <t>2020 records</t>
  </si>
  <si>
    <t>Jun-8 &amp; Dec 21</t>
  </si>
  <si>
    <t>Dates</t>
  </si>
  <si>
    <t>Patron #s</t>
  </si>
  <si>
    <t>May 30 &amp; Jun 6</t>
  </si>
  <si>
    <t>January 1-2</t>
  </si>
  <si>
    <t>Januray 4-9</t>
  </si>
  <si>
    <t>Januray 11-16</t>
  </si>
  <si>
    <t>January 18-23</t>
  </si>
  <si>
    <t>Januray 25-30</t>
  </si>
  <si>
    <t>Febraury 1-6</t>
  </si>
  <si>
    <t>March 1-6</t>
  </si>
  <si>
    <t>March 8-13</t>
  </si>
  <si>
    <t>March 15-20</t>
  </si>
  <si>
    <t>March 22-27</t>
  </si>
  <si>
    <t>March 29-31</t>
  </si>
  <si>
    <t>April 1-3</t>
  </si>
  <si>
    <t>April 5-10</t>
  </si>
  <si>
    <t>April 12-17</t>
  </si>
  <si>
    <t>April 19-24</t>
  </si>
  <si>
    <t>April 26-30</t>
  </si>
  <si>
    <t>May 1.</t>
  </si>
  <si>
    <t>May 3-8</t>
  </si>
  <si>
    <t>May 10-15</t>
  </si>
  <si>
    <t>May 17-22</t>
  </si>
  <si>
    <t>May 24-29</t>
  </si>
  <si>
    <t>May 31.</t>
  </si>
  <si>
    <t>June. 1 -5</t>
  </si>
  <si>
    <t>June 7-12</t>
  </si>
  <si>
    <t>June 14-19</t>
  </si>
  <si>
    <t>June 21-26</t>
  </si>
  <si>
    <t>June 28-30</t>
  </si>
  <si>
    <t>July 1-3</t>
  </si>
  <si>
    <t>July 5-10</t>
  </si>
  <si>
    <t>July 12-17</t>
  </si>
  <si>
    <t>July 19-24</t>
  </si>
  <si>
    <t>June 26-31</t>
  </si>
  <si>
    <t>August  2-7</t>
  </si>
  <si>
    <t>August 30.</t>
  </si>
  <si>
    <t>Sept. 1-4</t>
  </si>
  <si>
    <t>Sept 6-11</t>
  </si>
  <si>
    <t>Sept 13-18</t>
  </si>
  <si>
    <t>Sept 20-25</t>
  </si>
  <si>
    <t>Sept. 27-30</t>
  </si>
  <si>
    <t>November 1-6</t>
  </si>
  <si>
    <t>November 8-13</t>
  </si>
  <si>
    <t>November 15-20</t>
  </si>
  <si>
    <t>November 22-27</t>
  </si>
  <si>
    <t>December 6-11</t>
  </si>
  <si>
    <t>December 13-18</t>
  </si>
  <si>
    <t>December 20-25</t>
  </si>
  <si>
    <t>December 27-31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</si>
</sst>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m\ d\,\ yyyy;@"/>
    <numFmt numFmtId="165" formatCode="m/d/yy;@"/>
    <numFmt numFmtId="166" formatCode="[$-409]d\-mmm;@"/>
    <numFmt numFmtId="167" formatCode="[$-409]mmm\-yy;@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33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0" fillId="0" borderId="2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0" xfId="0" applyFill="1"/>
    <xf numFmtId="0" fontId="0" fillId="0" borderId="17" xfId="0" applyBorder="1"/>
    <xf numFmtId="0" fontId="4" fillId="0" borderId="0" xfId="0" applyFont="1"/>
    <xf numFmtId="0" fontId="3" fillId="5" borderId="0" xfId="0" applyFont="1" applyFill="1"/>
    <xf numFmtId="0" fontId="3" fillId="5" borderId="2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14" fontId="0" fillId="0" borderId="2" xfId="0" applyNumberFormat="1" applyBorder="1"/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/>
    <xf numFmtId="0" fontId="5" fillId="0" borderId="0" xfId="0" applyFont="1"/>
    <xf numFmtId="0" fontId="6" fillId="7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2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2" xfId="0" applyFont="1" applyBorder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1" fillId="5" borderId="2" xfId="0" applyFont="1" applyFill="1" applyBorder="1"/>
    <xf numFmtId="0" fontId="12" fillId="5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0" fontId="0" fillId="0" borderId="0" xfId="0" applyNumberFormat="1"/>
    <xf numFmtId="49" fontId="14" fillId="0" borderId="0" xfId="0" applyNumberFormat="1" applyFont="1"/>
    <xf numFmtId="0" fontId="15" fillId="5" borderId="2" xfId="0" applyFont="1" applyFill="1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Fill="1" applyBorder="1" applyAlignment="1"/>
    <xf numFmtId="0" fontId="0" fillId="11" borderId="0" xfId="0" applyFill="1"/>
    <xf numFmtId="0" fontId="0" fillId="0" borderId="2" xfId="0" applyFill="1" applyBorder="1"/>
    <xf numFmtId="0" fontId="0" fillId="0" borderId="5" xfId="0" applyFill="1" applyBorder="1" applyAlignment="1"/>
    <xf numFmtId="14" fontId="0" fillId="0" borderId="3" xfId="0" applyNumberFormat="1" applyFill="1" applyBorder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16" fillId="0" borderId="2" xfId="0" applyFont="1" applyFill="1" applyBorder="1" applyAlignment="1"/>
    <xf numFmtId="164" fontId="0" fillId="0" borderId="2" xfId="0" applyNumberFormat="1" applyFill="1" applyBorder="1"/>
    <xf numFmtId="0" fontId="6" fillId="0" borderId="0" xfId="0" applyFont="1" applyFill="1"/>
    <xf numFmtId="0" fontId="17" fillId="10" borderId="0" xfId="0" applyFont="1" applyFill="1"/>
    <xf numFmtId="0" fontId="17" fillId="10" borderId="2" xfId="0" applyFont="1" applyFill="1" applyBorder="1" applyAlignment="1"/>
    <xf numFmtId="0" fontId="0" fillId="11" borderId="2" xfId="0" applyFill="1" applyBorder="1" applyAlignment="1"/>
    <xf numFmtId="0" fontId="0" fillId="11" borderId="5" xfId="0" applyFill="1" applyBorder="1" applyAlignment="1"/>
    <xf numFmtId="0" fontId="0" fillId="10" borderId="2" xfId="0" applyFill="1" applyBorder="1" applyAlignment="1"/>
    <xf numFmtId="0" fontId="0" fillId="12" borderId="2" xfId="0" applyFill="1" applyBorder="1" applyAlignment="1"/>
    <xf numFmtId="0" fontId="0" fillId="12" borderId="5" xfId="0" applyFill="1" applyBorder="1" applyAlignment="1"/>
    <xf numFmtId="0" fontId="1" fillId="13" borderId="0" xfId="0" applyFont="1" applyFill="1" applyBorder="1" applyAlignment="1">
      <alignment horizontal="center"/>
    </xf>
    <xf numFmtId="0" fontId="0" fillId="14" borderId="2" xfId="0" applyFill="1" applyBorder="1" applyAlignment="1"/>
    <xf numFmtId="0" fontId="0" fillId="14" borderId="5" xfId="0" applyFill="1" applyBorder="1" applyAlignment="1"/>
    <xf numFmtId="0" fontId="0" fillId="15" borderId="3" xfId="0" applyFill="1" applyBorder="1" applyAlignment="1"/>
    <xf numFmtId="0" fontId="18" fillId="2" borderId="1" xfId="0" applyFont="1" applyFill="1" applyBorder="1" applyAlignment="1">
      <alignment horizontal="center"/>
    </xf>
    <xf numFmtId="0" fontId="0" fillId="15" borderId="2" xfId="0" applyFill="1" applyBorder="1" applyAlignment="1"/>
    <xf numFmtId="16" fontId="0" fillId="0" borderId="2" xfId="0" applyNumberFormat="1" applyFill="1" applyBorder="1"/>
    <xf numFmtId="0" fontId="16" fillId="12" borderId="2" xfId="0" applyFont="1" applyFill="1" applyBorder="1" applyAlignment="1"/>
    <xf numFmtId="0" fontId="16" fillId="12" borderId="5" xfId="0" applyFont="1" applyFill="1" applyBorder="1" applyAlignment="1"/>
    <xf numFmtId="0" fontId="6" fillId="15" borderId="3" xfId="0" applyFont="1" applyFill="1" applyBorder="1" applyAlignment="1"/>
    <xf numFmtId="0" fontId="0" fillId="12" borderId="0" xfId="0" applyFill="1" applyBorder="1" applyAlignment="1">
      <alignment horizontal="center"/>
    </xf>
    <xf numFmtId="0" fontId="6" fillId="0" borderId="2" xfId="0" applyFont="1" applyFill="1" applyBorder="1" applyAlignment="1"/>
    <xf numFmtId="0" fontId="6" fillId="12" borderId="5" xfId="0" applyFont="1" applyFill="1" applyBorder="1" applyAlignment="1"/>
    <xf numFmtId="0" fontId="18" fillId="16" borderId="19" xfId="0" applyFont="1" applyFill="1" applyBorder="1" applyAlignment="1">
      <alignment horizontal="center" wrapText="1"/>
    </xf>
    <xf numFmtId="0" fontId="0" fillId="15" borderId="5" xfId="0" applyFill="1" applyBorder="1" applyAlignment="1"/>
    <xf numFmtId="0" fontId="17" fillId="10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" fontId="19" fillId="0" borderId="0" xfId="0" applyNumberFormat="1" applyFont="1"/>
    <xf numFmtId="0" fontId="20" fillId="0" borderId="0" xfId="0" applyFont="1"/>
    <xf numFmtId="0" fontId="6" fillId="0" borderId="2" xfId="0" applyFont="1" applyBorder="1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0" xfId="0" applyAlignment="1"/>
    <xf numFmtId="0" fontId="18" fillId="16" borderId="19" xfId="0" applyFont="1" applyFill="1" applyBorder="1" applyAlignment="1">
      <alignment wrapText="1"/>
    </xf>
    <xf numFmtId="0" fontId="6" fillId="0" borderId="0" xfId="0" applyFont="1" applyFill="1" applyAlignment="1"/>
    <xf numFmtId="0" fontId="0" fillId="18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21" fillId="0" borderId="0" xfId="0" applyFont="1"/>
    <xf numFmtId="1" fontId="22" fillId="0" borderId="0" xfId="0" applyNumberFormat="1" applyFont="1"/>
    <xf numFmtId="14" fontId="23" fillId="0" borderId="0" xfId="0" applyNumberFormat="1" applyFont="1"/>
    <xf numFmtId="0" fontId="23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17" borderId="2" xfId="0" applyFill="1" applyBorder="1" applyAlignment="1"/>
    <xf numFmtId="0" fontId="0" fillId="17" borderId="5" xfId="0" applyFill="1" applyBorder="1" applyAlignment="1"/>
    <xf numFmtId="0" fontId="24" fillId="17" borderId="2" xfId="0" applyFont="1" applyFill="1" applyBorder="1" applyAlignment="1"/>
    <xf numFmtId="0" fontId="24" fillId="17" borderId="5" xfId="0" applyFont="1" applyFill="1" applyBorder="1" applyAlignment="1"/>
    <xf numFmtId="0" fontId="16" fillId="0" borderId="0" xfId="0" applyFont="1"/>
    <xf numFmtId="0" fontId="25" fillId="0" borderId="0" xfId="0" applyFont="1"/>
    <xf numFmtId="17" fontId="16" fillId="0" borderId="0" xfId="0" applyNumberFormat="1" applyFont="1"/>
    <xf numFmtId="0" fontId="16" fillId="0" borderId="0" xfId="0" applyFont="1" applyAlignment="1">
      <alignment horizontal="right"/>
    </xf>
    <xf numFmtId="0" fontId="0" fillId="17" borderId="0" xfId="0" applyFill="1"/>
    <xf numFmtId="0" fontId="22" fillId="0" borderId="0" xfId="0" applyNumberFormat="1" applyFont="1"/>
    <xf numFmtId="16" fontId="16" fillId="0" borderId="0" xfId="0" applyNumberFormat="1" applyFont="1"/>
    <xf numFmtId="17" fontId="16" fillId="0" borderId="0" xfId="0" applyNumberFormat="1" applyFont="1" applyAlignment="1">
      <alignment horizontal="right"/>
    </xf>
    <xf numFmtId="16" fontId="16" fillId="0" borderId="0" xfId="0" applyNumberFormat="1" applyFont="1" applyAlignment="1">
      <alignment horizontal="right"/>
    </xf>
    <xf numFmtId="0" fontId="26" fillId="0" borderId="0" xfId="0" applyFont="1"/>
    <xf numFmtId="0" fontId="19" fillId="0" borderId="0" xfId="0" applyNumberFormat="1" applyFont="1"/>
    <xf numFmtId="0" fontId="6" fillId="10" borderId="2" xfId="0" applyFont="1" applyFill="1" applyBorder="1" applyAlignment="1"/>
    <xf numFmtId="0" fontId="0" fillId="10" borderId="5" xfId="0" applyFill="1" applyBorder="1" applyAlignment="1"/>
    <xf numFmtId="0" fontId="6" fillId="12" borderId="0" xfId="0" applyFont="1" applyFill="1" applyBorder="1" applyAlignment="1">
      <alignment horizontal="center"/>
    </xf>
    <xf numFmtId="0" fontId="0" fillId="0" borderId="1" xfId="0" applyBorder="1"/>
    <xf numFmtId="0" fontId="27" fillId="19" borderId="21" xfId="0" applyFont="1" applyFill="1" applyBorder="1"/>
    <xf numFmtId="0" fontId="0" fillId="0" borderId="18" xfId="0" applyBorder="1"/>
    <xf numFmtId="0" fontId="16" fillId="0" borderId="18" xfId="0" applyFont="1" applyBorder="1"/>
    <xf numFmtId="0" fontId="0" fillId="0" borderId="22" xfId="0" applyBorder="1"/>
    <xf numFmtId="0" fontId="16" fillId="0" borderId="22" xfId="0" applyFont="1" applyBorder="1"/>
    <xf numFmtId="17" fontId="16" fillId="0" borderId="22" xfId="0" applyNumberFormat="1" applyFont="1" applyBorder="1"/>
    <xf numFmtId="0" fontId="25" fillId="0" borderId="22" xfId="0" applyFont="1" applyBorder="1"/>
    <xf numFmtId="0" fontId="25" fillId="0" borderId="22" xfId="0" applyFont="1" applyBorder="1" applyAlignment="1">
      <alignment horizontal="right"/>
    </xf>
    <xf numFmtId="0" fontId="16" fillId="0" borderId="0" xfId="0" applyNumberFormat="1" applyFont="1"/>
    <xf numFmtId="0" fontId="16" fillId="0" borderId="0" xfId="0" applyFont="1" applyBorder="1"/>
    <xf numFmtId="17" fontId="16" fillId="0" borderId="0" xfId="0" applyNumberFormat="1" applyFont="1" applyBorder="1"/>
    <xf numFmtId="0" fontId="0" fillId="20" borderId="2" xfId="0" applyFill="1" applyBorder="1" applyAlignment="1"/>
    <xf numFmtId="0" fontId="0" fillId="20" borderId="0" xfId="0" applyFill="1" applyBorder="1" applyAlignment="1">
      <alignment horizontal="center"/>
    </xf>
    <xf numFmtId="0" fontId="0" fillId="20" borderId="0" xfId="0" applyFill="1"/>
    <xf numFmtId="0" fontId="0" fillId="0" borderId="0" xfId="0" applyFill="1" applyAlignment="1">
      <alignment horizontal="center"/>
    </xf>
    <xf numFmtId="0" fontId="1" fillId="21" borderId="19" xfId="0" applyFont="1" applyFill="1" applyBorder="1" applyAlignment="1">
      <alignment horizontal="center"/>
    </xf>
    <xf numFmtId="0" fontId="0" fillId="22" borderId="2" xfId="0" applyFill="1" applyBorder="1" applyAlignment="1"/>
    <xf numFmtId="0" fontId="0" fillId="22" borderId="5" xfId="0" applyFill="1" applyBorder="1" applyAlignment="1"/>
    <xf numFmtId="0" fontId="0" fillId="0" borderId="0" xfId="0" applyFill="1" applyAlignment="1">
      <alignment horizontal="right"/>
    </xf>
    <xf numFmtId="0" fontId="0" fillId="0" borderId="0" xfId="0" applyFill="1" applyAlignment="1"/>
    <xf numFmtId="0" fontId="6" fillId="11" borderId="2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28" fillId="0" borderId="2" xfId="0" applyFont="1" applyFill="1" applyBorder="1" applyAlignment="1"/>
    <xf numFmtId="0" fontId="6" fillId="12" borderId="2" xfId="0" applyFont="1" applyFill="1" applyBorder="1" applyAlignment="1"/>
    <xf numFmtId="0" fontId="6" fillId="15" borderId="2" xfId="0" applyFont="1" applyFill="1" applyBorder="1" applyAlignment="1"/>
    <xf numFmtId="0" fontId="1" fillId="0" borderId="19" xfId="0" applyFont="1" applyFill="1" applyBorder="1" applyAlignment="1">
      <alignment horizontal="center"/>
    </xf>
    <xf numFmtId="0" fontId="29" fillId="15" borderId="2" xfId="0" applyFont="1" applyFill="1" applyBorder="1" applyAlignment="1"/>
    <xf numFmtId="0" fontId="0" fillId="22" borderId="0" xfId="0" applyFill="1" applyBorder="1" applyAlignment="1">
      <alignment horizontal="center"/>
    </xf>
    <xf numFmtId="0" fontId="28" fillId="0" borderId="5" xfId="0" applyFont="1" applyFill="1" applyBorder="1" applyAlignment="1"/>
    <xf numFmtId="0" fontId="16" fillId="0" borderId="23" xfId="0" applyFont="1" applyBorder="1"/>
    <xf numFmtId="17" fontId="16" fillId="0" borderId="24" xfId="0" applyNumberFormat="1" applyFont="1" applyBorder="1"/>
    <xf numFmtId="0" fontId="25" fillId="0" borderId="24" xfId="0" applyFont="1" applyBorder="1" applyAlignment="1">
      <alignment wrapText="1"/>
    </xf>
    <xf numFmtId="0" fontId="16" fillId="0" borderId="2" xfId="0" applyFont="1" applyBorder="1"/>
    <xf numFmtId="17" fontId="16" fillId="0" borderId="2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0" xfId="0" applyFont="1" applyFill="1" applyBorder="1"/>
    <xf numFmtId="17" fontId="16" fillId="0" borderId="0" xfId="0" applyNumberFormat="1" applyFont="1" applyFill="1" applyBorder="1"/>
    <xf numFmtId="0" fontId="27" fillId="19" borderId="25" xfId="0" applyFont="1" applyFill="1" applyBorder="1"/>
    <xf numFmtId="0" fontId="27" fillId="19" borderId="26" xfId="0" applyFont="1" applyFill="1" applyBorder="1"/>
    <xf numFmtId="0" fontId="8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0" borderId="23" xfId="0" applyBorder="1"/>
    <xf numFmtId="0" fontId="27" fillId="19" borderId="27" xfId="0" applyFont="1" applyFill="1" applyBorder="1"/>
    <xf numFmtId="0" fontId="27" fillId="19" borderId="28" xfId="0" applyFont="1" applyFill="1" applyBorder="1"/>
    <xf numFmtId="0" fontId="25" fillId="0" borderId="2" xfId="0" applyFont="1" applyBorder="1"/>
    <xf numFmtId="0" fontId="25" fillId="0" borderId="2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32" fillId="0" borderId="2" xfId="0" applyFont="1" applyBorder="1"/>
    <xf numFmtId="0" fontId="0" fillId="15" borderId="2" xfId="0" applyFill="1" applyBorder="1" applyAlignment="1">
      <alignment horizontal="center"/>
    </xf>
    <xf numFmtId="0" fontId="0" fillId="24" borderId="2" xfId="0" applyFill="1" applyBorder="1" applyAlignment="1"/>
    <xf numFmtId="0" fontId="6" fillId="22" borderId="2" xfId="0" applyFont="1" applyFill="1" applyBorder="1" applyAlignment="1"/>
    <xf numFmtId="0" fontId="33" fillId="0" borderId="5" xfId="0" applyFont="1" applyFill="1" applyBorder="1" applyAlignment="1"/>
    <xf numFmtId="0" fontId="0" fillId="24" borderId="5" xfId="0" applyFill="1" applyBorder="1" applyAlignment="1"/>
    <xf numFmtId="0" fontId="0" fillId="0" borderId="29" xfId="0" applyFill="1" applyBorder="1" applyAlignment="1">
      <alignment horizontal="center"/>
    </xf>
    <xf numFmtId="165" fontId="16" fillId="0" borderId="2" xfId="0" applyNumberFormat="1" applyFont="1" applyBorder="1"/>
    <xf numFmtId="0" fontId="6" fillId="24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2" borderId="0" xfId="0" applyFill="1" applyAlignment="1">
      <alignment horizontal="center"/>
    </xf>
    <xf numFmtId="0" fontId="0" fillId="22" borderId="0" xfId="0" applyFill="1"/>
    <xf numFmtId="0" fontId="0" fillId="13" borderId="2" xfId="0" applyFill="1" applyBorder="1" applyAlignment="1"/>
    <xf numFmtId="0" fontId="0" fillId="25" borderId="0" xfId="0" applyFill="1" applyBorder="1" applyAlignment="1">
      <alignment horizontal="center"/>
    </xf>
    <xf numFmtId="0" fontId="0" fillId="25" borderId="0" xfId="0" applyFill="1"/>
    <xf numFmtId="0" fontId="0" fillId="24" borderId="0" xfId="0" applyFill="1" applyBorder="1" applyAlignment="1">
      <alignment horizontal="center"/>
    </xf>
    <xf numFmtId="0" fontId="0" fillId="24" borderId="0" xfId="0" applyFill="1"/>
    <xf numFmtId="0" fontId="6" fillId="13" borderId="5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165" fontId="0" fillId="0" borderId="2" xfId="0" applyNumberFormat="1" applyBorder="1"/>
    <xf numFmtId="165" fontId="25" fillId="0" borderId="2" xfId="0" applyNumberFormat="1" applyFont="1" applyBorder="1"/>
    <xf numFmtId="165" fontId="25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wrapText="1"/>
    </xf>
    <xf numFmtId="17" fontId="16" fillId="0" borderId="0" xfId="0" applyNumberFormat="1" applyFont="1" applyFill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17" fontId="16" fillId="0" borderId="2" xfId="0" applyNumberFormat="1" applyFont="1" applyFill="1" applyBorder="1" applyAlignment="1">
      <alignment horizontal="left"/>
    </xf>
    <xf numFmtId="0" fontId="14" fillId="0" borderId="2" xfId="0" applyFont="1" applyBorder="1"/>
    <xf numFmtId="10" fontId="0" fillId="0" borderId="2" xfId="0" applyNumberFormat="1" applyBorder="1" applyAlignment="1">
      <alignment horizontal="center"/>
    </xf>
    <xf numFmtId="0" fontId="30" fillId="0" borderId="2" xfId="0" applyFont="1" applyBorder="1"/>
    <xf numFmtId="0" fontId="19" fillId="0" borderId="2" xfId="0" applyNumberFormat="1" applyFont="1" applyBorder="1"/>
    <xf numFmtId="14" fontId="23" fillId="0" borderId="2" xfId="0" applyNumberFormat="1" applyFont="1" applyBorder="1"/>
    <xf numFmtId="0" fontId="22" fillId="0" borderId="2" xfId="0" applyNumberFormat="1" applyFont="1" applyBorder="1"/>
    <xf numFmtId="1" fontId="19" fillId="0" borderId="2" xfId="0" applyNumberFormat="1" applyFont="1" applyBorder="1"/>
    <xf numFmtId="0" fontId="31" fillId="0" borderId="2" xfId="0" applyFont="1" applyBorder="1"/>
    <xf numFmtId="1" fontId="22" fillId="0" borderId="2" xfId="0" applyNumberFormat="1" applyFont="1" applyBorder="1"/>
    <xf numFmtId="165" fontId="16" fillId="0" borderId="0" xfId="0" applyNumberFormat="1" applyFont="1" applyBorder="1"/>
    <xf numFmtId="0" fontId="27" fillId="19" borderId="23" xfId="0" applyFont="1" applyFill="1" applyBorder="1"/>
    <xf numFmtId="0" fontId="27" fillId="19" borderId="24" xfId="0" applyFont="1" applyFill="1" applyBorder="1"/>
    <xf numFmtId="0" fontId="0" fillId="0" borderId="0" xfId="0" applyBorder="1"/>
    <xf numFmtId="0" fontId="6" fillId="11" borderId="2" xfId="0" applyFont="1" applyFill="1" applyBorder="1" applyAlignment="1"/>
    <xf numFmtId="0" fontId="35" fillId="0" borderId="19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6" fillId="24" borderId="2" xfId="0" applyFont="1" applyFill="1" applyBorder="1" applyAlignment="1"/>
    <xf numFmtId="0" fontId="0" fillId="24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9" fillId="0" borderId="2" xfId="0" applyFont="1" applyBorder="1"/>
    <xf numFmtId="0" fontId="27" fillId="19" borderId="0" xfId="0" applyFont="1" applyFill="1" applyBorder="1"/>
    <xf numFmtId="0" fontId="16" fillId="0" borderId="5" xfId="0" applyFont="1" applyBorder="1"/>
    <xf numFmtId="17" fontId="16" fillId="0" borderId="5" xfId="0" applyNumberFormat="1" applyFont="1" applyBorder="1"/>
    <xf numFmtId="0" fontId="25" fillId="0" borderId="5" xfId="0" applyFont="1" applyBorder="1" applyAlignment="1">
      <alignment horizontal="right"/>
    </xf>
    <xf numFmtId="165" fontId="16" fillId="0" borderId="5" xfId="0" applyNumberFormat="1" applyFont="1" applyBorder="1"/>
    <xf numFmtId="0" fontId="27" fillId="19" borderId="2" xfId="0" applyFont="1" applyFill="1" applyBorder="1"/>
    <xf numFmtId="16" fontId="0" fillId="0" borderId="2" xfId="0" applyNumberFormat="1" applyFill="1" applyBorder="1" applyAlignment="1">
      <alignment horizontal="left"/>
    </xf>
    <xf numFmtId="0" fontId="0" fillId="0" borderId="5" xfId="0" applyFont="1" applyFill="1" applyBorder="1" applyAlignment="1"/>
    <xf numFmtId="0" fontId="1" fillId="22" borderId="2" xfId="0" applyFont="1" applyFill="1" applyBorder="1" applyAlignment="1">
      <alignment horizontal="center"/>
    </xf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0" xfId="0" applyFill="1" applyAlignment="1"/>
    <xf numFmtId="0" fontId="0" fillId="24" borderId="2" xfId="0" applyFill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0" fontId="6" fillId="11" borderId="5" xfId="0" applyFont="1" applyFill="1" applyBorder="1" applyAlignment="1"/>
    <xf numFmtId="0" fontId="1" fillId="0" borderId="19" xfId="0" applyFont="1" applyFill="1" applyBorder="1" applyAlignment="1">
      <alignment horizontal="center" wrapText="1"/>
    </xf>
    <xf numFmtId="0" fontId="0" fillId="24" borderId="2" xfId="0" applyFill="1" applyBorder="1" applyAlignment="1">
      <alignment horizontal="center"/>
    </xf>
    <xf numFmtId="0" fontId="0" fillId="26" borderId="2" xfId="0" applyFill="1" applyBorder="1" applyAlignment="1"/>
    <xf numFmtId="0" fontId="0" fillId="26" borderId="5" xfId="0" applyFill="1" applyBorder="1" applyAlignment="1"/>
    <xf numFmtId="0" fontId="0" fillId="26" borderId="5" xfId="0" applyFont="1" applyFill="1" applyBorder="1" applyAlignment="1"/>
    <xf numFmtId="0" fontId="6" fillId="26" borderId="2" xfId="0" applyFont="1" applyFill="1" applyBorder="1" applyAlignment="1"/>
    <xf numFmtId="0" fontId="0" fillId="3" borderId="0" xfId="0" applyFill="1" applyAlignment="1">
      <alignment horizontal="center"/>
    </xf>
    <xf numFmtId="0" fontId="0" fillId="27" borderId="2" xfId="0" applyFill="1" applyBorder="1" applyAlignment="1"/>
    <xf numFmtId="0" fontId="0" fillId="27" borderId="5" xfId="0" applyFill="1" applyBorder="1" applyAlignment="1"/>
    <xf numFmtId="0" fontId="6" fillId="10" borderId="5" xfId="0" applyFont="1" applyFill="1" applyBorder="1" applyAlignment="1"/>
    <xf numFmtId="0" fontId="1" fillId="20" borderId="19" xfId="0" applyFont="1" applyFill="1" applyBorder="1" applyAlignment="1">
      <alignment horizontal="center"/>
    </xf>
    <xf numFmtId="0" fontId="1" fillId="22" borderId="30" xfId="0" applyFont="1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4" borderId="2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31" fillId="0" borderId="0" xfId="0" applyFont="1" applyBorder="1"/>
    <xf numFmtId="0" fontId="19" fillId="0" borderId="0" xfId="0" applyFont="1" applyBorder="1"/>
    <xf numFmtId="14" fontId="23" fillId="0" borderId="0" xfId="0" applyNumberFormat="1" applyFont="1" applyBorder="1"/>
    <xf numFmtId="165" fontId="16" fillId="0" borderId="0" xfId="0" applyNumberFormat="1" applyFont="1" applyBorder="1" applyAlignment="1">
      <alignment horizontal="center"/>
    </xf>
    <xf numFmtId="167" fontId="16" fillId="0" borderId="2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17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7" fontId="25" fillId="0" borderId="2" xfId="0" applyNumberFormat="1" applyFont="1" applyBorder="1" applyAlignment="1">
      <alignment horizontal="center" vertical="center"/>
    </xf>
    <xf numFmtId="0" fontId="16" fillId="0" borderId="3" xfId="0" applyFont="1" applyBorder="1"/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0" fontId="16" fillId="0" borderId="17" xfId="0" applyFont="1" applyBorder="1"/>
    <xf numFmtId="167" fontId="16" fillId="0" borderId="17" xfId="0" applyNumberFormat="1" applyFont="1" applyBorder="1" applyAlignment="1">
      <alignment horizontal="center"/>
    </xf>
    <xf numFmtId="17" fontId="16" fillId="0" borderId="17" xfId="0" applyNumberFormat="1" applyFont="1" applyBorder="1" applyAlignment="1">
      <alignment horizontal="center"/>
    </xf>
    <xf numFmtId="17" fontId="16" fillId="0" borderId="32" xfId="0" applyNumberFormat="1" applyFont="1" applyBorder="1" applyAlignment="1">
      <alignment horizontal="center" vertical="center"/>
    </xf>
    <xf numFmtId="17" fontId="16" fillId="0" borderId="17" xfId="0" applyNumberFormat="1" applyFont="1" applyBorder="1" applyAlignment="1">
      <alignment horizontal="center" vertical="center"/>
    </xf>
    <xf numFmtId="0" fontId="17" fillId="0" borderId="2" xfId="0" applyFont="1" applyFill="1" applyBorder="1" applyAlignment="1"/>
    <xf numFmtId="0" fontId="0" fillId="0" borderId="0" xfId="0" applyFill="1" applyAlignment="1">
      <alignment horizontal="center"/>
    </xf>
    <xf numFmtId="0" fontId="0" fillId="23" borderId="0" xfId="0" applyFill="1" applyAlignment="1">
      <alignment horizontal="center"/>
    </xf>
    <xf numFmtId="0" fontId="0" fillId="23" borderId="0" xfId="0" applyFill="1" applyAlignment="1"/>
    <xf numFmtId="0" fontId="0" fillId="24" borderId="5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33"/>
      <color rgb="FFFF99FF"/>
      <color rgb="FFFFCCFF"/>
      <color rgb="FFFF3300"/>
      <color rgb="FF00FFFF"/>
      <color rgb="FF66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7"/>
  <sheetViews>
    <sheetView topLeftCell="A43" workbookViewId="0">
      <selection activeCell="A65" sqref="A65:J67"/>
    </sheetView>
  </sheetViews>
  <sheetFormatPr defaultRowHeight="15" x14ac:dyDescent="0.25"/>
  <cols>
    <col min="1" max="1" width="16.42578125" customWidth="1"/>
    <col min="2" max="2" width="8.5703125" customWidth="1"/>
    <col min="3" max="3" width="11.140625" customWidth="1"/>
    <col min="4" max="4" width="9" customWidth="1"/>
    <col min="5" max="5" width="10.85546875" customWidth="1"/>
    <col min="6" max="6" width="10.7109375" customWidth="1"/>
    <col min="7" max="7" width="12.140625" customWidth="1"/>
    <col min="8" max="8" width="10.85546875" customWidth="1"/>
  </cols>
  <sheetData>
    <row r="1" spans="1:10" ht="44.25" x14ac:dyDescent="0.55000000000000004">
      <c r="A1" s="20" t="s">
        <v>14</v>
      </c>
      <c r="F1" s="20"/>
      <c r="G1" s="39">
        <v>2009</v>
      </c>
    </row>
    <row r="2" spans="1:10" ht="3" customHeight="1" x14ac:dyDescent="0.55000000000000004">
      <c r="A2" s="20"/>
      <c r="F2" s="20"/>
      <c r="G2" s="39"/>
    </row>
    <row r="3" spans="1:10" ht="3" customHeight="1" thickBot="1" x14ac:dyDescent="0.6">
      <c r="A3" s="20"/>
      <c r="F3" s="20"/>
      <c r="G3" s="39"/>
    </row>
    <row r="4" spans="1:10" ht="17.25" customHeight="1" thickBot="1" x14ac:dyDescent="0.3">
      <c r="A4" s="3"/>
      <c r="B4" s="3"/>
      <c r="C4" s="3"/>
      <c r="D4" s="3"/>
      <c r="E4" s="3"/>
      <c r="F4" s="3" t="s">
        <v>6</v>
      </c>
      <c r="G4" s="61" t="s">
        <v>5</v>
      </c>
      <c r="H4" s="61" t="s">
        <v>7</v>
      </c>
      <c r="I4" s="3" t="s">
        <v>46</v>
      </c>
      <c r="J4" s="3" t="s">
        <v>47</v>
      </c>
    </row>
    <row r="5" spans="1:10" ht="17.25" customHeight="1" x14ac:dyDescent="0.25">
      <c r="A5" s="57"/>
      <c r="B5" s="57"/>
      <c r="C5" s="57"/>
      <c r="D5" s="57"/>
      <c r="E5" s="57"/>
      <c r="F5" s="59"/>
      <c r="G5" s="58"/>
      <c r="H5" s="58"/>
    </row>
    <row r="6" spans="1:10" ht="21.75" customHeight="1" thickBot="1" x14ac:dyDescent="0.3">
      <c r="A6" s="4" t="s">
        <v>42</v>
      </c>
      <c r="B6" s="15">
        <v>0</v>
      </c>
      <c r="C6" s="15">
        <v>0</v>
      </c>
      <c r="D6" s="15">
        <v>0</v>
      </c>
      <c r="E6" s="16">
        <v>0</v>
      </c>
      <c r="F6" s="17">
        <v>364</v>
      </c>
      <c r="G6" s="18">
        <v>256</v>
      </c>
      <c r="H6" s="19">
        <v>108</v>
      </c>
      <c r="I6" t="s">
        <v>48</v>
      </c>
      <c r="J6" t="s">
        <v>48</v>
      </c>
    </row>
    <row r="7" spans="1:10" ht="13.5" customHeight="1" thickTop="1" x14ac:dyDescent="0.25">
      <c r="A7" s="1"/>
      <c r="B7" s="42"/>
      <c r="C7" s="42"/>
      <c r="D7" s="42"/>
      <c r="E7" s="43"/>
      <c r="F7" s="13"/>
      <c r="G7" s="11"/>
      <c r="H7" s="14"/>
    </row>
    <row r="8" spans="1:10" ht="15.75" thickBot="1" x14ac:dyDescent="0.3">
      <c r="A8" s="4" t="s">
        <v>41</v>
      </c>
      <c r="B8" s="15">
        <f>SUM(B6:B7)</f>
        <v>0</v>
      </c>
      <c r="C8" s="15">
        <f>SUM(C6:C7)</f>
        <v>0</v>
      </c>
      <c r="D8" s="15">
        <f>SUM(D6:D7)</f>
        <v>0</v>
      </c>
      <c r="E8" s="16">
        <f>SUM(E6:E7)</f>
        <v>0</v>
      </c>
      <c r="F8" s="17">
        <v>389</v>
      </c>
      <c r="G8" s="18">
        <v>348</v>
      </c>
      <c r="H8" s="19">
        <v>41</v>
      </c>
      <c r="I8" t="s">
        <v>48</v>
      </c>
      <c r="J8" t="s">
        <v>48</v>
      </c>
    </row>
    <row r="9" spans="1:10" ht="21" customHeight="1" thickTop="1" x14ac:dyDescent="0.55000000000000004">
      <c r="A9" s="20"/>
      <c r="F9" s="60" t="s">
        <v>45</v>
      </c>
    </row>
    <row r="10" spans="1:10" ht="19.5" thickBot="1" x14ac:dyDescent="0.35">
      <c r="A10" s="30" t="s">
        <v>15</v>
      </c>
    </row>
    <row r="11" spans="1:10" ht="30.75" thickBot="1" x14ac:dyDescent="0.3">
      <c r="A11" s="3" t="s">
        <v>4</v>
      </c>
      <c r="B11" s="3" t="s">
        <v>0</v>
      </c>
      <c r="C11" s="3" t="s">
        <v>1</v>
      </c>
      <c r="D11" s="3" t="s">
        <v>2</v>
      </c>
      <c r="E11" s="3" t="s">
        <v>3</v>
      </c>
      <c r="F11" s="5" t="s">
        <v>6</v>
      </c>
      <c r="G11" s="32" t="s">
        <v>5</v>
      </c>
      <c r="H11" s="32" t="s">
        <v>7</v>
      </c>
      <c r="I11" s="3" t="s">
        <v>46</v>
      </c>
      <c r="J11" s="3" t="s">
        <v>47</v>
      </c>
    </row>
    <row r="12" spans="1:10" ht="15.75" thickTop="1" x14ac:dyDescent="0.25">
      <c r="A12" s="2" t="s">
        <v>19</v>
      </c>
      <c r="B12" s="37"/>
      <c r="C12" s="6">
        <v>19</v>
      </c>
      <c r="D12" s="6">
        <v>23</v>
      </c>
      <c r="E12" s="7">
        <v>17</v>
      </c>
      <c r="F12" s="8">
        <f>SUM(B12:E12)</f>
        <v>59</v>
      </c>
      <c r="G12" s="9">
        <f>F12-H12</f>
        <v>44</v>
      </c>
      <c r="H12" s="10">
        <v>15</v>
      </c>
      <c r="I12" s="62">
        <v>0</v>
      </c>
      <c r="J12" s="62">
        <v>0</v>
      </c>
    </row>
    <row r="13" spans="1:10" x14ac:dyDescent="0.25">
      <c r="A13" s="1" t="s">
        <v>8</v>
      </c>
      <c r="B13" s="11">
        <v>0</v>
      </c>
      <c r="C13" s="11">
        <v>37</v>
      </c>
      <c r="D13" s="11">
        <v>26</v>
      </c>
      <c r="E13" s="12">
        <v>9</v>
      </c>
      <c r="F13" s="13">
        <f t="shared" ref="F13:F16" si="0">SUM(B13:E13)</f>
        <v>72</v>
      </c>
      <c r="G13" s="11">
        <f t="shared" ref="G13:G14" si="1">F13-H13</f>
        <v>55</v>
      </c>
      <c r="H13" s="14">
        <v>17</v>
      </c>
      <c r="I13" s="62">
        <v>5</v>
      </c>
      <c r="J13" s="62">
        <v>4</v>
      </c>
    </row>
    <row r="14" spans="1:10" x14ac:dyDescent="0.25">
      <c r="A14" s="1" t="s">
        <v>9</v>
      </c>
      <c r="B14" s="11">
        <v>13</v>
      </c>
      <c r="C14" s="11">
        <v>29</v>
      </c>
      <c r="D14" s="11">
        <v>8</v>
      </c>
      <c r="E14" s="12">
        <v>9</v>
      </c>
      <c r="F14" s="13">
        <f t="shared" si="0"/>
        <v>59</v>
      </c>
      <c r="G14" s="11">
        <f t="shared" si="1"/>
        <v>58</v>
      </c>
      <c r="H14" s="14">
        <v>1</v>
      </c>
      <c r="I14" s="62">
        <v>7</v>
      </c>
      <c r="J14" s="62">
        <v>4</v>
      </c>
    </row>
    <row r="15" spans="1:10" x14ac:dyDescent="0.25">
      <c r="A15" s="1" t="s">
        <v>10</v>
      </c>
      <c r="B15" s="11">
        <v>28</v>
      </c>
      <c r="C15" s="11">
        <v>26</v>
      </c>
      <c r="D15" s="11">
        <v>21</v>
      </c>
      <c r="E15" s="12">
        <v>16</v>
      </c>
      <c r="F15" s="13">
        <f t="shared" si="0"/>
        <v>91</v>
      </c>
      <c r="G15" s="11">
        <f>F15-H15</f>
        <v>55</v>
      </c>
      <c r="H15" s="14">
        <v>36</v>
      </c>
      <c r="I15" s="62">
        <v>7</v>
      </c>
      <c r="J15" s="62">
        <v>5</v>
      </c>
    </row>
    <row r="16" spans="1:10" x14ac:dyDescent="0.25">
      <c r="A16" s="1" t="s">
        <v>11</v>
      </c>
      <c r="B16" s="11">
        <v>9</v>
      </c>
      <c r="C16" s="11">
        <v>28</v>
      </c>
      <c r="D16" s="35"/>
      <c r="E16" s="36"/>
      <c r="F16" s="13">
        <f t="shared" si="0"/>
        <v>37</v>
      </c>
      <c r="G16" s="11">
        <f t="shared" ref="G16" si="2">F16-H16</f>
        <v>25</v>
      </c>
      <c r="H16" s="14">
        <v>12</v>
      </c>
      <c r="I16" s="62">
        <v>9</v>
      </c>
      <c r="J16" s="62">
        <v>7</v>
      </c>
    </row>
    <row r="17" spans="1:10" x14ac:dyDescent="0.25">
      <c r="A17" s="1"/>
      <c r="B17" s="11"/>
      <c r="C17" s="11"/>
      <c r="D17" s="11"/>
      <c r="E17" s="12"/>
      <c r="F17" s="13"/>
      <c r="G17" s="11"/>
      <c r="H17" s="14"/>
    </row>
    <row r="18" spans="1:10" ht="15.75" thickBot="1" x14ac:dyDescent="0.3">
      <c r="A18" s="4" t="s">
        <v>13</v>
      </c>
      <c r="B18" s="15">
        <f t="shared" ref="B18:H18" si="3">SUM(B12:B17)</f>
        <v>50</v>
      </c>
      <c r="C18" s="15">
        <f t="shared" si="3"/>
        <v>139</v>
      </c>
      <c r="D18" s="15">
        <f t="shared" si="3"/>
        <v>78</v>
      </c>
      <c r="E18" s="16">
        <f t="shared" si="3"/>
        <v>51</v>
      </c>
      <c r="F18" s="17">
        <f t="shared" si="3"/>
        <v>318</v>
      </c>
      <c r="G18" s="18">
        <f t="shared" si="3"/>
        <v>237</v>
      </c>
      <c r="H18" s="19">
        <f t="shared" si="3"/>
        <v>81</v>
      </c>
      <c r="I18" s="64">
        <f>SUM(I12:I17)</f>
        <v>28</v>
      </c>
      <c r="J18" s="64">
        <f>SUM(J12:J17)</f>
        <v>20</v>
      </c>
    </row>
    <row r="19" spans="1:10" ht="15.75" thickTop="1" x14ac:dyDescent="0.25">
      <c r="A19" s="1"/>
      <c r="B19" s="11"/>
      <c r="C19" s="11"/>
      <c r="D19" s="11"/>
      <c r="E19" s="12"/>
      <c r="F19" s="9"/>
      <c r="G19" s="9"/>
      <c r="H19" s="9"/>
    </row>
    <row r="20" spans="1:10" s="27" customFormat="1" x14ac:dyDescent="0.25">
      <c r="A20" s="24"/>
      <c r="B20" s="25"/>
      <c r="C20" s="25"/>
      <c r="D20" s="25"/>
      <c r="E20" s="26"/>
      <c r="F20" s="33"/>
      <c r="G20" s="33"/>
      <c r="H20" s="33"/>
    </row>
    <row r="21" spans="1:10" ht="19.5" thickBot="1" x14ac:dyDescent="0.35">
      <c r="A21" s="31" t="s">
        <v>16</v>
      </c>
      <c r="B21" s="1"/>
      <c r="C21" s="1"/>
      <c r="D21" s="1"/>
      <c r="E21" s="23"/>
      <c r="F21" s="28"/>
      <c r="G21" s="28"/>
      <c r="H21" s="28"/>
    </row>
    <row r="22" spans="1:10" ht="30.75" thickBot="1" x14ac:dyDescent="0.3">
      <c r="A22" s="3" t="s">
        <v>4</v>
      </c>
      <c r="B22" s="3" t="s">
        <v>0</v>
      </c>
      <c r="C22" s="3" t="s">
        <v>1</v>
      </c>
      <c r="D22" s="3" t="s">
        <v>2</v>
      </c>
      <c r="E22" s="3" t="s">
        <v>3</v>
      </c>
      <c r="F22" s="5" t="s">
        <v>6</v>
      </c>
      <c r="G22" s="5" t="s">
        <v>5</v>
      </c>
      <c r="H22" s="32" t="s">
        <v>7</v>
      </c>
      <c r="I22" s="3" t="s">
        <v>46</v>
      </c>
      <c r="J22" s="3" t="s">
        <v>47</v>
      </c>
    </row>
    <row r="23" spans="1:10" ht="15.75" thickTop="1" x14ac:dyDescent="0.25">
      <c r="A23" s="1" t="s">
        <v>12</v>
      </c>
      <c r="B23" s="38"/>
      <c r="C23" s="38"/>
      <c r="D23" s="11">
        <v>19</v>
      </c>
      <c r="E23" s="12">
        <v>5</v>
      </c>
      <c r="F23" s="8">
        <f t="shared" ref="F23" si="4">SUM(B23:E23)</f>
        <v>24</v>
      </c>
      <c r="G23" s="9">
        <f t="shared" ref="G23" si="5">F23-H23</f>
        <v>16</v>
      </c>
      <c r="H23" s="10">
        <v>8</v>
      </c>
      <c r="I23" s="62">
        <v>0</v>
      </c>
      <c r="J23" s="62">
        <v>0</v>
      </c>
    </row>
    <row r="24" spans="1:10" x14ac:dyDescent="0.25">
      <c r="A24" s="2" t="s">
        <v>20</v>
      </c>
      <c r="B24" s="6">
        <v>10</v>
      </c>
      <c r="C24" s="6">
        <v>20</v>
      </c>
      <c r="D24" s="6">
        <v>20</v>
      </c>
      <c r="E24" s="7">
        <v>2</v>
      </c>
      <c r="F24" s="21">
        <f>SUM(B24:E24)</f>
        <v>52</v>
      </c>
      <c r="G24" s="6">
        <f>F24-H24</f>
        <v>32</v>
      </c>
      <c r="H24" s="22">
        <v>20</v>
      </c>
      <c r="I24" s="62">
        <v>8</v>
      </c>
      <c r="J24" s="62">
        <v>5</v>
      </c>
    </row>
    <row r="25" spans="1:10" x14ac:dyDescent="0.25">
      <c r="A25" s="1" t="s">
        <v>21</v>
      </c>
      <c r="B25" s="11">
        <v>6</v>
      </c>
      <c r="C25" s="11">
        <v>43</v>
      </c>
      <c r="D25" s="11">
        <v>13</v>
      </c>
      <c r="E25" s="12">
        <v>18</v>
      </c>
      <c r="F25" s="13">
        <f t="shared" ref="F25:F28" si="6">SUM(B25:E25)</f>
        <v>80</v>
      </c>
      <c r="G25" s="11">
        <f t="shared" ref="G25:G28" si="7">F25-H25</f>
        <v>50</v>
      </c>
      <c r="H25" s="14">
        <v>30</v>
      </c>
      <c r="I25" s="62">
        <v>11</v>
      </c>
      <c r="J25" s="62">
        <v>8</v>
      </c>
    </row>
    <row r="26" spans="1:10" x14ac:dyDescent="0.25">
      <c r="A26" s="1" t="s">
        <v>22</v>
      </c>
      <c r="B26" s="11">
        <v>13</v>
      </c>
      <c r="C26" s="11">
        <v>30</v>
      </c>
      <c r="D26" s="11">
        <v>8</v>
      </c>
      <c r="E26" s="12">
        <v>9</v>
      </c>
      <c r="F26" s="13">
        <f t="shared" si="6"/>
        <v>60</v>
      </c>
      <c r="G26" s="11">
        <f t="shared" si="7"/>
        <v>41</v>
      </c>
      <c r="H26" s="14">
        <v>19</v>
      </c>
      <c r="I26" s="62">
        <v>12</v>
      </c>
      <c r="J26" s="62">
        <v>8</v>
      </c>
    </row>
    <row r="27" spans="1:10" x14ac:dyDescent="0.25">
      <c r="A27" s="1" t="s">
        <v>23</v>
      </c>
      <c r="B27" s="11">
        <v>5</v>
      </c>
      <c r="C27" s="11">
        <v>44</v>
      </c>
      <c r="D27" s="11">
        <v>25</v>
      </c>
      <c r="E27" s="12">
        <v>4</v>
      </c>
      <c r="F27" s="13">
        <f t="shared" si="6"/>
        <v>78</v>
      </c>
      <c r="G27" s="11">
        <f t="shared" si="7"/>
        <v>54</v>
      </c>
      <c r="H27" s="14">
        <f>17+7</f>
        <v>24</v>
      </c>
      <c r="I27" s="62">
        <v>14</v>
      </c>
      <c r="J27" s="62">
        <v>12</v>
      </c>
    </row>
    <row r="28" spans="1:10" x14ac:dyDescent="0.25">
      <c r="A28" s="1"/>
      <c r="B28" s="11"/>
      <c r="C28" s="11"/>
      <c r="D28" s="11"/>
      <c r="E28" s="12"/>
      <c r="F28" s="13">
        <f t="shared" si="6"/>
        <v>0</v>
      </c>
      <c r="G28" s="11">
        <f t="shared" si="7"/>
        <v>0</v>
      </c>
      <c r="H28" s="14"/>
    </row>
    <row r="29" spans="1:10" x14ac:dyDescent="0.25">
      <c r="A29" s="1"/>
      <c r="B29" s="11"/>
      <c r="C29" s="11"/>
      <c r="D29" s="11"/>
      <c r="E29" s="12"/>
      <c r="F29" s="13"/>
      <c r="G29" s="11"/>
      <c r="H29" s="14"/>
    </row>
    <row r="30" spans="1:10" ht="15.75" thickBot="1" x14ac:dyDescent="0.3">
      <c r="A30" s="4" t="s">
        <v>13</v>
      </c>
      <c r="B30" s="15">
        <f t="shared" ref="B30:C30" si="8">SUM(B24:B29)</f>
        <v>34</v>
      </c>
      <c r="C30" s="15">
        <f t="shared" si="8"/>
        <v>137</v>
      </c>
      <c r="D30" s="15">
        <f t="shared" ref="D30:J30" si="9">SUM(D23:D29)</f>
        <v>85</v>
      </c>
      <c r="E30" s="16">
        <f t="shared" si="9"/>
        <v>38</v>
      </c>
      <c r="F30" s="17">
        <f t="shared" si="9"/>
        <v>294</v>
      </c>
      <c r="G30" s="18">
        <f t="shared" si="9"/>
        <v>193</v>
      </c>
      <c r="H30" s="19">
        <f t="shared" si="9"/>
        <v>101</v>
      </c>
      <c r="I30" s="64">
        <f t="shared" si="9"/>
        <v>45</v>
      </c>
      <c r="J30" s="64">
        <f t="shared" si="9"/>
        <v>33</v>
      </c>
    </row>
    <row r="31" spans="1:10" ht="15.75" thickTop="1" x14ac:dyDescent="0.25">
      <c r="A31" s="1"/>
      <c r="B31" s="1"/>
      <c r="C31" s="1"/>
      <c r="D31" s="1"/>
      <c r="E31" s="1"/>
      <c r="F31" s="1"/>
      <c r="G31" s="1"/>
      <c r="H31" s="1"/>
    </row>
    <row r="32" spans="1:10" ht="19.5" thickBot="1" x14ac:dyDescent="0.35">
      <c r="A32" s="31" t="s">
        <v>17</v>
      </c>
      <c r="B32" s="1"/>
      <c r="C32" s="1"/>
      <c r="D32" s="1"/>
      <c r="E32" s="1"/>
      <c r="F32" s="1"/>
      <c r="G32" s="1"/>
      <c r="H32" s="1"/>
    </row>
    <row r="33" spans="1:10" ht="30.75" thickBot="1" x14ac:dyDescent="0.3">
      <c r="A33" s="3" t="s">
        <v>4</v>
      </c>
      <c r="B33" s="3" t="s">
        <v>0</v>
      </c>
      <c r="C33" s="3" t="s">
        <v>1</v>
      </c>
      <c r="D33" s="3" t="s">
        <v>2</v>
      </c>
      <c r="E33" s="3" t="s">
        <v>3</v>
      </c>
      <c r="F33" s="5" t="s">
        <v>6</v>
      </c>
      <c r="G33" s="5" t="s">
        <v>5</v>
      </c>
      <c r="H33" s="32" t="s">
        <v>7</v>
      </c>
      <c r="I33" s="3" t="s">
        <v>46</v>
      </c>
      <c r="J33" s="3" t="s">
        <v>47</v>
      </c>
    </row>
    <row r="34" spans="1:10" ht="15.75" thickTop="1" x14ac:dyDescent="0.25">
      <c r="A34" s="1" t="s">
        <v>24</v>
      </c>
      <c r="B34" s="11">
        <v>10</v>
      </c>
      <c r="C34" s="11">
        <v>31</v>
      </c>
      <c r="D34" s="11">
        <v>6</v>
      </c>
      <c r="E34" s="12">
        <v>4</v>
      </c>
      <c r="F34" s="8">
        <f t="shared" ref="F34" si="10">SUM(B34:E34)</f>
        <v>51</v>
      </c>
      <c r="G34" s="9">
        <f t="shared" ref="G34" si="11">F34-H34</f>
        <v>36</v>
      </c>
      <c r="H34" s="10">
        <v>15</v>
      </c>
      <c r="I34" s="62">
        <v>9</v>
      </c>
      <c r="J34" s="62">
        <v>7</v>
      </c>
    </row>
    <row r="35" spans="1:10" x14ac:dyDescent="0.25">
      <c r="A35" s="2" t="s">
        <v>25</v>
      </c>
      <c r="B35" s="6">
        <v>19</v>
      </c>
      <c r="C35" s="6">
        <v>41</v>
      </c>
      <c r="D35" s="6">
        <v>14</v>
      </c>
      <c r="E35" s="7">
        <v>5</v>
      </c>
      <c r="F35" s="21">
        <f>SUM(B35:E35)</f>
        <v>79</v>
      </c>
      <c r="G35" s="6">
        <f>F35-H35</f>
        <v>49</v>
      </c>
      <c r="H35" s="22">
        <v>30</v>
      </c>
      <c r="I35" s="62">
        <v>12</v>
      </c>
      <c r="J35" s="62">
        <v>10</v>
      </c>
    </row>
    <row r="36" spans="1:10" x14ac:dyDescent="0.25">
      <c r="A36" s="1" t="s">
        <v>26</v>
      </c>
      <c r="B36" s="11">
        <v>5</v>
      </c>
      <c r="C36" s="11">
        <v>42</v>
      </c>
      <c r="D36" s="11">
        <v>8</v>
      </c>
      <c r="E36" s="12">
        <v>6</v>
      </c>
      <c r="F36" s="13">
        <f t="shared" ref="F36:F39" si="12">SUM(B36:E36)</f>
        <v>61</v>
      </c>
      <c r="G36" s="11">
        <f t="shared" ref="G36:G39" si="13">F36-H36</f>
        <v>34</v>
      </c>
      <c r="H36" s="14">
        <v>27</v>
      </c>
      <c r="I36" s="62">
        <v>17</v>
      </c>
      <c r="J36" s="62">
        <v>14</v>
      </c>
    </row>
    <row r="37" spans="1:10" x14ac:dyDescent="0.25">
      <c r="A37" s="1" t="s">
        <v>27</v>
      </c>
      <c r="B37" s="11">
        <v>11</v>
      </c>
      <c r="C37" s="11">
        <v>17</v>
      </c>
      <c r="D37" s="40" t="s">
        <v>40</v>
      </c>
      <c r="E37" s="41">
        <v>10</v>
      </c>
      <c r="F37" s="13">
        <f t="shared" si="12"/>
        <v>38</v>
      </c>
      <c r="G37" s="11">
        <f t="shared" si="13"/>
        <v>21</v>
      </c>
      <c r="H37" s="14">
        <v>17</v>
      </c>
      <c r="I37" s="62">
        <v>0</v>
      </c>
      <c r="J37" s="62">
        <v>0</v>
      </c>
    </row>
    <row r="38" spans="1:10" x14ac:dyDescent="0.25">
      <c r="A38" s="34">
        <v>40147</v>
      </c>
      <c r="B38" s="11">
        <v>6</v>
      </c>
      <c r="C38" s="35"/>
      <c r="D38" s="35"/>
      <c r="E38" s="36"/>
      <c r="F38" s="13">
        <f t="shared" si="12"/>
        <v>6</v>
      </c>
      <c r="G38" s="11">
        <f t="shared" si="13"/>
        <v>5</v>
      </c>
      <c r="H38" s="14">
        <v>1</v>
      </c>
    </row>
    <row r="39" spans="1:10" x14ac:dyDescent="0.25">
      <c r="A39" s="1"/>
      <c r="B39" s="11"/>
      <c r="C39" s="11"/>
      <c r="D39" s="11"/>
      <c r="E39" s="12"/>
      <c r="F39" s="13">
        <f t="shared" si="12"/>
        <v>0</v>
      </c>
      <c r="G39" s="11">
        <f t="shared" si="13"/>
        <v>0</v>
      </c>
      <c r="H39" s="14"/>
    </row>
    <row r="40" spans="1:10" x14ac:dyDescent="0.25">
      <c r="A40" s="1"/>
      <c r="B40" s="11"/>
      <c r="C40" s="11"/>
      <c r="D40" s="11"/>
      <c r="E40" s="12"/>
      <c r="F40" s="13"/>
      <c r="G40" s="11"/>
      <c r="H40" s="14"/>
    </row>
    <row r="41" spans="1:10" ht="15.75" thickBot="1" x14ac:dyDescent="0.3">
      <c r="A41" s="4" t="s">
        <v>13</v>
      </c>
      <c r="B41" s="15">
        <f t="shared" ref="B41:H41" si="14">SUM(B34:B40)</f>
        <v>51</v>
      </c>
      <c r="C41" s="15">
        <f t="shared" si="14"/>
        <v>131</v>
      </c>
      <c r="D41" s="15">
        <f t="shared" si="14"/>
        <v>28</v>
      </c>
      <c r="E41" s="16">
        <f t="shared" si="14"/>
        <v>25</v>
      </c>
      <c r="F41" s="17">
        <f t="shared" si="14"/>
        <v>235</v>
      </c>
      <c r="G41" s="18">
        <f t="shared" si="14"/>
        <v>145</v>
      </c>
      <c r="H41" s="19">
        <f t="shared" si="14"/>
        <v>90</v>
      </c>
      <c r="I41" s="64">
        <f>SUM(I34:I40)</f>
        <v>38</v>
      </c>
      <c r="J41" s="64">
        <f>SUM(J34:J40)</f>
        <v>31</v>
      </c>
    </row>
    <row r="42" spans="1:10" ht="15.75" thickTop="1" x14ac:dyDescent="0.25">
      <c r="A42" s="1"/>
      <c r="B42" s="1"/>
      <c r="C42" s="1"/>
      <c r="D42" s="1"/>
      <c r="E42" s="1"/>
      <c r="F42" s="1"/>
      <c r="G42" s="1"/>
      <c r="H42" s="1"/>
    </row>
    <row r="43" spans="1:10" ht="19.5" thickBot="1" x14ac:dyDescent="0.35">
      <c r="A43" s="31" t="s">
        <v>18</v>
      </c>
      <c r="B43" s="1"/>
      <c r="C43" s="1"/>
      <c r="D43" s="1"/>
      <c r="E43" s="1"/>
      <c r="F43" s="1"/>
      <c r="G43" s="1"/>
      <c r="H43" s="1"/>
    </row>
    <row r="44" spans="1:10" ht="30.75" thickBot="1" x14ac:dyDescent="0.3">
      <c r="A44" s="3" t="s">
        <v>4</v>
      </c>
      <c r="B44" s="3" t="s">
        <v>0</v>
      </c>
      <c r="C44" s="3" t="s">
        <v>1</v>
      </c>
      <c r="D44" s="3" t="s">
        <v>2</v>
      </c>
      <c r="E44" s="3" t="s">
        <v>3</v>
      </c>
      <c r="F44" s="5" t="s">
        <v>6</v>
      </c>
      <c r="G44" s="5" t="s">
        <v>5</v>
      </c>
      <c r="H44" s="32" t="s">
        <v>7</v>
      </c>
      <c r="I44" s="3" t="s">
        <v>46</v>
      </c>
      <c r="J44" s="3" t="s">
        <v>47</v>
      </c>
    </row>
    <row r="45" spans="1:10" ht="15.75" thickTop="1" x14ac:dyDescent="0.25">
      <c r="A45" s="1" t="s">
        <v>28</v>
      </c>
      <c r="B45" s="35"/>
      <c r="C45" s="11">
        <v>30</v>
      </c>
      <c r="D45" s="11">
        <v>18</v>
      </c>
      <c r="E45" s="12">
        <v>58</v>
      </c>
      <c r="F45" s="8">
        <f t="shared" ref="F45" si="15">SUM(B45:E45)</f>
        <v>106</v>
      </c>
      <c r="G45" s="9">
        <f t="shared" ref="G45" si="16">F45-H45</f>
        <v>59</v>
      </c>
      <c r="H45" s="10">
        <v>47</v>
      </c>
      <c r="I45" s="62">
        <v>11</v>
      </c>
      <c r="J45" s="62">
        <v>10</v>
      </c>
    </row>
    <row r="46" spans="1:10" x14ac:dyDescent="0.25">
      <c r="A46" s="2" t="s">
        <v>29</v>
      </c>
      <c r="B46" s="6">
        <v>3</v>
      </c>
      <c r="C46" s="6">
        <v>27</v>
      </c>
      <c r="D46" s="6">
        <v>5</v>
      </c>
      <c r="E46" s="7">
        <v>7</v>
      </c>
      <c r="F46" s="21">
        <f>SUM(B46:E46)</f>
        <v>42</v>
      </c>
      <c r="G46" s="6">
        <f>F46-H46</f>
        <v>27</v>
      </c>
      <c r="H46" s="22">
        <v>15</v>
      </c>
      <c r="I46" s="62">
        <v>7</v>
      </c>
      <c r="J46" s="62">
        <v>5</v>
      </c>
    </row>
    <row r="47" spans="1:10" x14ac:dyDescent="0.25">
      <c r="A47" s="1" t="s">
        <v>30</v>
      </c>
      <c r="B47" s="11">
        <v>4</v>
      </c>
      <c r="C47" s="11">
        <v>20</v>
      </c>
      <c r="D47" s="11">
        <v>10</v>
      </c>
      <c r="E47" s="12">
        <v>8</v>
      </c>
      <c r="F47" s="13">
        <f t="shared" ref="F47:F50" si="17">SUM(B47:E47)</f>
        <v>42</v>
      </c>
      <c r="G47" s="11">
        <f t="shared" ref="G47:G50" si="18">F47-H47</f>
        <v>31</v>
      </c>
      <c r="H47" s="14">
        <v>11</v>
      </c>
      <c r="I47" s="62">
        <v>7</v>
      </c>
      <c r="J47" s="62">
        <v>6</v>
      </c>
    </row>
    <row r="48" spans="1:10" x14ac:dyDescent="0.25">
      <c r="A48" s="1" t="s">
        <v>31</v>
      </c>
      <c r="B48" s="11">
        <v>6</v>
      </c>
      <c r="C48" s="11">
        <v>50</v>
      </c>
      <c r="D48" s="55" t="s">
        <v>40</v>
      </c>
      <c r="E48" s="56" t="s">
        <v>40</v>
      </c>
      <c r="F48" s="13">
        <f t="shared" si="17"/>
        <v>56</v>
      </c>
      <c r="G48" s="11">
        <f t="shared" si="18"/>
        <v>28</v>
      </c>
      <c r="H48" s="14">
        <v>28</v>
      </c>
      <c r="I48" s="62">
        <v>24</v>
      </c>
      <c r="J48" s="62">
        <v>12</v>
      </c>
    </row>
    <row r="49" spans="1:10" x14ac:dyDescent="0.25">
      <c r="A49" s="1" t="s">
        <v>32</v>
      </c>
      <c r="B49" s="11">
        <v>6</v>
      </c>
      <c r="C49" s="11">
        <v>18</v>
      </c>
      <c r="D49" s="35"/>
      <c r="E49" s="36"/>
      <c r="F49" s="13">
        <f t="shared" si="17"/>
        <v>24</v>
      </c>
      <c r="G49" s="11">
        <f t="shared" si="18"/>
        <v>18</v>
      </c>
      <c r="H49" s="14">
        <v>6</v>
      </c>
      <c r="I49" s="62">
        <v>0</v>
      </c>
      <c r="J49" s="62">
        <v>0</v>
      </c>
    </row>
    <row r="50" spans="1:10" x14ac:dyDescent="0.25">
      <c r="A50" s="1"/>
      <c r="B50" s="11"/>
      <c r="C50" s="11"/>
      <c r="D50" s="11"/>
      <c r="E50" s="12"/>
      <c r="F50" s="13">
        <f t="shared" si="17"/>
        <v>0</v>
      </c>
      <c r="G50" s="11">
        <f t="shared" si="18"/>
        <v>0</v>
      </c>
      <c r="H50" s="14"/>
    </row>
    <row r="51" spans="1:10" x14ac:dyDescent="0.25">
      <c r="A51" s="1"/>
      <c r="B51" s="11"/>
      <c r="C51" s="11"/>
      <c r="D51" s="11"/>
      <c r="E51" s="12"/>
      <c r="F51" s="13"/>
      <c r="G51" s="11"/>
      <c r="H51" s="14"/>
    </row>
    <row r="52" spans="1:10" ht="15.75" thickBot="1" x14ac:dyDescent="0.3">
      <c r="A52" s="4" t="s">
        <v>13</v>
      </c>
      <c r="B52" s="15">
        <f t="shared" ref="B52" si="19">SUM(B46:B51)</f>
        <v>19</v>
      </c>
      <c r="C52" s="15">
        <f t="shared" ref="C52:H52" si="20">SUM(C45:C51)</f>
        <v>145</v>
      </c>
      <c r="D52" s="15">
        <f t="shared" si="20"/>
        <v>33</v>
      </c>
      <c r="E52" s="16">
        <f t="shared" si="20"/>
        <v>73</v>
      </c>
      <c r="F52" s="17">
        <f t="shared" si="20"/>
        <v>270</v>
      </c>
      <c r="G52" s="18">
        <f t="shared" si="20"/>
        <v>163</v>
      </c>
      <c r="H52" s="19">
        <f t="shared" si="20"/>
        <v>107</v>
      </c>
      <c r="I52" s="63">
        <f>SUM(I45:I51)</f>
        <v>49</v>
      </c>
      <c r="J52" s="63">
        <f>SUM(J45:J51)</f>
        <v>33</v>
      </c>
    </row>
    <row r="53" spans="1:10" ht="15.75" thickTop="1" x14ac:dyDescent="0.25"/>
    <row r="54" spans="1:10" ht="18" customHeight="1" thickBot="1" x14ac:dyDescent="0.35">
      <c r="A54" s="29"/>
    </row>
    <row r="55" spans="1:10" ht="30.75" hidden="1" thickBot="1" x14ac:dyDescent="0.3">
      <c r="A55" s="3" t="s">
        <v>4</v>
      </c>
      <c r="B55" s="3" t="s">
        <v>0</v>
      </c>
      <c r="C55" s="3" t="s">
        <v>1</v>
      </c>
      <c r="D55" s="3" t="s">
        <v>2</v>
      </c>
      <c r="E55" s="3" t="s">
        <v>3</v>
      </c>
      <c r="F55" s="5" t="s">
        <v>6</v>
      </c>
      <c r="G55" s="5" t="s">
        <v>5</v>
      </c>
      <c r="H55" s="32" t="s">
        <v>7</v>
      </c>
      <c r="I55" s="3" t="s">
        <v>46</v>
      </c>
      <c r="J55" s="3" t="s">
        <v>47</v>
      </c>
    </row>
    <row r="56" spans="1:10" ht="16.5" hidden="1" thickTop="1" thickBot="1" x14ac:dyDescent="0.3">
      <c r="A56" s="1"/>
      <c r="B56" s="42"/>
      <c r="C56" s="42"/>
      <c r="D56" s="42"/>
      <c r="E56" s="43"/>
      <c r="F56" s="8">
        <f t="shared" ref="F56" si="21">SUM(B56:E56)</f>
        <v>0</v>
      </c>
      <c r="G56" s="9">
        <f t="shared" ref="G56" si="22">F56-H56</f>
        <v>0</v>
      </c>
      <c r="H56" s="10"/>
    </row>
    <row r="57" spans="1:10" ht="15.75" hidden="1" thickBot="1" x14ac:dyDescent="0.3">
      <c r="A57" s="2"/>
      <c r="B57" s="44"/>
      <c r="C57" s="44"/>
      <c r="D57" s="44"/>
      <c r="E57" s="45"/>
      <c r="F57" s="21">
        <f>SUM(B57:E57)</f>
        <v>0</v>
      </c>
      <c r="G57" s="6">
        <f>F57-H57</f>
        <v>0</v>
      </c>
      <c r="H57" s="22"/>
    </row>
    <row r="58" spans="1:10" ht="15.75" hidden="1" thickBot="1" x14ac:dyDescent="0.3">
      <c r="A58" s="1"/>
      <c r="B58" s="42"/>
      <c r="C58" s="42"/>
      <c r="D58" s="42"/>
      <c r="E58" s="43"/>
      <c r="F58" s="13">
        <f t="shared" ref="F58:F61" si="23">SUM(B58:E58)</f>
        <v>0</v>
      </c>
      <c r="G58" s="11">
        <f t="shared" ref="G58:G61" si="24">F58-H58</f>
        <v>0</v>
      </c>
      <c r="H58" s="14"/>
    </row>
    <row r="59" spans="1:10" ht="15.75" hidden="1" thickBot="1" x14ac:dyDescent="0.3">
      <c r="A59" s="1"/>
      <c r="B59" s="42"/>
      <c r="C59" s="42"/>
      <c r="D59" s="42"/>
      <c r="E59" s="43"/>
      <c r="F59" s="13">
        <f t="shared" si="23"/>
        <v>0</v>
      </c>
      <c r="G59" s="11">
        <f t="shared" si="24"/>
        <v>0</v>
      </c>
      <c r="H59" s="14"/>
    </row>
    <row r="60" spans="1:10" ht="15.75" hidden="1" thickBot="1" x14ac:dyDescent="0.3">
      <c r="A60" s="1"/>
      <c r="B60" s="42"/>
      <c r="C60" s="42"/>
      <c r="D60" s="42"/>
      <c r="E60" s="43"/>
      <c r="F60" s="13">
        <f t="shared" si="23"/>
        <v>0</v>
      </c>
      <c r="G60" s="11">
        <f t="shared" si="24"/>
        <v>0</v>
      </c>
      <c r="H60" s="14"/>
    </row>
    <row r="61" spans="1:10" ht="15.75" hidden="1" thickBot="1" x14ac:dyDescent="0.3">
      <c r="A61" s="1"/>
      <c r="B61" s="42"/>
      <c r="C61" s="42"/>
      <c r="D61" s="42"/>
      <c r="E61" s="43"/>
      <c r="F61" s="13">
        <f t="shared" si="23"/>
        <v>0</v>
      </c>
      <c r="G61" s="11">
        <f t="shared" si="24"/>
        <v>0</v>
      </c>
      <c r="H61" s="14"/>
    </row>
    <row r="62" spans="1:10" ht="15.75" hidden="1" thickBot="1" x14ac:dyDescent="0.3">
      <c r="A62" s="1"/>
      <c r="B62" s="42"/>
      <c r="C62" s="42"/>
      <c r="D62" s="42"/>
      <c r="E62" s="43"/>
      <c r="F62" s="13"/>
      <c r="G62" s="11"/>
      <c r="H62" s="14"/>
    </row>
    <row r="63" spans="1:10" ht="15.75" hidden="1" thickBot="1" x14ac:dyDescent="0.3">
      <c r="A63" s="4" t="s">
        <v>13</v>
      </c>
      <c r="B63" s="15">
        <f t="shared" ref="B63:H63" si="25">SUM(B56:B62)</f>
        <v>0</v>
      </c>
      <c r="C63" s="15">
        <f t="shared" si="25"/>
        <v>0</v>
      </c>
      <c r="D63" s="15">
        <f t="shared" si="25"/>
        <v>0</v>
      </c>
      <c r="E63" s="16">
        <f t="shared" si="25"/>
        <v>0</v>
      </c>
      <c r="F63" s="17">
        <f t="shared" si="25"/>
        <v>0</v>
      </c>
      <c r="G63" s="18">
        <f t="shared" si="25"/>
        <v>0</v>
      </c>
      <c r="H63" s="19">
        <f t="shared" si="25"/>
        <v>0</v>
      </c>
    </row>
    <row r="64" spans="1:10" ht="16.5" hidden="1" thickTop="1" thickBot="1" x14ac:dyDescent="0.3"/>
    <row r="65" spans="1:10" ht="33" thickBot="1" x14ac:dyDescent="0.45">
      <c r="A65" s="49">
        <v>2009</v>
      </c>
      <c r="B65" s="50" t="s">
        <v>0</v>
      </c>
      <c r="C65" s="50" t="s">
        <v>1</v>
      </c>
      <c r="D65" s="50" t="s">
        <v>2</v>
      </c>
      <c r="E65" s="50" t="s">
        <v>3</v>
      </c>
      <c r="F65" s="50" t="s">
        <v>6</v>
      </c>
      <c r="G65" s="50" t="s">
        <v>5</v>
      </c>
      <c r="H65" s="51" t="s">
        <v>7</v>
      </c>
      <c r="I65" s="65" t="s">
        <v>49</v>
      </c>
      <c r="J65" s="65" t="s">
        <v>50</v>
      </c>
    </row>
    <row r="66" spans="1:10" ht="18.75" x14ac:dyDescent="0.3">
      <c r="A66" s="46" t="s">
        <v>33</v>
      </c>
      <c r="B66" s="47">
        <f t="shared" ref="B66:E66" si="26">B63+B52+B41+B30+B18+B8</f>
        <v>154</v>
      </c>
      <c r="C66" s="47">
        <f t="shared" si="26"/>
        <v>552</v>
      </c>
      <c r="D66" s="47">
        <f t="shared" si="26"/>
        <v>224</v>
      </c>
      <c r="E66" s="47">
        <f t="shared" si="26"/>
        <v>187</v>
      </c>
      <c r="F66" s="48">
        <f>F63+F52+F41+F30+F18+F8+F6</f>
        <v>1870</v>
      </c>
      <c r="G66" s="48">
        <f>G63+G52+G41+G30+G18+G8+G6</f>
        <v>1342</v>
      </c>
      <c r="H66" s="48">
        <f>H63+H52+H41+H30+H18+H8+H6</f>
        <v>528</v>
      </c>
      <c r="I66" s="63">
        <f>I52+I41+I30+I18</f>
        <v>160</v>
      </c>
      <c r="J66" s="63">
        <f>J52+J41+J30+J18</f>
        <v>117</v>
      </c>
    </row>
    <row r="67" spans="1:10" x14ac:dyDescent="0.25">
      <c r="B67" t="s">
        <v>43</v>
      </c>
      <c r="F67" t="s">
        <v>44</v>
      </c>
      <c r="I67" s="66">
        <v>0.42220000000000002</v>
      </c>
      <c r="J67" s="66">
        <v>0.1585</v>
      </c>
    </row>
  </sheetData>
  <pageMargins left="0.7" right="0.7" top="0.75" bottom="0.75" header="0.3" footer="0.3"/>
  <pageSetup paperSize="28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A133" workbookViewId="0">
      <selection activeCell="I40" sqref="I40:J40"/>
    </sheetView>
  </sheetViews>
  <sheetFormatPr defaultRowHeight="15" x14ac:dyDescent="0.25"/>
  <sheetData>
    <row r="1" spans="1:10" x14ac:dyDescent="0.25">
      <c r="A1" t="s">
        <v>14</v>
      </c>
      <c r="G1">
        <v>2010</v>
      </c>
    </row>
    <row r="3" spans="1:10" x14ac:dyDescent="0.25">
      <c r="A3" t="s">
        <v>34</v>
      </c>
    </row>
    <row r="4" spans="1:10" x14ac:dyDescent="0.25">
      <c r="A4" t="s">
        <v>4</v>
      </c>
      <c r="B4" t="s">
        <v>0</v>
      </c>
      <c r="C4" t="s">
        <v>1</v>
      </c>
      <c r="D4" t="s">
        <v>2</v>
      </c>
      <c r="E4" t="s">
        <v>3</v>
      </c>
      <c r="F4" t="s">
        <v>6</v>
      </c>
      <c r="G4" t="s">
        <v>5</v>
      </c>
      <c r="H4" t="s">
        <v>7</v>
      </c>
      <c r="I4" t="s">
        <v>46</v>
      </c>
      <c r="J4" t="s">
        <v>47</v>
      </c>
    </row>
    <row r="5" spans="1:10" x14ac:dyDescent="0.25">
      <c r="A5" t="s">
        <v>78</v>
      </c>
      <c r="E5">
        <v>1</v>
      </c>
      <c r="F5">
        <v>1</v>
      </c>
      <c r="G5">
        <v>1</v>
      </c>
      <c r="H5">
        <v>0</v>
      </c>
    </row>
    <row r="6" spans="1:10" x14ac:dyDescent="0.25">
      <c r="A6" t="s">
        <v>79</v>
      </c>
      <c r="B6">
        <v>8</v>
      </c>
      <c r="C6">
        <v>24</v>
      </c>
      <c r="D6">
        <v>19</v>
      </c>
      <c r="E6">
        <v>13</v>
      </c>
      <c r="F6">
        <v>64</v>
      </c>
      <c r="G6">
        <v>47</v>
      </c>
      <c r="H6">
        <v>17</v>
      </c>
      <c r="I6">
        <v>8</v>
      </c>
      <c r="J6">
        <v>7</v>
      </c>
    </row>
    <row r="7" spans="1:10" x14ac:dyDescent="0.25">
      <c r="A7" t="s">
        <v>80</v>
      </c>
      <c r="B7">
        <v>3</v>
      </c>
      <c r="C7">
        <v>23</v>
      </c>
      <c r="D7">
        <v>8</v>
      </c>
      <c r="E7">
        <v>15</v>
      </c>
      <c r="F7">
        <v>49</v>
      </c>
      <c r="G7">
        <v>37</v>
      </c>
      <c r="H7">
        <v>12</v>
      </c>
      <c r="I7">
        <v>10</v>
      </c>
      <c r="J7">
        <v>7</v>
      </c>
    </row>
    <row r="8" spans="1:10" x14ac:dyDescent="0.25">
      <c r="A8" t="s">
        <v>81</v>
      </c>
      <c r="B8">
        <v>10</v>
      </c>
      <c r="C8">
        <v>34</v>
      </c>
      <c r="D8">
        <v>11</v>
      </c>
      <c r="E8">
        <v>12</v>
      </c>
      <c r="F8">
        <v>67</v>
      </c>
      <c r="G8">
        <v>45</v>
      </c>
      <c r="H8">
        <v>22</v>
      </c>
      <c r="I8">
        <v>12</v>
      </c>
      <c r="J8">
        <v>10</v>
      </c>
    </row>
    <row r="9" spans="1:10" x14ac:dyDescent="0.25">
      <c r="A9" t="s">
        <v>82</v>
      </c>
      <c r="B9">
        <v>8</v>
      </c>
      <c r="C9">
        <v>41</v>
      </c>
      <c r="D9">
        <v>8</v>
      </c>
      <c r="E9">
        <v>9</v>
      </c>
      <c r="F9">
        <v>66</v>
      </c>
      <c r="G9">
        <v>42</v>
      </c>
      <c r="H9">
        <v>24</v>
      </c>
      <c r="I9">
        <v>18</v>
      </c>
      <c r="J9">
        <v>10</v>
      </c>
    </row>
    <row r="10" spans="1:10" x14ac:dyDescent="0.25">
      <c r="F10">
        <v>0</v>
      </c>
      <c r="G10">
        <v>0</v>
      </c>
    </row>
    <row r="12" spans="1:10" x14ac:dyDescent="0.25">
      <c r="A12" t="s">
        <v>13</v>
      </c>
      <c r="B12">
        <v>29</v>
      </c>
      <c r="C12">
        <v>122</v>
      </c>
      <c r="D12">
        <v>46</v>
      </c>
      <c r="E12">
        <v>50</v>
      </c>
      <c r="F12">
        <v>247</v>
      </c>
      <c r="G12">
        <v>172</v>
      </c>
      <c r="H12">
        <v>75</v>
      </c>
      <c r="I12">
        <v>48</v>
      </c>
      <c r="J12">
        <v>34</v>
      </c>
    </row>
    <row r="14" spans="1:10" x14ac:dyDescent="0.25">
      <c r="A14" t="s">
        <v>35</v>
      </c>
    </row>
    <row r="15" spans="1:10" x14ac:dyDescent="0.25">
      <c r="A15" t="s">
        <v>4</v>
      </c>
      <c r="B15" t="s">
        <v>0</v>
      </c>
      <c r="C15" t="s">
        <v>1</v>
      </c>
      <c r="D15" t="s">
        <v>2</v>
      </c>
      <c r="E15" t="s">
        <v>3</v>
      </c>
      <c r="F15" t="s">
        <v>6</v>
      </c>
      <c r="G15" t="s">
        <v>5</v>
      </c>
      <c r="H15" t="s">
        <v>7</v>
      </c>
      <c r="I15" t="s">
        <v>46</v>
      </c>
      <c r="J15" t="s">
        <v>47</v>
      </c>
    </row>
    <row r="16" spans="1:10" x14ac:dyDescent="0.25">
      <c r="A16" t="s">
        <v>83</v>
      </c>
      <c r="B16">
        <v>9</v>
      </c>
      <c r="C16">
        <v>37</v>
      </c>
      <c r="D16">
        <v>9</v>
      </c>
      <c r="F16">
        <v>55</v>
      </c>
      <c r="G16">
        <v>31</v>
      </c>
      <c r="H16">
        <v>24</v>
      </c>
      <c r="I16">
        <v>19</v>
      </c>
      <c r="J16">
        <v>12</v>
      </c>
    </row>
    <row r="17" spans="1:10" x14ac:dyDescent="0.25">
      <c r="A17" t="s">
        <v>84</v>
      </c>
      <c r="B17">
        <v>9</v>
      </c>
      <c r="C17">
        <v>35</v>
      </c>
      <c r="D17">
        <v>42</v>
      </c>
      <c r="E17" s="147">
        <v>83</v>
      </c>
      <c r="F17">
        <v>169</v>
      </c>
      <c r="G17">
        <v>110</v>
      </c>
      <c r="H17">
        <v>59</v>
      </c>
      <c r="I17">
        <v>12</v>
      </c>
      <c r="J17">
        <v>9</v>
      </c>
    </row>
    <row r="18" spans="1:10" x14ac:dyDescent="0.25">
      <c r="A18" t="s">
        <v>85</v>
      </c>
      <c r="C18">
        <v>52</v>
      </c>
      <c r="D18">
        <v>10</v>
      </c>
      <c r="E18">
        <v>10</v>
      </c>
      <c r="F18">
        <v>72</v>
      </c>
      <c r="G18">
        <v>45</v>
      </c>
      <c r="H18">
        <v>27</v>
      </c>
      <c r="I18">
        <v>19</v>
      </c>
      <c r="J18">
        <v>16</v>
      </c>
    </row>
    <row r="19" spans="1:10" x14ac:dyDescent="0.25">
      <c r="A19" t="s">
        <v>86</v>
      </c>
      <c r="B19">
        <v>7</v>
      </c>
      <c r="C19">
        <v>37</v>
      </c>
      <c r="D19">
        <v>23</v>
      </c>
      <c r="E19">
        <v>5</v>
      </c>
      <c r="F19">
        <v>72</v>
      </c>
      <c r="G19">
        <v>44</v>
      </c>
      <c r="H19">
        <v>28</v>
      </c>
      <c r="I19">
        <v>16</v>
      </c>
      <c r="J19">
        <v>11</v>
      </c>
    </row>
    <row r="20" spans="1:10" x14ac:dyDescent="0.25">
      <c r="F20">
        <v>0</v>
      </c>
      <c r="G20">
        <v>0</v>
      </c>
    </row>
    <row r="21" spans="1:10" x14ac:dyDescent="0.25">
      <c r="F21">
        <v>0</v>
      </c>
      <c r="G21">
        <v>0</v>
      </c>
    </row>
    <row r="23" spans="1:10" x14ac:dyDescent="0.25">
      <c r="A23" t="s">
        <v>13</v>
      </c>
      <c r="B23">
        <v>25</v>
      </c>
      <c r="C23">
        <v>161</v>
      </c>
      <c r="D23">
        <v>84</v>
      </c>
      <c r="E23">
        <v>98</v>
      </c>
      <c r="F23">
        <v>368</v>
      </c>
      <c r="G23">
        <v>230</v>
      </c>
      <c r="H23">
        <v>138</v>
      </c>
      <c r="I23">
        <v>66</v>
      </c>
      <c r="J23">
        <v>48</v>
      </c>
    </row>
    <row r="25" spans="1:10" x14ac:dyDescent="0.25">
      <c r="A25" t="s">
        <v>36</v>
      </c>
    </row>
    <row r="26" spans="1:10" x14ac:dyDescent="0.25">
      <c r="A26" t="s">
        <v>4</v>
      </c>
      <c r="B26" t="s">
        <v>0</v>
      </c>
      <c r="C26" t="s">
        <v>1</v>
      </c>
      <c r="D26" t="s">
        <v>2</v>
      </c>
      <c r="E26" t="s">
        <v>3</v>
      </c>
      <c r="F26" t="s">
        <v>6</v>
      </c>
      <c r="G26" t="s">
        <v>5</v>
      </c>
      <c r="H26" t="s">
        <v>7</v>
      </c>
      <c r="I26" t="s">
        <v>46</v>
      </c>
      <c r="J26" t="s">
        <v>47</v>
      </c>
    </row>
    <row r="27" spans="1:10" x14ac:dyDescent="0.25">
      <c r="A27" t="s">
        <v>87</v>
      </c>
      <c r="B27">
        <v>20</v>
      </c>
      <c r="C27">
        <v>49</v>
      </c>
      <c r="D27">
        <v>8</v>
      </c>
      <c r="E27">
        <v>15</v>
      </c>
      <c r="F27">
        <v>92</v>
      </c>
      <c r="G27">
        <v>62</v>
      </c>
      <c r="H27">
        <v>30</v>
      </c>
      <c r="I27">
        <v>16</v>
      </c>
      <c r="J27">
        <v>9</v>
      </c>
    </row>
    <row r="28" spans="1:10" x14ac:dyDescent="0.25">
      <c r="A28" t="s">
        <v>88</v>
      </c>
      <c r="B28">
        <v>17</v>
      </c>
      <c r="C28">
        <v>47</v>
      </c>
      <c r="D28">
        <v>34</v>
      </c>
      <c r="E28">
        <v>12</v>
      </c>
      <c r="F28">
        <v>110</v>
      </c>
      <c r="G28">
        <v>64</v>
      </c>
      <c r="H28">
        <v>46</v>
      </c>
      <c r="I28">
        <v>11</v>
      </c>
      <c r="J28">
        <v>9</v>
      </c>
    </row>
    <row r="29" spans="1:10" x14ac:dyDescent="0.25">
      <c r="A29" t="s">
        <v>89</v>
      </c>
      <c r="B29">
        <v>10</v>
      </c>
      <c r="C29">
        <v>47</v>
      </c>
      <c r="D29">
        <v>32</v>
      </c>
      <c r="E29">
        <v>15</v>
      </c>
      <c r="F29">
        <v>104</v>
      </c>
      <c r="G29">
        <v>56</v>
      </c>
      <c r="H29">
        <v>48</v>
      </c>
      <c r="I29">
        <v>18</v>
      </c>
      <c r="J29">
        <v>11</v>
      </c>
    </row>
    <row r="30" spans="1:10" x14ac:dyDescent="0.25">
      <c r="A30" t="s">
        <v>90</v>
      </c>
      <c r="B30">
        <v>10</v>
      </c>
      <c r="C30">
        <v>25</v>
      </c>
      <c r="D30">
        <v>22</v>
      </c>
      <c r="E30">
        <v>10</v>
      </c>
      <c r="F30">
        <v>67</v>
      </c>
      <c r="G30">
        <v>46</v>
      </c>
      <c r="H30">
        <v>21</v>
      </c>
      <c r="I30">
        <v>7</v>
      </c>
      <c r="J30">
        <v>7</v>
      </c>
    </row>
    <row r="31" spans="1:10" x14ac:dyDescent="0.25">
      <c r="A31" t="s">
        <v>91</v>
      </c>
      <c r="B31">
        <v>19</v>
      </c>
      <c r="C31">
        <v>38</v>
      </c>
      <c r="F31">
        <v>57</v>
      </c>
      <c r="G31">
        <v>36</v>
      </c>
      <c r="H31">
        <v>21</v>
      </c>
      <c r="I31">
        <v>15</v>
      </c>
      <c r="J31">
        <v>20</v>
      </c>
    </row>
    <row r="32" spans="1:10" x14ac:dyDescent="0.25">
      <c r="F32">
        <v>0</v>
      </c>
      <c r="G32">
        <v>0</v>
      </c>
    </row>
    <row r="34" spans="1:10" x14ac:dyDescent="0.25">
      <c r="A34" t="s">
        <v>13</v>
      </c>
      <c r="B34">
        <v>76</v>
      </c>
      <c r="C34">
        <v>206</v>
      </c>
      <c r="D34">
        <v>96</v>
      </c>
      <c r="E34">
        <v>52</v>
      </c>
      <c r="F34">
        <v>430</v>
      </c>
      <c r="G34">
        <v>264</v>
      </c>
      <c r="H34">
        <v>166</v>
      </c>
      <c r="I34">
        <v>67</v>
      </c>
      <c r="J34">
        <v>56</v>
      </c>
    </row>
    <row r="36" spans="1:10" x14ac:dyDescent="0.25">
      <c r="A36" t="s">
        <v>37</v>
      </c>
    </row>
    <row r="37" spans="1:10" x14ac:dyDescent="0.25">
      <c r="A37" t="s">
        <v>4</v>
      </c>
      <c r="B37" t="s">
        <v>0</v>
      </c>
      <c r="C37" t="s">
        <v>1</v>
      </c>
      <c r="D37" t="s">
        <v>2</v>
      </c>
      <c r="E37" t="s">
        <v>3</v>
      </c>
      <c r="F37" t="s">
        <v>6</v>
      </c>
      <c r="G37" t="s">
        <v>5</v>
      </c>
      <c r="H37" t="s">
        <v>7</v>
      </c>
      <c r="I37" t="s">
        <v>46</v>
      </c>
      <c r="J37" t="s">
        <v>47</v>
      </c>
    </row>
    <row r="38" spans="1:10" x14ac:dyDescent="0.25">
      <c r="A38" t="s">
        <v>92</v>
      </c>
      <c r="D38">
        <v>77</v>
      </c>
      <c r="E38">
        <v>6</v>
      </c>
      <c r="F38">
        <v>83</v>
      </c>
      <c r="G38">
        <v>41</v>
      </c>
      <c r="H38">
        <v>42</v>
      </c>
    </row>
    <row r="39" spans="1:10" x14ac:dyDescent="0.25">
      <c r="A39" t="s">
        <v>93</v>
      </c>
      <c r="B39">
        <v>20</v>
      </c>
      <c r="C39">
        <v>73</v>
      </c>
      <c r="D39">
        <v>46</v>
      </c>
      <c r="E39">
        <v>14</v>
      </c>
      <c r="F39">
        <v>153</v>
      </c>
      <c r="G39">
        <v>79</v>
      </c>
      <c r="H39">
        <v>74</v>
      </c>
      <c r="I39">
        <v>13</v>
      </c>
      <c r="J39">
        <v>11</v>
      </c>
    </row>
    <row r="40" spans="1:10" x14ac:dyDescent="0.25">
      <c r="A40" t="s">
        <v>94</v>
      </c>
      <c r="B40">
        <v>11</v>
      </c>
      <c r="C40" s="81">
        <v>75</v>
      </c>
      <c r="D40">
        <v>21</v>
      </c>
      <c r="E40">
        <v>14</v>
      </c>
      <c r="F40">
        <v>121</v>
      </c>
      <c r="G40">
        <v>74</v>
      </c>
      <c r="H40">
        <v>47</v>
      </c>
      <c r="I40" s="147">
        <v>22</v>
      </c>
      <c r="J40" s="147">
        <v>13</v>
      </c>
    </row>
    <row r="41" spans="1:10" x14ac:dyDescent="0.25">
      <c r="A41" t="s">
        <v>95</v>
      </c>
      <c r="B41">
        <v>22</v>
      </c>
      <c r="C41">
        <v>57</v>
      </c>
      <c r="D41">
        <v>41</v>
      </c>
      <c r="E41">
        <v>10</v>
      </c>
      <c r="F41">
        <v>130</v>
      </c>
      <c r="G41">
        <v>76</v>
      </c>
      <c r="H41">
        <v>54</v>
      </c>
      <c r="I41">
        <v>13</v>
      </c>
      <c r="J41">
        <v>8</v>
      </c>
    </row>
    <row r="42" spans="1:10" x14ac:dyDescent="0.25">
      <c r="A42" t="s">
        <v>96</v>
      </c>
      <c r="B42">
        <v>19</v>
      </c>
      <c r="C42">
        <v>51</v>
      </c>
      <c r="D42">
        <v>34</v>
      </c>
      <c r="F42">
        <v>104</v>
      </c>
      <c r="G42">
        <v>58</v>
      </c>
      <c r="H42">
        <v>46</v>
      </c>
      <c r="I42">
        <v>16</v>
      </c>
      <c r="J42">
        <v>8</v>
      </c>
    </row>
    <row r="43" spans="1:10" x14ac:dyDescent="0.25">
      <c r="F43">
        <v>0</v>
      </c>
      <c r="G43">
        <v>0</v>
      </c>
    </row>
    <row r="45" spans="1:10" x14ac:dyDescent="0.25">
      <c r="A45" t="s">
        <v>13</v>
      </c>
      <c r="B45">
        <v>72</v>
      </c>
      <c r="C45">
        <v>256</v>
      </c>
      <c r="D45">
        <v>219</v>
      </c>
      <c r="E45">
        <v>44</v>
      </c>
      <c r="F45">
        <v>591</v>
      </c>
      <c r="G45">
        <v>328</v>
      </c>
      <c r="H45">
        <v>263</v>
      </c>
      <c r="I45">
        <v>64</v>
      </c>
      <c r="J45">
        <v>40</v>
      </c>
    </row>
    <row r="47" spans="1:10" x14ac:dyDescent="0.25">
      <c r="A47" t="s">
        <v>38</v>
      </c>
    </row>
    <row r="48" spans="1:10" x14ac:dyDescent="0.25">
      <c r="A48" t="s">
        <v>4</v>
      </c>
      <c r="B48" t="s">
        <v>0</v>
      </c>
      <c r="C48" t="s">
        <v>1</v>
      </c>
      <c r="D48" t="s">
        <v>2</v>
      </c>
      <c r="E48" t="s">
        <v>3</v>
      </c>
      <c r="F48" t="s">
        <v>6</v>
      </c>
      <c r="G48" t="s">
        <v>5</v>
      </c>
      <c r="H48" t="s">
        <v>7</v>
      </c>
      <c r="I48" t="s">
        <v>46</v>
      </c>
      <c r="J48" t="s">
        <v>47</v>
      </c>
    </row>
    <row r="49" spans="1:10" x14ac:dyDescent="0.25">
      <c r="A49" t="s">
        <v>97</v>
      </c>
      <c r="E49">
        <v>17</v>
      </c>
      <c r="F49">
        <v>17</v>
      </c>
      <c r="G49">
        <v>11</v>
      </c>
      <c r="H49">
        <v>6</v>
      </c>
    </row>
    <row r="50" spans="1:10" x14ac:dyDescent="0.25">
      <c r="A50" t="s">
        <v>98</v>
      </c>
      <c r="B50">
        <v>25</v>
      </c>
      <c r="C50">
        <v>60</v>
      </c>
      <c r="D50">
        <v>13</v>
      </c>
      <c r="E50">
        <v>9</v>
      </c>
      <c r="F50">
        <v>107</v>
      </c>
      <c r="G50">
        <v>60</v>
      </c>
      <c r="H50">
        <v>47</v>
      </c>
      <c r="I50">
        <v>20</v>
      </c>
      <c r="J50">
        <v>10</v>
      </c>
    </row>
    <row r="51" spans="1:10" x14ac:dyDescent="0.25">
      <c r="A51" t="s">
        <v>99</v>
      </c>
      <c r="B51">
        <v>16</v>
      </c>
      <c r="C51">
        <v>54</v>
      </c>
      <c r="D51">
        <v>39</v>
      </c>
      <c r="E51">
        <v>4</v>
      </c>
      <c r="F51">
        <v>113</v>
      </c>
      <c r="G51">
        <v>67</v>
      </c>
      <c r="H51">
        <v>46</v>
      </c>
      <c r="I51">
        <v>15</v>
      </c>
      <c r="J51">
        <v>10</v>
      </c>
    </row>
    <row r="52" spans="1:10" x14ac:dyDescent="0.25">
      <c r="A52" t="s">
        <v>100</v>
      </c>
      <c r="B52">
        <v>19</v>
      </c>
      <c r="C52">
        <v>49</v>
      </c>
      <c r="D52">
        <v>17</v>
      </c>
      <c r="E52">
        <v>30</v>
      </c>
      <c r="F52">
        <v>115</v>
      </c>
      <c r="G52">
        <v>84</v>
      </c>
      <c r="H52">
        <v>31</v>
      </c>
      <c r="I52">
        <v>11</v>
      </c>
      <c r="J52">
        <v>7</v>
      </c>
    </row>
    <row r="53" spans="1:10" x14ac:dyDescent="0.25">
      <c r="A53" t="s">
        <v>101</v>
      </c>
      <c r="B53">
        <v>19</v>
      </c>
      <c r="C53">
        <v>53</v>
      </c>
      <c r="D53">
        <v>13</v>
      </c>
      <c r="E53">
        <v>25</v>
      </c>
      <c r="F53">
        <v>110</v>
      </c>
      <c r="G53">
        <v>70</v>
      </c>
      <c r="H53">
        <v>40</v>
      </c>
      <c r="I53">
        <v>17</v>
      </c>
      <c r="J53">
        <v>11</v>
      </c>
    </row>
    <row r="54" spans="1:10" x14ac:dyDescent="0.25">
      <c r="A54" t="s">
        <v>102</v>
      </c>
      <c r="F54">
        <v>0</v>
      </c>
      <c r="G54">
        <v>0</v>
      </c>
    </row>
    <row r="56" spans="1:10" x14ac:dyDescent="0.25">
      <c r="A56" t="s">
        <v>13</v>
      </c>
      <c r="B56">
        <v>79</v>
      </c>
      <c r="C56">
        <v>216</v>
      </c>
      <c r="D56">
        <v>82</v>
      </c>
      <c r="E56">
        <v>85</v>
      </c>
      <c r="F56">
        <v>462</v>
      </c>
      <c r="G56">
        <v>292</v>
      </c>
      <c r="H56">
        <v>170</v>
      </c>
      <c r="I56">
        <v>63</v>
      </c>
      <c r="J56">
        <v>38</v>
      </c>
    </row>
    <row r="59" spans="1:10" x14ac:dyDescent="0.25">
      <c r="A59" t="s">
        <v>52</v>
      </c>
    </row>
    <row r="60" spans="1:10" x14ac:dyDescent="0.25">
      <c r="A60" t="s">
        <v>4</v>
      </c>
      <c r="B60" t="s">
        <v>0</v>
      </c>
      <c r="C60" t="s">
        <v>1</v>
      </c>
      <c r="D60" t="s">
        <v>2</v>
      </c>
      <c r="E60" t="s">
        <v>3</v>
      </c>
      <c r="F60" t="s">
        <v>6</v>
      </c>
      <c r="G60" t="s">
        <v>5</v>
      </c>
      <c r="H60" t="s">
        <v>7</v>
      </c>
      <c r="I60" t="s">
        <v>46</v>
      </c>
      <c r="J60" t="s">
        <v>47</v>
      </c>
    </row>
    <row r="61" spans="1:10" x14ac:dyDescent="0.25">
      <c r="A61" t="s">
        <v>103</v>
      </c>
      <c r="C61">
        <v>45</v>
      </c>
      <c r="D61">
        <v>20</v>
      </c>
      <c r="E61">
        <v>10</v>
      </c>
      <c r="F61">
        <v>75</v>
      </c>
      <c r="G61">
        <v>42</v>
      </c>
      <c r="H61">
        <v>33</v>
      </c>
      <c r="I61">
        <v>4</v>
      </c>
      <c r="J61">
        <v>2</v>
      </c>
    </row>
    <row r="62" spans="1:10" x14ac:dyDescent="0.25">
      <c r="A62" t="s">
        <v>104</v>
      </c>
      <c r="B62">
        <v>17</v>
      </c>
      <c r="C62">
        <v>37</v>
      </c>
      <c r="D62">
        <v>43</v>
      </c>
      <c r="E62">
        <v>24</v>
      </c>
      <c r="F62">
        <v>121</v>
      </c>
      <c r="G62">
        <v>85</v>
      </c>
      <c r="H62">
        <v>36</v>
      </c>
      <c r="I62">
        <v>6</v>
      </c>
      <c r="J62">
        <v>3</v>
      </c>
    </row>
    <row r="63" spans="1:10" x14ac:dyDescent="0.25">
      <c r="A63" t="s">
        <v>105</v>
      </c>
      <c r="B63" s="81">
        <v>50</v>
      </c>
      <c r="C63">
        <v>55</v>
      </c>
      <c r="D63">
        <v>39</v>
      </c>
      <c r="E63">
        <v>16</v>
      </c>
      <c r="F63">
        <v>160</v>
      </c>
      <c r="G63">
        <v>89</v>
      </c>
      <c r="H63">
        <v>71</v>
      </c>
      <c r="I63">
        <v>6</v>
      </c>
      <c r="J63">
        <v>3</v>
      </c>
    </row>
    <row r="64" spans="1:10" x14ac:dyDescent="0.25">
      <c r="A64" t="s">
        <v>106</v>
      </c>
      <c r="B64">
        <v>34</v>
      </c>
      <c r="C64">
        <v>45</v>
      </c>
      <c r="D64">
        <v>19</v>
      </c>
      <c r="E64">
        <v>11</v>
      </c>
      <c r="F64">
        <v>109</v>
      </c>
      <c r="G64">
        <v>73</v>
      </c>
      <c r="H64">
        <v>36</v>
      </c>
      <c r="I64">
        <v>8</v>
      </c>
      <c r="J64">
        <v>4</v>
      </c>
    </row>
    <row r="65" spans="1:10" x14ac:dyDescent="0.25">
      <c r="A65" t="s">
        <v>107</v>
      </c>
      <c r="B65">
        <v>15</v>
      </c>
      <c r="C65">
        <v>44</v>
      </c>
      <c r="F65">
        <v>59</v>
      </c>
      <c r="G65">
        <v>37</v>
      </c>
      <c r="H65">
        <v>22</v>
      </c>
      <c r="I65">
        <v>4</v>
      </c>
      <c r="J65">
        <v>3</v>
      </c>
    </row>
    <row r="66" spans="1:10" x14ac:dyDescent="0.25">
      <c r="F66">
        <v>0</v>
      </c>
      <c r="G66">
        <v>0</v>
      </c>
    </row>
    <row r="68" spans="1:10" x14ac:dyDescent="0.25">
      <c r="A68" t="s">
        <v>13</v>
      </c>
      <c r="B68">
        <v>116</v>
      </c>
      <c r="C68">
        <v>226</v>
      </c>
      <c r="D68">
        <v>121</v>
      </c>
      <c r="E68">
        <v>61</v>
      </c>
      <c r="F68">
        <v>524</v>
      </c>
      <c r="G68">
        <v>326</v>
      </c>
      <c r="H68">
        <v>198</v>
      </c>
      <c r="I68">
        <v>28</v>
      </c>
      <c r="J68">
        <v>15</v>
      </c>
    </row>
    <row r="71" spans="1:10" x14ac:dyDescent="0.25">
      <c r="A71" t="s">
        <v>53</v>
      </c>
    </row>
    <row r="72" spans="1:10" x14ac:dyDescent="0.25">
      <c r="A72" t="s">
        <v>4</v>
      </c>
      <c r="B72" t="s">
        <v>0</v>
      </c>
      <c r="C72" t="s">
        <v>1</v>
      </c>
      <c r="D72" t="s">
        <v>2</v>
      </c>
      <c r="E72" t="s">
        <v>3</v>
      </c>
      <c r="F72" t="s">
        <v>6</v>
      </c>
      <c r="G72" t="s">
        <v>5</v>
      </c>
      <c r="H72" t="s">
        <v>7</v>
      </c>
      <c r="I72" t="s">
        <v>46</v>
      </c>
      <c r="J72" t="s">
        <v>47</v>
      </c>
    </row>
    <row r="73" spans="1:10" x14ac:dyDescent="0.25">
      <c r="A73" t="s">
        <v>108</v>
      </c>
      <c r="D73">
        <v>51</v>
      </c>
      <c r="F73">
        <v>51</v>
      </c>
      <c r="G73">
        <v>33</v>
      </c>
      <c r="H73">
        <v>18</v>
      </c>
    </row>
    <row r="74" spans="1:10" x14ac:dyDescent="0.25">
      <c r="A74" t="s">
        <v>109</v>
      </c>
      <c r="B74">
        <v>12</v>
      </c>
      <c r="C74">
        <v>62</v>
      </c>
      <c r="D74">
        <v>62</v>
      </c>
      <c r="E74">
        <v>10</v>
      </c>
      <c r="F74">
        <v>146</v>
      </c>
      <c r="G74">
        <v>87</v>
      </c>
      <c r="H74">
        <v>59</v>
      </c>
    </row>
    <row r="75" spans="1:10" x14ac:dyDescent="0.25">
      <c r="A75" t="s">
        <v>110</v>
      </c>
      <c r="B75">
        <v>19</v>
      </c>
      <c r="C75">
        <v>69</v>
      </c>
      <c r="D75">
        <v>27</v>
      </c>
      <c r="E75">
        <v>20</v>
      </c>
      <c r="F75">
        <v>135</v>
      </c>
      <c r="G75">
        <v>94</v>
      </c>
      <c r="H75">
        <v>41</v>
      </c>
    </row>
    <row r="76" spans="1:10" x14ac:dyDescent="0.25">
      <c r="A76" t="s">
        <v>111</v>
      </c>
      <c r="B76">
        <v>48</v>
      </c>
      <c r="C76">
        <v>66</v>
      </c>
      <c r="D76">
        <v>40</v>
      </c>
      <c r="F76">
        <v>154</v>
      </c>
      <c r="G76">
        <v>110</v>
      </c>
      <c r="H76">
        <v>44</v>
      </c>
    </row>
    <row r="77" spans="1:10" x14ac:dyDescent="0.25">
      <c r="A77" t="s">
        <v>112</v>
      </c>
      <c r="B77" s="147">
        <v>51</v>
      </c>
      <c r="C77">
        <v>61</v>
      </c>
      <c r="D77">
        <v>52</v>
      </c>
      <c r="E77">
        <v>59</v>
      </c>
      <c r="F77">
        <v>223</v>
      </c>
      <c r="G77">
        <v>162</v>
      </c>
      <c r="H77">
        <v>61</v>
      </c>
    </row>
    <row r="78" spans="1:10" x14ac:dyDescent="0.25">
      <c r="F78">
        <v>0</v>
      </c>
      <c r="G78">
        <v>0</v>
      </c>
    </row>
    <row r="80" spans="1:10" x14ac:dyDescent="0.25">
      <c r="A80" t="s">
        <v>13</v>
      </c>
      <c r="B80">
        <v>130</v>
      </c>
      <c r="C80">
        <v>258</v>
      </c>
      <c r="D80">
        <v>232</v>
      </c>
      <c r="E80">
        <v>89</v>
      </c>
      <c r="F80">
        <v>709</v>
      </c>
      <c r="G80">
        <v>486</v>
      </c>
      <c r="H80">
        <v>223</v>
      </c>
      <c r="I80">
        <v>0</v>
      </c>
      <c r="J80">
        <v>0</v>
      </c>
    </row>
    <row r="83" spans="1:10" x14ac:dyDescent="0.25">
      <c r="A83" t="s">
        <v>54</v>
      </c>
    </row>
    <row r="84" spans="1:10" x14ac:dyDescent="0.25">
      <c r="A84" t="s">
        <v>4</v>
      </c>
      <c r="B84" t="s">
        <v>0</v>
      </c>
      <c r="C84" t="s">
        <v>1</v>
      </c>
      <c r="D84" t="s">
        <v>2</v>
      </c>
      <c r="E84" t="s">
        <v>3</v>
      </c>
      <c r="F84" t="s">
        <v>6</v>
      </c>
      <c r="G84" t="s">
        <v>5</v>
      </c>
      <c r="H84" t="s">
        <v>7</v>
      </c>
      <c r="I84" t="s">
        <v>46</v>
      </c>
      <c r="J84" t="s">
        <v>47</v>
      </c>
    </row>
    <row r="85" spans="1:10" x14ac:dyDescent="0.25">
      <c r="A85" t="s">
        <v>113</v>
      </c>
      <c r="B85">
        <v>29</v>
      </c>
      <c r="C85">
        <v>59</v>
      </c>
      <c r="D85" s="147">
        <v>80</v>
      </c>
      <c r="E85">
        <v>49</v>
      </c>
      <c r="F85">
        <v>217</v>
      </c>
      <c r="G85">
        <v>176</v>
      </c>
      <c r="H85">
        <v>41</v>
      </c>
    </row>
    <row r="86" spans="1:10" x14ac:dyDescent="0.25">
      <c r="A86" t="s">
        <v>114</v>
      </c>
      <c r="B86">
        <v>21</v>
      </c>
      <c r="C86">
        <v>55</v>
      </c>
      <c r="D86">
        <v>27</v>
      </c>
      <c r="E86">
        <v>45</v>
      </c>
      <c r="F86">
        <v>148</v>
      </c>
      <c r="G86">
        <v>99</v>
      </c>
      <c r="H86">
        <v>49</v>
      </c>
    </row>
    <row r="87" spans="1:10" x14ac:dyDescent="0.25">
      <c r="A87" t="s">
        <v>115</v>
      </c>
      <c r="B87">
        <v>48</v>
      </c>
      <c r="C87">
        <v>40</v>
      </c>
      <c r="D87">
        <v>45</v>
      </c>
      <c r="E87">
        <v>9</v>
      </c>
      <c r="F87">
        <v>142</v>
      </c>
      <c r="G87">
        <v>126</v>
      </c>
      <c r="H87">
        <v>16</v>
      </c>
    </row>
    <row r="88" spans="1:10" x14ac:dyDescent="0.25">
      <c r="A88" t="s">
        <v>116</v>
      </c>
      <c r="B88">
        <v>42</v>
      </c>
      <c r="C88">
        <v>52</v>
      </c>
      <c r="D88">
        <v>13</v>
      </c>
      <c r="F88">
        <v>107</v>
      </c>
      <c r="G88">
        <v>73</v>
      </c>
      <c r="H88">
        <v>34</v>
      </c>
    </row>
    <row r="89" spans="1:10" x14ac:dyDescent="0.25">
      <c r="A89" t="s">
        <v>117</v>
      </c>
      <c r="B89">
        <v>43</v>
      </c>
      <c r="F89">
        <v>43</v>
      </c>
      <c r="G89">
        <v>35</v>
      </c>
      <c r="H89">
        <v>8</v>
      </c>
    </row>
    <row r="90" spans="1:10" x14ac:dyDescent="0.25">
      <c r="F90">
        <v>0</v>
      </c>
      <c r="G90">
        <v>0</v>
      </c>
    </row>
    <row r="92" spans="1:10" x14ac:dyDescent="0.25">
      <c r="A92" t="s">
        <v>13</v>
      </c>
      <c r="B92">
        <v>183</v>
      </c>
      <c r="C92">
        <v>206</v>
      </c>
      <c r="D92">
        <v>165</v>
      </c>
      <c r="E92">
        <v>103</v>
      </c>
      <c r="F92">
        <v>657</v>
      </c>
      <c r="G92">
        <v>509</v>
      </c>
      <c r="H92">
        <v>148</v>
      </c>
      <c r="I92">
        <v>0</v>
      </c>
      <c r="J92">
        <v>0</v>
      </c>
    </row>
    <row r="95" spans="1:10" x14ac:dyDescent="0.25">
      <c r="A95" t="s">
        <v>15</v>
      </c>
    </row>
    <row r="96" spans="1:10" x14ac:dyDescent="0.25">
      <c r="A96" t="s">
        <v>4</v>
      </c>
      <c r="B96" t="s">
        <v>0</v>
      </c>
      <c r="C96" t="s">
        <v>1</v>
      </c>
      <c r="D96" t="s">
        <v>2</v>
      </c>
      <c r="E96" t="s">
        <v>3</v>
      </c>
      <c r="F96" t="s">
        <v>6</v>
      </c>
      <c r="G96" t="s">
        <v>5</v>
      </c>
      <c r="H96" t="s">
        <v>7</v>
      </c>
      <c r="I96" t="s">
        <v>46</v>
      </c>
      <c r="J96" t="s">
        <v>47</v>
      </c>
    </row>
    <row r="97" spans="1:10" x14ac:dyDescent="0.25">
      <c r="A97" t="s">
        <v>118</v>
      </c>
      <c r="C97">
        <v>75</v>
      </c>
      <c r="D97">
        <v>57</v>
      </c>
      <c r="E97">
        <v>34</v>
      </c>
      <c r="F97">
        <v>166</v>
      </c>
      <c r="G97">
        <v>125</v>
      </c>
      <c r="H97">
        <v>41</v>
      </c>
    </row>
    <row r="98" spans="1:10" x14ac:dyDescent="0.25">
      <c r="A98" t="s">
        <v>119</v>
      </c>
      <c r="C98">
        <v>77</v>
      </c>
      <c r="D98">
        <v>46</v>
      </c>
      <c r="E98">
        <v>42</v>
      </c>
      <c r="F98">
        <v>165</v>
      </c>
      <c r="G98">
        <v>106</v>
      </c>
      <c r="H98">
        <v>59</v>
      </c>
      <c r="I98">
        <v>14</v>
      </c>
      <c r="J98">
        <v>10</v>
      </c>
    </row>
    <row r="99" spans="1:10" x14ac:dyDescent="0.25">
      <c r="A99" t="s">
        <v>120</v>
      </c>
      <c r="B99">
        <v>32</v>
      </c>
      <c r="C99">
        <v>74</v>
      </c>
      <c r="D99">
        <v>12</v>
      </c>
      <c r="E99">
        <v>23</v>
      </c>
      <c r="F99">
        <v>141</v>
      </c>
      <c r="G99">
        <v>96</v>
      </c>
      <c r="H99">
        <v>45</v>
      </c>
      <c r="I99">
        <v>14</v>
      </c>
      <c r="J99">
        <v>7</v>
      </c>
    </row>
    <row r="100" spans="1:10" x14ac:dyDescent="0.25">
      <c r="A100" t="s">
        <v>121</v>
      </c>
      <c r="B100">
        <v>17</v>
      </c>
      <c r="C100">
        <v>44</v>
      </c>
      <c r="D100">
        <v>66</v>
      </c>
      <c r="E100">
        <v>28</v>
      </c>
      <c r="F100">
        <v>155</v>
      </c>
      <c r="G100">
        <v>134</v>
      </c>
      <c r="H100">
        <v>21</v>
      </c>
      <c r="I100">
        <v>6</v>
      </c>
      <c r="J100">
        <v>8</v>
      </c>
    </row>
    <row r="101" spans="1:10" x14ac:dyDescent="0.25">
      <c r="A101" t="s">
        <v>122</v>
      </c>
      <c r="B101">
        <v>4</v>
      </c>
      <c r="C101">
        <v>36</v>
      </c>
      <c r="F101">
        <v>40</v>
      </c>
      <c r="G101">
        <v>22</v>
      </c>
      <c r="H101">
        <v>18</v>
      </c>
      <c r="I101">
        <v>12</v>
      </c>
      <c r="J101">
        <v>8</v>
      </c>
    </row>
    <row r="102" spans="1:10" x14ac:dyDescent="0.25">
      <c r="F102">
        <v>0</v>
      </c>
      <c r="G102">
        <v>0</v>
      </c>
    </row>
    <row r="104" spans="1:10" x14ac:dyDescent="0.25">
      <c r="A104" t="s">
        <v>13</v>
      </c>
      <c r="B104">
        <v>53</v>
      </c>
      <c r="C104">
        <v>306</v>
      </c>
      <c r="D104">
        <v>181</v>
      </c>
      <c r="E104">
        <v>127</v>
      </c>
      <c r="F104">
        <v>667</v>
      </c>
      <c r="G104">
        <v>483</v>
      </c>
      <c r="H104">
        <v>184</v>
      </c>
      <c r="I104">
        <v>46</v>
      </c>
      <c r="J104">
        <v>33</v>
      </c>
    </row>
    <row r="107" spans="1:10" x14ac:dyDescent="0.25">
      <c r="A107" t="s">
        <v>16</v>
      </c>
    </row>
    <row r="108" spans="1:10" x14ac:dyDescent="0.25">
      <c r="A108" t="s">
        <v>4</v>
      </c>
      <c r="B108" t="s">
        <v>0</v>
      </c>
      <c r="C108" t="s">
        <v>1</v>
      </c>
      <c r="D108" t="s">
        <v>2</v>
      </c>
      <c r="E108" t="s">
        <v>3</v>
      </c>
      <c r="F108" t="s">
        <v>6</v>
      </c>
      <c r="G108" t="s">
        <v>5</v>
      </c>
      <c r="H108" t="s">
        <v>7</v>
      </c>
      <c r="I108" t="s">
        <v>46</v>
      </c>
      <c r="J108" t="s">
        <v>47</v>
      </c>
    </row>
    <row r="109" spans="1:10" x14ac:dyDescent="0.25">
      <c r="A109" t="s">
        <v>123</v>
      </c>
      <c r="D109">
        <v>19</v>
      </c>
      <c r="E109">
        <v>19</v>
      </c>
      <c r="F109">
        <v>38</v>
      </c>
      <c r="G109">
        <v>31</v>
      </c>
      <c r="H109">
        <v>7</v>
      </c>
    </row>
    <row r="110" spans="1:10" x14ac:dyDescent="0.25">
      <c r="A110" t="s">
        <v>124</v>
      </c>
      <c r="B110">
        <v>24</v>
      </c>
      <c r="C110" s="147">
        <v>100</v>
      </c>
      <c r="D110">
        <v>21</v>
      </c>
      <c r="E110">
        <v>6</v>
      </c>
      <c r="F110">
        <v>151</v>
      </c>
      <c r="G110">
        <v>84</v>
      </c>
      <c r="H110">
        <v>67</v>
      </c>
      <c r="I110">
        <v>16</v>
      </c>
      <c r="J110">
        <v>10</v>
      </c>
    </row>
    <row r="111" spans="1:10" x14ac:dyDescent="0.25">
      <c r="A111" t="s">
        <v>125</v>
      </c>
      <c r="B111">
        <v>21</v>
      </c>
      <c r="C111">
        <v>78</v>
      </c>
      <c r="D111">
        <v>56</v>
      </c>
      <c r="E111">
        <v>11</v>
      </c>
      <c r="F111">
        <v>166</v>
      </c>
      <c r="G111">
        <v>105</v>
      </c>
      <c r="H111">
        <v>61</v>
      </c>
      <c r="I111">
        <v>12</v>
      </c>
      <c r="J111">
        <v>7</v>
      </c>
    </row>
    <row r="112" spans="1:10" x14ac:dyDescent="0.25">
      <c r="A112" t="s">
        <v>126</v>
      </c>
      <c r="B112">
        <v>17</v>
      </c>
      <c r="C112">
        <v>53</v>
      </c>
      <c r="D112">
        <v>26</v>
      </c>
      <c r="E112">
        <v>23</v>
      </c>
      <c r="F112">
        <v>119</v>
      </c>
      <c r="G112">
        <v>80</v>
      </c>
      <c r="H112">
        <v>39</v>
      </c>
      <c r="I112">
        <v>9</v>
      </c>
      <c r="J112">
        <v>6</v>
      </c>
    </row>
    <row r="113" spans="1:10" x14ac:dyDescent="0.25">
      <c r="A113" t="s">
        <v>127</v>
      </c>
      <c r="B113">
        <v>9</v>
      </c>
      <c r="C113">
        <v>50</v>
      </c>
      <c r="D113">
        <v>12</v>
      </c>
      <c r="E113">
        <v>11</v>
      </c>
      <c r="F113">
        <v>82</v>
      </c>
      <c r="G113">
        <v>50</v>
      </c>
      <c r="H113">
        <v>32</v>
      </c>
      <c r="I113">
        <v>22</v>
      </c>
      <c r="J113">
        <v>17</v>
      </c>
    </row>
    <row r="114" spans="1:10" x14ac:dyDescent="0.25">
      <c r="F114">
        <v>0</v>
      </c>
      <c r="G114">
        <v>0</v>
      </c>
    </row>
    <row r="116" spans="1:10" x14ac:dyDescent="0.25">
      <c r="A116" t="s">
        <v>13</v>
      </c>
      <c r="B116">
        <v>71</v>
      </c>
      <c r="C116">
        <v>281</v>
      </c>
      <c r="D116">
        <v>134</v>
      </c>
      <c r="E116">
        <v>70</v>
      </c>
      <c r="F116">
        <v>556</v>
      </c>
      <c r="G116">
        <v>350</v>
      </c>
      <c r="H116">
        <v>206</v>
      </c>
      <c r="I116">
        <v>59</v>
      </c>
      <c r="J116">
        <v>40</v>
      </c>
    </row>
    <row r="119" spans="1:10" x14ac:dyDescent="0.25">
      <c r="A119" t="s">
        <v>17</v>
      </c>
    </row>
    <row r="120" spans="1:10" x14ac:dyDescent="0.25">
      <c r="A120" t="s">
        <v>4</v>
      </c>
      <c r="B120" t="s">
        <v>0</v>
      </c>
      <c r="C120" t="s">
        <v>1</v>
      </c>
      <c r="D120" t="s">
        <v>2</v>
      </c>
      <c r="E120" t="s">
        <v>3</v>
      </c>
      <c r="F120" t="s">
        <v>6</v>
      </c>
      <c r="G120" t="s">
        <v>5</v>
      </c>
      <c r="H120" t="s">
        <v>7</v>
      </c>
      <c r="I120" t="s">
        <v>46</v>
      </c>
      <c r="J120" t="s">
        <v>47</v>
      </c>
    </row>
    <row r="121" spans="1:10" x14ac:dyDescent="0.25">
      <c r="A121" t="s">
        <v>128</v>
      </c>
      <c r="B121">
        <v>20</v>
      </c>
      <c r="C121">
        <v>61</v>
      </c>
      <c r="D121">
        <v>10</v>
      </c>
      <c r="E121">
        <v>17</v>
      </c>
      <c r="F121">
        <v>108</v>
      </c>
      <c r="G121">
        <v>71</v>
      </c>
      <c r="H121">
        <v>37</v>
      </c>
      <c r="I121">
        <v>15</v>
      </c>
      <c r="J121">
        <v>9</v>
      </c>
    </row>
    <row r="122" spans="1:10" x14ac:dyDescent="0.25">
      <c r="A122" t="s">
        <v>129</v>
      </c>
      <c r="B122">
        <v>21</v>
      </c>
      <c r="C122">
        <v>20</v>
      </c>
      <c r="D122">
        <v>21</v>
      </c>
      <c r="E122">
        <v>9</v>
      </c>
      <c r="F122">
        <v>71</v>
      </c>
      <c r="G122">
        <v>46</v>
      </c>
      <c r="H122">
        <v>25</v>
      </c>
      <c r="I122">
        <v>10</v>
      </c>
      <c r="J122">
        <v>5</v>
      </c>
    </row>
    <row r="123" spans="1:10" x14ac:dyDescent="0.25">
      <c r="A123" t="s">
        <v>130</v>
      </c>
      <c r="B123">
        <v>11</v>
      </c>
      <c r="C123">
        <v>64</v>
      </c>
      <c r="D123">
        <v>25</v>
      </c>
      <c r="E123">
        <v>10</v>
      </c>
      <c r="F123">
        <v>110</v>
      </c>
      <c r="G123">
        <v>73</v>
      </c>
      <c r="H123">
        <v>37</v>
      </c>
      <c r="I123">
        <v>13</v>
      </c>
      <c r="J123">
        <v>9</v>
      </c>
    </row>
    <row r="124" spans="1:10" x14ac:dyDescent="0.25">
      <c r="A124" t="s">
        <v>131</v>
      </c>
      <c r="B124">
        <v>6</v>
      </c>
      <c r="C124">
        <v>5</v>
      </c>
      <c r="E124">
        <v>7</v>
      </c>
      <c r="F124">
        <v>18</v>
      </c>
      <c r="G124">
        <v>10</v>
      </c>
      <c r="H124">
        <v>8</v>
      </c>
    </row>
    <row r="125" spans="1:10" x14ac:dyDescent="0.25">
      <c r="A125" t="s">
        <v>132</v>
      </c>
      <c r="B125">
        <v>26</v>
      </c>
      <c r="F125">
        <v>26</v>
      </c>
      <c r="G125">
        <v>19</v>
      </c>
      <c r="H125">
        <v>7</v>
      </c>
    </row>
    <row r="126" spans="1:10" x14ac:dyDescent="0.25">
      <c r="F126">
        <v>0</v>
      </c>
      <c r="G126">
        <v>0</v>
      </c>
    </row>
    <row r="128" spans="1:10" x14ac:dyDescent="0.25">
      <c r="A128" t="s">
        <v>13</v>
      </c>
      <c r="B128">
        <v>84</v>
      </c>
      <c r="C128">
        <v>150</v>
      </c>
      <c r="D128">
        <v>56</v>
      </c>
      <c r="E128">
        <v>43</v>
      </c>
      <c r="F128">
        <v>333</v>
      </c>
      <c r="G128">
        <v>219</v>
      </c>
      <c r="H128">
        <v>114</v>
      </c>
      <c r="I128">
        <v>38</v>
      </c>
      <c r="J128">
        <v>23</v>
      </c>
    </row>
    <row r="131" spans="1:10" x14ac:dyDescent="0.25">
      <c r="A131" t="s">
        <v>18</v>
      </c>
    </row>
    <row r="132" spans="1:10" x14ac:dyDescent="0.25">
      <c r="A132" t="s">
        <v>4</v>
      </c>
      <c r="B132" t="s">
        <v>0</v>
      </c>
      <c r="C132" t="s">
        <v>1</v>
      </c>
      <c r="D132" t="s">
        <v>2</v>
      </c>
      <c r="E132" t="s">
        <v>3</v>
      </c>
      <c r="F132" t="s">
        <v>6</v>
      </c>
      <c r="G132" t="s">
        <v>5</v>
      </c>
      <c r="H132" t="s">
        <v>7</v>
      </c>
      <c r="I132" t="s">
        <v>46</v>
      </c>
      <c r="J132" t="s">
        <v>47</v>
      </c>
    </row>
    <row r="133" spans="1:10" x14ac:dyDescent="0.25">
      <c r="A133" t="s">
        <v>133</v>
      </c>
      <c r="C133">
        <v>56</v>
      </c>
      <c r="D133">
        <v>23</v>
      </c>
      <c r="E133">
        <v>13</v>
      </c>
      <c r="F133">
        <v>92</v>
      </c>
      <c r="G133">
        <v>60</v>
      </c>
      <c r="H133">
        <v>32</v>
      </c>
      <c r="I133">
        <v>0</v>
      </c>
      <c r="J133">
        <v>0</v>
      </c>
    </row>
    <row r="134" spans="1:10" x14ac:dyDescent="0.25">
      <c r="A134" t="s">
        <v>134</v>
      </c>
      <c r="B134">
        <v>9</v>
      </c>
      <c r="C134">
        <v>60</v>
      </c>
      <c r="D134">
        <v>26</v>
      </c>
      <c r="E134">
        <v>2</v>
      </c>
      <c r="F134">
        <v>97</v>
      </c>
      <c r="G134">
        <v>58</v>
      </c>
      <c r="H134">
        <v>39</v>
      </c>
      <c r="I134">
        <v>12</v>
      </c>
      <c r="J134">
        <v>8</v>
      </c>
    </row>
    <row r="135" spans="1:10" x14ac:dyDescent="0.25">
      <c r="A135" t="s">
        <v>135</v>
      </c>
      <c r="B135">
        <v>26</v>
      </c>
      <c r="C135">
        <v>79</v>
      </c>
      <c r="D135">
        <v>8</v>
      </c>
      <c r="E135">
        <v>4</v>
      </c>
      <c r="F135">
        <v>117</v>
      </c>
      <c r="G135">
        <v>77</v>
      </c>
      <c r="H135">
        <v>40</v>
      </c>
      <c r="I135">
        <v>18</v>
      </c>
      <c r="J135">
        <v>12</v>
      </c>
    </row>
    <row r="136" spans="1:10" x14ac:dyDescent="0.25">
      <c r="A136" t="s">
        <v>136</v>
      </c>
      <c r="B136">
        <v>10</v>
      </c>
      <c r="C136">
        <v>40</v>
      </c>
      <c r="F136">
        <v>50</v>
      </c>
      <c r="G136">
        <v>33</v>
      </c>
      <c r="H136">
        <v>17</v>
      </c>
      <c r="I136">
        <v>11</v>
      </c>
      <c r="J136">
        <v>9</v>
      </c>
    </row>
    <row r="137" spans="1:10" x14ac:dyDescent="0.25">
      <c r="A137" t="s">
        <v>137</v>
      </c>
      <c r="B137">
        <v>29</v>
      </c>
      <c r="C137">
        <v>28</v>
      </c>
      <c r="F137">
        <v>57</v>
      </c>
      <c r="G137">
        <v>34</v>
      </c>
      <c r="H137">
        <v>23</v>
      </c>
      <c r="I137">
        <v>0</v>
      </c>
      <c r="J137">
        <v>0</v>
      </c>
    </row>
    <row r="138" spans="1:10" x14ac:dyDescent="0.25">
      <c r="F138">
        <v>0</v>
      </c>
      <c r="G138">
        <v>0</v>
      </c>
    </row>
    <row r="140" spans="1:10" x14ac:dyDescent="0.25">
      <c r="A140" t="s">
        <v>13</v>
      </c>
      <c r="B140">
        <v>74</v>
      </c>
      <c r="C140">
        <v>263</v>
      </c>
      <c r="D140">
        <v>57</v>
      </c>
      <c r="E140">
        <v>19</v>
      </c>
      <c r="F140">
        <v>413</v>
      </c>
      <c r="G140">
        <v>262</v>
      </c>
      <c r="H140">
        <v>151</v>
      </c>
      <c r="I140">
        <v>41</v>
      </c>
      <c r="J140">
        <v>29</v>
      </c>
    </row>
    <row r="144" spans="1:10" x14ac:dyDescent="0.25">
      <c r="A144">
        <v>2010</v>
      </c>
      <c r="B144" t="s">
        <v>0</v>
      </c>
      <c r="C144" t="s">
        <v>1</v>
      </c>
      <c r="D144" t="s">
        <v>2</v>
      </c>
      <c r="E144" t="s">
        <v>3</v>
      </c>
      <c r="F144" t="s">
        <v>6</v>
      </c>
      <c r="G144" t="s">
        <v>5</v>
      </c>
      <c r="H144" t="s">
        <v>7</v>
      </c>
      <c r="I144" t="s">
        <v>49</v>
      </c>
      <c r="J144" t="s">
        <v>50</v>
      </c>
    </row>
    <row r="145" spans="1:10" x14ac:dyDescent="0.25">
      <c r="A145" t="s">
        <v>33</v>
      </c>
      <c r="B145">
        <v>992</v>
      </c>
      <c r="C145">
        <v>2651</v>
      </c>
      <c r="D145">
        <v>1473</v>
      </c>
      <c r="E145">
        <v>841</v>
      </c>
      <c r="F145">
        <v>5957</v>
      </c>
      <c r="G145">
        <v>3921</v>
      </c>
      <c r="H145">
        <v>2036</v>
      </c>
      <c r="I145">
        <v>520</v>
      </c>
      <c r="J145">
        <v>322</v>
      </c>
    </row>
    <row r="146" spans="1:10" x14ac:dyDescent="0.25">
      <c r="F146">
        <v>5957</v>
      </c>
      <c r="G146" t="s">
        <v>55</v>
      </c>
      <c r="H146">
        <v>5957</v>
      </c>
      <c r="I146" s="66">
        <v>0.25540000000000002</v>
      </c>
      <c r="J146" s="66">
        <v>8.2100000000000006E-2</v>
      </c>
    </row>
    <row r="151" spans="1:10" x14ac:dyDescent="0.25">
      <c r="A151" t="s">
        <v>39</v>
      </c>
    </row>
    <row r="152" spans="1:10" x14ac:dyDescent="0.25">
      <c r="A152" t="s">
        <v>4</v>
      </c>
      <c r="B152" t="s">
        <v>0</v>
      </c>
      <c r="C152" t="s">
        <v>1</v>
      </c>
      <c r="D152" t="s">
        <v>2</v>
      </c>
      <c r="E152" t="s">
        <v>3</v>
      </c>
      <c r="F152" t="s">
        <v>6</v>
      </c>
      <c r="G152" t="s">
        <v>5</v>
      </c>
      <c r="H152" t="s">
        <v>7</v>
      </c>
      <c r="I152" t="s">
        <v>46</v>
      </c>
      <c r="J152" t="s">
        <v>47</v>
      </c>
    </row>
    <row r="153" spans="1:10" x14ac:dyDescent="0.25">
      <c r="F153">
        <v>0</v>
      </c>
      <c r="G153">
        <v>0</v>
      </c>
    </row>
    <row r="154" spans="1:10" x14ac:dyDescent="0.25">
      <c r="F154">
        <v>0</v>
      </c>
      <c r="G154">
        <v>0</v>
      </c>
    </row>
    <row r="155" spans="1:10" x14ac:dyDescent="0.25">
      <c r="F155">
        <v>0</v>
      </c>
      <c r="G155">
        <v>0</v>
      </c>
    </row>
    <row r="156" spans="1:10" x14ac:dyDescent="0.25">
      <c r="F156">
        <v>0</v>
      </c>
      <c r="G156">
        <v>0</v>
      </c>
    </row>
    <row r="157" spans="1:10" x14ac:dyDescent="0.25">
      <c r="F157">
        <v>0</v>
      </c>
      <c r="G157">
        <v>0</v>
      </c>
    </row>
    <row r="158" spans="1:10" x14ac:dyDescent="0.25">
      <c r="F158">
        <v>0</v>
      </c>
      <c r="G158">
        <v>0</v>
      </c>
    </row>
    <row r="160" spans="1:10" x14ac:dyDescent="0.25">
      <c r="A160" t="s">
        <v>13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63"/>
  <sheetViews>
    <sheetView topLeftCell="A133" workbookViewId="0">
      <selection activeCell="A150" sqref="A150:E150"/>
    </sheetView>
  </sheetViews>
  <sheetFormatPr defaultRowHeight="15" x14ac:dyDescent="0.25"/>
  <cols>
    <col min="1" max="1" width="16.85546875" customWidth="1"/>
    <col min="3" max="3" width="11" customWidth="1"/>
    <col min="7" max="7" width="16.7109375" customWidth="1"/>
  </cols>
  <sheetData>
    <row r="1" spans="1:10" ht="44.25" x14ac:dyDescent="0.55000000000000004">
      <c r="A1" s="20" t="s">
        <v>14</v>
      </c>
      <c r="F1" s="20"/>
      <c r="G1" s="39">
        <v>2011</v>
      </c>
    </row>
    <row r="2" spans="1:10" x14ac:dyDescent="0.25">
      <c r="C2" s="72"/>
      <c r="D2" t="s">
        <v>56</v>
      </c>
      <c r="E2" s="85"/>
      <c r="F2" s="67" t="s">
        <v>51</v>
      </c>
    </row>
    <row r="3" spans="1:10" ht="21.75" thickBot="1" x14ac:dyDescent="0.4">
      <c r="A3" s="53" t="s">
        <v>34</v>
      </c>
    </row>
    <row r="4" spans="1:10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</row>
    <row r="5" spans="1:10" ht="15.75" thickTop="1" x14ac:dyDescent="0.25">
      <c r="A5" s="1" t="s">
        <v>57</v>
      </c>
      <c r="B5" s="71">
        <v>27</v>
      </c>
      <c r="C5" s="71">
        <v>62</v>
      </c>
      <c r="D5" s="71">
        <v>36</v>
      </c>
      <c r="E5" s="43">
        <v>9</v>
      </c>
      <c r="F5" s="8">
        <f>SUM(B5:E5)</f>
        <v>134</v>
      </c>
      <c r="G5" s="9">
        <f>F5-H5</f>
        <v>91</v>
      </c>
      <c r="H5" s="10">
        <v>43</v>
      </c>
      <c r="I5" s="62">
        <v>11</v>
      </c>
      <c r="J5" s="62">
        <v>7</v>
      </c>
    </row>
    <row r="6" spans="1:10" x14ac:dyDescent="0.25">
      <c r="A6" s="2" t="s">
        <v>58</v>
      </c>
      <c r="B6" s="44">
        <v>12</v>
      </c>
      <c r="C6" s="44">
        <v>81</v>
      </c>
      <c r="D6" s="44">
        <v>7</v>
      </c>
      <c r="E6" s="45">
        <v>18</v>
      </c>
      <c r="F6" s="21">
        <f>SUM(B6:E6)</f>
        <v>118</v>
      </c>
      <c r="G6" s="6">
        <f>F6-H6</f>
        <v>70</v>
      </c>
      <c r="H6" s="22">
        <v>48</v>
      </c>
      <c r="I6" s="62">
        <v>12</v>
      </c>
      <c r="J6" s="62">
        <v>8</v>
      </c>
    </row>
    <row r="7" spans="1:10" x14ac:dyDescent="0.25">
      <c r="A7" s="1" t="s">
        <v>59</v>
      </c>
      <c r="B7" s="86"/>
      <c r="C7" s="42">
        <v>52</v>
      </c>
      <c r="D7" s="42">
        <v>39</v>
      </c>
      <c r="E7" s="43">
        <v>3</v>
      </c>
      <c r="F7" s="21">
        <f>SUM(B7:E7)</f>
        <v>94</v>
      </c>
      <c r="G7" s="6">
        <f>F7-H7</f>
        <v>59</v>
      </c>
      <c r="H7" s="22">
        <v>35</v>
      </c>
      <c r="I7" s="62">
        <v>10</v>
      </c>
      <c r="J7" s="62">
        <v>6</v>
      </c>
    </row>
    <row r="8" spans="1:10" x14ac:dyDescent="0.25">
      <c r="A8" s="1" t="s">
        <v>60</v>
      </c>
      <c r="B8" s="42">
        <v>12</v>
      </c>
      <c r="C8" s="42">
        <v>94</v>
      </c>
      <c r="D8" s="42">
        <v>19</v>
      </c>
      <c r="E8" s="43">
        <v>12</v>
      </c>
      <c r="F8" s="21">
        <f t="shared" ref="F8:F10" si="0">SUM(B8:E8)</f>
        <v>137</v>
      </c>
      <c r="G8" s="6">
        <f t="shared" ref="G8:G10" si="1">F8-H8</f>
        <v>73</v>
      </c>
      <c r="H8" s="22">
        <v>64</v>
      </c>
      <c r="I8" s="62">
        <v>15</v>
      </c>
      <c r="J8" s="62">
        <v>9</v>
      </c>
    </row>
    <row r="9" spans="1:10" x14ac:dyDescent="0.25">
      <c r="A9" s="1" t="s">
        <v>77</v>
      </c>
      <c r="B9" s="42">
        <v>17</v>
      </c>
      <c r="C9" s="87"/>
      <c r="D9" s="87"/>
      <c r="E9" s="88"/>
      <c r="F9" s="21">
        <f t="shared" si="0"/>
        <v>17</v>
      </c>
      <c r="G9" s="6">
        <f t="shared" si="1"/>
        <v>11</v>
      </c>
      <c r="H9" s="22">
        <v>6</v>
      </c>
      <c r="I9" s="62"/>
      <c r="J9" s="62"/>
    </row>
    <row r="10" spans="1:10" x14ac:dyDescent="0.25">
      <c r="A10" s="1"/>
      <c r="B10" s="42"/>
      <c r="C10" s="42"/>
      <c r="D10" s="42"/>
      <c r="E10" s="43"/>
      <c r="F10" s="21">
        <f t="shared" si="0"/>
        <v>0</v>
      </c>
      <c r="G10" s="6">
        <f t="shared" si="1"/>
        <v>0</v>
      </c>
      <c r="H10" s="22"/>
    </row>
    <row r="11" spans="1:10" x14ac:dyDescent="0.25">
      <c r="A11" s="1"/>
      <c r="B11" s="42"/>
      <c r="C11" s="42"/>
      <c r="D11" s="42"/>
      <c r="E11" s="43"/>
      <c r="F11" s="13"/>
      <c r="G11" s="11"/>
      <c r="H11" s="14"/>
    </row>
    <row r="12" spans="1:10" ht="15.75" thickBot="1" x14ac:dyDescent="0.3">
      <c r="A12" s="4" t="s">
        <v>13</v>
      </c>
      <c r="B12" s="15">
        <f t="shared" ref="B12:H12" si="2">SUM(B5:B11)</f>
        <v>68</v>
      </c>
      <c r="C12" s="15">
        <f t="shared" si="2"/>
        <v>289</v>
      </c>
      <c r="D12" s="15">
        <f t="shared" si="2"/>
        <v>101</v>
      </c>
      <c r="E12" s="16">
        <f t="shared" si="2"/>
        <v>42</v>
      </c>
      <c r="F12" s="17">
        <f t="shared" si="2"/>
        <v>500</v>
      </c>
      <c r="G12" s="18">
        <f t="shared" si="2"/>
        <v>304</v>
      </c>
      <c r="H12" s="19">
        <f t="shared" si="2"/>
        <v>196</v>
      </c>
      <c r="I12" s="63">
        <f>SUM(I5:I11)</f>
        <v>48</v>
      </c>
      <c r="J12" s="63">
        <f>SUM(J5:J11)</f>
        <v>30</v>
      </c>
    </row>
    <row r="13" spans="1:10" ht="15.75" thickTop="1" x14ac:dyDescent="0.25"/>
    <row r="15" spans="1:10" ht="21.75" thickBot="1" x14ac:dyDescent="0.4">
      <c r="A15" s="53" t="s">
        <v>35</v>
      </c>
    </row>
    <row r="16" spans="1:10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</row>
    <row r="17" spans="1:10" x14ac:dyDescent="0.25">
      <c r="A17" s="73" t="s">
        <v>61</v>
      </c>
      <c r="B17" s="87"/>
      <c r="C17" s="71">
        <v>64</v>
      </c>
      <c r="D17" s="71">
        <v>12</v>
      </c>
      <c r="E17" s="74">
        <v>7</v>
      </c>
      <c r="F17" s="21">
        <f t="shared" ref="F17:F22" si="3">SUM(B17:E17)</f>
        <v>83</v>
      </c>
      <c r="G17" s="6">
        <f t="shared" ref="G17:G22" si="4">F17-H17</f>
        <v>46</v>
      </c>
      <c r="H17" s="22">
        <v>37</v>
      </c>
      <c r="I17" s="62">
        <v>9</v>
      </c>
      <c r="J17" s="62">
        <v>4</v>
      </c>
    </row>
    <row r="18" spans="1:10" x14ac:dyDescent="0.25">
      <c r="A18" s="75" t="s">
        <v>62</v>
      </c>
      <c r="B18" s="76">
        <v>23</v>
      </c>
      <c r="C18" s="76">
        <v>61</v>
      </c>
      <c r="D18" s="76">
        <v>27</v>
      </c>
      <c r="E18" s="77">
        <v>8</v>
      </c>
      <c r="F18" s="21">
        <f t="shared" si="3"/>
        <v>119</v>
      </c>
      <c r="G18" s="6">
        <f t="shared" si="4"/>
        <v>69</v>
      </c>
      <c r="H18" s="22">
        <v>50</v>
      </c>
      <c r="I18" s="62">
        <v>11</v>
      </c>
      <c r="J18" s="62">
        <v>8</v>
      </c>
    </row>
    <row r="19" spans="1:10" x14ac:dyDescent="0.25">
      <c r="A19" s="73" t="s">
        <v>63</v>
      </c>
      <c r="B19" s="71">
        <v>16</v>
      </c>
      <c r="C19" s="71">
        <v>43</v>
      </c>
      <c r="D19" s="71">
        <v>114</v>
      </c>
      <c r="E19" s="74">
        <v>119</v>
      </c>
      <c r="F19" s="21">
        <f t="shared" si="3"/>
        <v>292</v>
      </c>
      <c r="G19" s="6">
        <f t="shared" si="4"/>
        <v>182</v>
      </c>
      <c r="H19" s="22">
        <v>110</v>
      </c>
      <c r="I19" s="62">
        <v>3</v>
      </c>
      <c r="J19" s="62">
        <v>2</v>
      </c>
    </row>
    <row r="20" spans="1:10" x14ac:dyDescent="0.25">
      <c r="A20" s="73" t="s">
        <v>64</v>
      </c>
      <c r="B20" s="89"/>
      <c r="C20" s="71">
        <v>47</v>
      </c>
      <c r="D20" s="71">
        <v>7</v>
      </c>
      <c r="E20" s="74">
        <v>8</v>
      </c>
      <c r="F20" s="21">
        <f t="shared" si="3"/>
        <v>62</v>
      </c>
      <c r="G20" s="6">
        <f t="shared" si="4"/>
        <v>38</v>
      </c>
      <c r="H20" s="22">
        <v>24</v>
      </c>
      <c r="I20" s="62">
        <v>15</v>
      </c>
      <c r="J20" s="62">
        <v>9</v>
      </c>
    </row>
    <row r="21" spans="1:10" x14ac:dyDescent="0.25">
      <c r="A21" s="73" t="s">
        <v>65</v>
      </c>
      <c r="B21" s="71">
        <v>37</v>
      </c>
      <c r="C21" s="90"/>
      <c r="D21" s="90"/>
      <c r="E21" s="91"/>
      <c r="F21" s="21">
        <f t="shared" si="3"/>
        <v>37</v>
      </c>
      <c r="G21" s="6">
        <f t="shared" si="4"/>
        <v>26</v>
      </c>
      <c r="H21" s="22">
        <v>11</v>
      </c>
      <c r="I21" s="62"/>
      <c r="J21" s="62"/>
    </row>
    <row r="22" spans="1:10" x14ac:dyDescent="0.25">
      <c r="A22" s="1"/>
      <c r="B22" s="42"/>
      <c r="C22" s="42"/>
      <c r="D22" s="42"/>
      <c r="E22" s="43"/>
      <c r="F22" s="21">
        <f t="shared" si="3"/>
        <v>0</v>
      </c>
      <c r="G22" s="6">
        <f t="shared" si="4"/>
        <v>0</v>
      </c>
      <c r="H22" s="22"/>
    </row>
    <row r="23" spans="1:10" x14ac:dyDescent="0.25">
      <c r="A23" s="1"/>
      <c r="B23" s="42"/>
      <c r="C23" s="42"/>
      <c r="D23" s="42"/>
      <c r="E23" s="43"/>
      <c r="F23" s="13"/>
      <c r="G23" s="11"/>
      <c r="H23" s="14"/>
    </row>
    <row r="24" spans="1:10" ht="15.75" thickBot="1" x14ac:dyDescent="0.3">
      <c r="A24" s="4" t="s">
        <v>13</v>
      </c>
      <c r="B24" s="15">
        <f t="shared" ref="B24:H24" si="5">SUM(B17:B23)</f>
        <v>76</v>
      </c>
      <c r="C24" s="15">
        <f t="shared" si="5"/>
        <v>215</v>
      </c>
      <c r="D24" s="15">
        <f t="shared" si="5"/>
        <v>160</v>
      </c>
      <c r="E24" s="16">
        <f t="shared" si="5"/>
        <v>142</v>
      </c>
      <c r="F24" s="17">
        <f t="shared" si="5"/>
        <v>593</v>
      </c>
      <c r="G24" s="18">
        <f t="shared" si="5"/>
        <v>361</v>
      </c>
      <c r="H24" s="19">
        <f t="shared" si="5"/>
        <v>232</v>
      </c>
      <c r="I24" s="63">
        <f>SUM(I17:I23)</f>
        <v>38</v>
      </c>
      <c r="J24" s="63">
        <f>SUM(J17:J23)</f>
        <v>23</v>
      </c>
    </row>
    <row r="25" spans="1:10" ht="15.75" thickTop="1" x14ac:dyDescent="0.25"/>
    <row r="27" spans="1:10" ht="21.75" thickBot="1" x14ac:dyDescent="0.4">
      <c r="A27" s="53" t="s">
        <v>36</v>
      </c>
    </row>
    <row r="28" spans="1:10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</row>
    <row r="29" spans="1:10" x14ac:dyDescent="0.25">
      <c r="A29" s="73" t="s">
        <v>66</v>
      </c>
      <c r="B29" s="90"/>
      <c r="C29" s="71">
        <v>50</v>
      </c>
      <c r="D29" s="71">
        <v>26</v>
      </c>
      <c r="E29" s="74">
        <v>4</v>
      </c>
      <c r="F29" s="21">
        <f t="shared" ref="F29:F34" si="6">SUM(B29:E29)</f>
        <v>80</v>
      </c>
      <c r="G29" s="6">
        <f t="shared" ref="G29:G34" si="7">F29-H29</f>
        <v>46</v>
      </c>
      <c r="H29" s="22">
        <v>34</v>
      </c>
      <c r="I29" s="62">
        <v>16</v>
      </c>
      <c r="J29" s="62">
        <v>8</v>
      </c>
    </row>
    <row r="30" spans="1:10" x14ac:dyDescent="0.25">
      <c r="A30" s="75" t="s">
        <v>67</v>
      </c>
      <c r="B30" s="76">
        <v>27</v>
      </c>
      <c r="C30" s="76">
        <v>78</v>
      </c>
      <c r="D30" s="76">
        <v>14</v>
      </c>
      <c r="E30" s="77">
        <v>6</v>
      </c>
      <c r="F30" s="21">
        <f t="shared" si="6"/>
        <v>125</v>
      </c>
      <c r="G30" s="6">
        <f t="shared" si="7"/>
        <v>73</v>
      </c>
      <c r="H30" s="22">
        <v>52</v>
      </c>
      <c r="I30" s="62">
        <v>13</v>
      </c>
      <c r="J30" s="62">
        <v>9</v>
      </c>
    </row>
    <row r="31" spans="1:10" x14ac:dyDescent="0.25">
      <c r="A31" s="73" t="s">
        <v>68</v>
      </c>
      <c r="B31" s="71">
        <v>10</v>
      </c>
      <c r="C31" s="71">
        <v>40</v>
      </c>
      <c r="D31" s="71">
        <v>17</v>
      </c>
      <c r="E31" s="74">
        <v>17</v>
      </c>
      <c r="F31" s="21">
        <f t="shared" si="6"/>
        <v>84</v>
      </c>
      <c r="G31" s="6">
        <f t="shared" si="7"/>
        <v>52</v>
      </c>
      <c r="H31" s="22">
        <v>32</v>
      </c>
      <c r="I31" s="62">
        <v>7</v>
      </c>
      <c r="J31" s="62">
        <v>4</v>
      </c>
    </row>
    <row r="32" spans="1:10" x14ac:dyDescent="0.25">
      <c r="A32" s="73" t="s">
        <v>69</v>
      </c>
      <c r="B32" s="71">
        <v>28</v>
      </c>
      <c r="C32" s="71">
        <v>37</v>
      </c>
      <c r="D32" s="71">
        <v>22</v>
      </c>
      <c r="E32" s="74">
        <v>11</v>
      </c>
      <c r="F32" s="21">
        <f t="shared" si="6"/>
        <v>98</v>
      </c>
      <c r="G32" s="6">
        <f t="shared" si="7"/>
        <v>56</v>
      </c>
      <c r="H32" s="22">
        <v>42</v>
      </c>
      <c r="I32" s="62">
        <v>14</v>
      </c>
      <c r="J32" s="62">
        <v>8</v>
      </c>
    </row>
    <row r="33" spans="1:10" x14ac:dyDescent="0.25">
      <c r="A33" s="73" t="s">
        <v>70</v>
      </c>
      <c r="B33" s="71">
        <v>40</v>
      </c>
      <c r="C33" s="71">
        <v>48</v>
      </c>
      <c r="D33" s="90"/>
      <c r="E33" s="91"/>
      <c r="F33" s="21">
        <f t="shared" si="6"/>
        <v>88</v>
      </c>
      <c r="G33" s="6">
        <f t="shared" si="7"/>
        <v>63</v>
      </c>
      <c r="H33" s="22">
        <v>25</v>
      </c>
      <c r="I33" s="62">
        <v>15</v>
      </c>
      <c r="J33" s="62">
        <v>10</v>
      </c>
    </row>
    <row r="34" spans="1:10" x14ac:dyDescent="0.25">
      <c r="A34" s="73"/>
      <c r="B34" s="71"/>
      <c r="C34" s="71"/>
      <c r="D34" s="71"/>
      <c r="E34" s="74"/>
      <c r="F34" s="21">
        <f t="shared" si="6"/>
        <v>0</v>
      </c>
      <c r="G34" s="6">
        <f t="shared" si="7"/>
        <v>0</v>
      </c>
      <c r="H34" s="22"/>
      <c r="I34" s="81"/>
      <c r="J34" s="81"/>
    </row>
    <row r="35" spans="1:10" x14ac:dyDescent="0.25">
      <c r="A35" s="1"/>
      <c r="B35" s="42"/>
      <c r="C35" s="42"/>
      <c r="D35" s="42"/>
      <c r="E35" s="43"/>
      <c r="F35" s="13"/>
      <c r="G35" s="11"/>
      <c r="H35" s="14"/>
    </row>
    <row r="36" spans="1:10" ht="15.75" thickBot="1" x14ac:dyDescent="0.3">
      <c r="A36" s="4" t="s">
        <v>13</v>
      </c>
      <c r="B36" s="15">
        <f t="shared" ref="B36:H36" si="8">SUM(B29:B35)</f>
        <v>105</v>
      </c>
      <c r="C36" s="15">
        <f t="shared" si="8"/>
        <v>253</v>
      </c>
      <c r="D36" s="15">
        <f t="shared" si="8"/>
        <v>79</v>
      </c>
      <c r="E36" s="16">
        <f t="shared" si="8"/>
        <v>38</v>
      </c>
      <c r="F36" s="17">
        <f t="shared" si="8"/>
        <v>475</v>
      </c>
      <c r="G36" s="18">
        <f t="shared" si="8"/>
        <v>290</v>
      </c>
      <c r="H36" s="19">
        <f t="shared" si="8"/>
        <v>185</v>
      </c>
      <c r="I36" s="63">
        <f>SUM(I29:I35)</f>
        <v>65</v>
      </c>
      <c r="J36" s="63">
        <f>SUM(J29:J35)</f>
        <v>39</v>
      </c>
    </row>
    <row r="37" spans="1:10" ht="15.75" thickTop="1" x14ac:dyDescent="0.25"/>
    <row r="39" spans="1:10" ht="21.75" thickBot="1" x14ac:dyDescent="0.4">
      <c r="A39" s="53" t="s">
        <v>37</v>
      </c>
    </row>
    <row r="40" spans="1:10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</row>
    <row r="41" spans="1:10" x14ac:dyDescent="0.25">
      <c r="A41" s="73" t="s">
        <v>71</v>
      </c>
      <c r="B41" s="90"/>
      <c r="C41" s="90"/>
      <c r="D41" s="71">
        <v>32</v>
      </c>
      <c r="E41" s="74">
        <v>6</v>
      </c>
      <c r="F41" s="21">
        <f t="shared" ref="F41:F46" si="9">SUM(B41:E41)</f>
        <v>38</v>
      </c>
      <c r="G41" s="6">
        <f t="shared" ref="G41:G46" si="10">F41-H41</f>
        <v>21</v>
      </c>
      <c r="H41" s="22">
        <v>17</v>
      </c>
      <c r="I41" s="62"/>
      <c r="J41" s="62"/>
    </row>
    <row r="42" spans="1:10" x14ac:dyDescent="0.25">
      <c r="A42" s="75" t="s">
        <v>72</v>
      </c>
      <c r="B42" s="76">
        <v>16</v>
      </c>
      <c r="C42" s="76">
        <v>107</v>
      </c>
      <c r="D42" s="76">
        <v>10</v>
      </c>
      <c r="E42" s="77">
        <v>10</v>
      </c>
      <c r="F42" s="21">
        <f t="shared" si="9"/>
        <v>143</v>
      </c>
      <c r="G42" s="6">
        <f>F42-H42</f>
        <v>75</v>
      </c>
      <c r="H42" s="22">
        <v>68</v>
      </c>
      <c r="I42" s="62">
        <v>22</v>
      </c>
      <c r="J42" s="62">
        <v>15</v>
      </c>
    </row>
    <row r="43" spans="1:10" x14ac:dyDescent="0.25">
      <c r="A43" s="73" t="s">
        <v>73</v>
      </c>
      <c r="B43" s="71">
        <v>15</v>
      </c>
      <c r="C43" s="71">
        <v>66</v>
      </c>
      <c r="D43" s="71">
        <v>27</v>
      </c>
      <c r="E43" s="74">
        <v>12</v>
      </c>
      <c r="F43" s="21">
        <f t="shared" si="9"/>
        <v>120</v>
      </c>
      <c r="G43" s="6">
        <f t="shared" si="10"/>
        <v>70</v>
      </c>
      <c r="H43" s="22">
        <v>50</v>
      </c>
      <c r="I43" s="62">
        <v>19</v>
      </c>
      <c r="J43" s="62">
        <v>13</v>
      </c>
    </row>
    <row r="44" spans="1:10" x14ac:dyDescent="0.25">
      <c r="A44" s="73" t="s">
        <v>74</v>
      </c>
      <c r="B44" s="71">
        <v>30</v>
      </c>
      <c r="C44" s="71">
        <v>42</v>
      </c>
      <c r="D44" s="71">
        <v>43</v>
      </c>
      <c r="E44" s="74">
        <v>4</v>
      </c>
      <c r="F44" s="21">
        <f t="shared" si="9"/>
        <v>119</v>
      </c>
      <c r="G44" s="6">
        <f t="shared" si="10"/>
        <v>68</v>
      </c>
      <c r="H44" s="22">
        <v>51</v>
      </c>
      <c r="I44" s="62">
        <v>16</v>
      </c>
      <c r="J44" s="62">
        <v>9</v>
      </c>
    </row>
    <row r="45" spans="1:10" x14ac:dyDescent="0.25">
      <c r="A45" s="73" t="s">
        <v>75</v>
      </c>
      <c r="B45" s="71">
        <v>19</v>
      </c>
      <c r="C45" s="71">
        <v>61</v>
      </c>
      <c r="D45" s="71">
        <v>16</v>
      </c>
      <c r="E45" s="74">
        <v>16</v>
      </c>
      <c r="F45" s="21">
        <f t="shared" si="9"/>
        <v>112</v>
      </c>
      <c r="G45" s="6">
        <f t="shared" si="10"/>
        <v>72</v>
      </c>
      <c r="H45" s="22">
        <v>40</v>
      </c>
      <c r="I45" s="62">
        <v>16</v>
      </c>
      <c r="J45" s="62">
        <v>8</v>
      </c>
    </row>
    <row r="46" spans="1:10" x14ac:dyDescent="0.25">
      <c r="A46" s="73"/>
      <c r="B46" s="71"/>
      <c r="C46" s="71"/>
      <c r="D46" s="71"/>
      <c r="E46" s="74"/>
      <c r="F46" s="21">
        <f t="shared" si="9"/>
        <v>0</v>
      </c>
      <c r="G46" s="6">
        <f t="shared" si="10"/>
        <v>0</v>
      </c>
      <c r="H46" s="22"/>
      <c r="I46" s="81"/>
      <c r="J46" s="81"/>
    </row>
    <row r="47" spans="1:10" x14ac:dyDescent="0.25">
      <c r="A47" s="1"/>
      <c r="B47" s="42"/>
      <c r="C47" s="42"/>
      <c r="D47" s="42"/>
      <c r="E47" s="43"/>
      <c r="F47" s="13"/>
      <c r="G47" s="11"/>
      <c r="H47" s="14"/>
    </row>
    <row r="48" spans="1:10" ht="15.75" thickBot="1" x14ac:dyDescent="0.3">
      <c r="A48" s="4" t="s">
        <v>13</v>
      </c>
      <c r="B48" s="15">
        <f t="shared" ref="B48:H48" si="11">SUM(B41:B47)</f>
        <v>80</v>
      </c>
      <c r="C48" s="15">
        <f t="shared" si="11"/>
        <v>276</v>
      </c>
      <c r="D48" s="15">
        <f t="shared" si="11"/>
        <v>128</v>
      </c>
      <c r="E48" s="16">
        <f t="shared" si="11"/>
        <v>48</v>
      </c>
      <c r="F48" s="17">
        <f t="shared" si="11"/>
        <v>532</v>
      </c>
      <c r="G48" s="18">
        <f t="shared" si="11"/>
        <v>306</v>
      </c>
      <c r="H48" s="19">
        <f t="shared" si="11"/>
        <v>226</v>
      </c>
      <c r="I48" s="63">
        <f>SUM(I41:I47)</f>
        <v>73</v>
      </c>
      <c r="J48" s="63">
        <f>SUM(J41:J47)</f>
        <v>45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</row>
    <row r="53" spans="1:11" x14ac:dyDescent="0.25">
      <c r="A53" s="73" t="s">
        <v>76</v>
      </c>
      <c r="B53" s="71">
        <v>27</v>
      </c>
      <c r="C53" s="71">
        <v>53</v>
      </c>
      <c r="D53" s="71">
        <v>21</v>
      </c>
      <c r="E53" s="74">
        <v>5</v>
      </c>
      <c r="F53" s="21">
        <f t="shared" ref="F53:F58" si="12">SUM(B53:E53)</f>
        <v>106</v>
      </c>
      <c r="G53" s="6">
        <f t="shared" ref="G53:G58" si="13">F53-H53</f>
        <v>74</v>
      </c>
      <c r="H53" s="22">
        <v>32</v>
      </c>
      <c r="I53" s="62">
        <v>15</v>
      </c>
      <c r="J53" s="62">
        <v>10</v>
      </c>
    </row>
    <row r="54" spans="1:11" x14ac:dyDescent="0.25">
      <c r="A54" s="75" t="s">
        <v>138</v>
      </c>
      <c r="B54" s="76">
        <v>13</v>
      </c>
      <c r="C54" s="76">
        <v>40</v>
      </c>
      <c r="D54" s="76">
        <v>5</v>
      </c>
      <c r="E54" s="77">
        <v>16</v>
      </c>
      <c r="F54" s="21">
        <f t="shared" si="12"/>
        <v>74</v>
      </c>
      <c r="G54" s="6">
        <f t="shared" si="13"/>
        <v>52</v>
      </c>
      <c r="H54" s="22">
        <v>22</v>
      </c>
      <c r="I54" s="62">
        <v>9</v>
      </c>
      <c r="J54" s="62">
        <v>5</v>
      </c>
    </row>
    <row r="55" spans="1:11" x14ac:dyDescent="0.25">
      <c r="A55" s="73" t="s">
        <v>139</v>
      </c>
      <c r="B55" s="71">
        <v>33</v>
      </c>
      <c r="C55" s="71">
        <v>50</v>
      </c>
      <c r="D55" s="71">
        <v>26</v>
      </c>
      <c r="E55" s="74">
        <v>7</v>
      </c>
      <c r="F55" s="21">
        <f t="shared" si="12"/>
        <v>116</v>
      </c>
      <c r="G55" s="6">
        <f t="shared" si="13"/>
        <v>65</v>
      </c>
      <c r="H55" s="22">
        <v>51</v>
      </c>
      <c r="I55" s="62">
        <v>21</v>
      </c>
      <c r="J55" s="62">
        <v>11</v>
      </c>
    </row>
    <row r="56" spans="1:11" x14ac:dyDescent="0.25">
      <c r="A56" s="73" t="s">
        <v>140</v>
      </c>
      <c r="B56" s="71">
        <v>31</v>
      </c>
      <c r="C56" s="71">
        <v>70</v>
      </c>
      <c r="D56" s="71">
        <v>15</v>
      </c>
      <c r="E56" s="74">
        <v>29</v>
      </c>
      <c r="F56" s="21">
        <f t="shared" si="12"/>
        <v>145</v>
      </c>
      <c r="G56" s="6">
        <f t="shared" si="13"/>
        <v>96</v>
      </c>
      <c r="H56" s="22">
        <v>49</v>
      </c>
      <c r="I56" s="92">
        <v>26</v>
      </c>
      <c r="J56" s="62">
        <v>15</v>
      </c>
      <c r="K56" t="s">
        <v>141</v>
      </c>
    </row>
    <row r="57" spans="1:11" x14ac:dyDescent="0.25">
      <c r="A57" s="73" t="s">
        <v>146</v>
      </c>
      <c r="B57" s="89"/>
      <c r="C57" s="90"/>
      <c r="D57" s="90"/>
      <c r="E57" s="91"/>
      <c r="F57" s="21">
        <f t="shared" si="12"/>
        <v>0</v>
      </c>
      <c r="G57" s="6">
        <f t="shared" si="13"/>
        <v>0</v>
      </c>
      <c r="H57" s="22"/>
      <c r="I57" s="62"/>
      <c r="J57" s="62"/>
    </row>
    <row r="58" spans="1:11" x14ac:dyDescent="0.25">
      <c r="A58" s="73"/>
      <c r="B58" s="71"/>
      <c r="C58" s="71"/>
      <c r="D58" s="71"/>
      <c r="E58" s="74"/>
      <c r="F58" s="21">
        <f t="shared" si="12"/>
        <v>0</v>
      </c>
      <c r="G58" s="6">
        <f t="shared" si="13"/>
        <v>0</v>
      </c>
      <c r="H58" s="22"/>
      <c r="I58" s="81"/>
      <c r="J58" s="81"/>
    </row>
    <row r="59" spans="1:11" x14ac:dyDescent="0.25">
      <c r="A59" s="73"/>
      <c r="B59" s="71"/>
      <c r="C59" s="71"/>
      <c r="D59" s="71"/>
      <c r="E59" s="74"/>
      <c r="F59" s="78"/>
      <c r="G59" s="79"/>
      <c r="H59" s="80"/>
      <c r="I59" s="81"/>
      <c r="J59" s="81"/>
    </row>
    <row r="60" spans="1:11" ht="15.75" thickBot="1" x14ac:dyDescent="0.3">
      <c r="A60" s="4" t="s">
        <v>13</v>
      </c>
      <c r="B60" s="15">
        <f t="shared" ref="B60:H60" si="14">SUM(B53:B59)</f>
        <v>104</v>
      </c>
      <c r="C60" s="15">
        <f t="shared" si="14"/>
        <v>213</v>
      </c>
      <c r="D60" s="15">
        <f t="shared" si="14"/>
        <v>67</v>
      </c>
      <c r="E60" s="16">
        <f t="shared" si="14"/>
        <v>57</v>
      </c>
      <c r="F60" s="17">
        <f t="shared" si="14"/>
        <v>441</v>
      </c>
      <c r="G60" s="18">
        <f t="shared" si="14"/>
        <v>287</v>
      </c>
      <c r="H60" s="19">
        <f t="shared" si="14"/>
        <v>154</v>
      </c>
      <c r="I60" s="63">
        <f>SUM(I53:I59)</f>
        <v>71</v>
      </c>
      <c r="J60" s="63">
        <f>SUM(J53:J59)</f>
        <v>41</v>
      </c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</row>
    <row r="65" spans="1:10" x14ac:dyDescent="0.25">
      <c r="A65" s="73" t="s">
        <v>145</v>
      </c>
      <c r="B65" s="93"/>
      <c r="C65" s="71">
        <v>78</v>
      </c>
      <c r="D65" s="71">
        <v>62</v>
      </c>
      <c r="E65" s="74">
        <v>36</v>
      </c>
      <c r="F65" s="21">
        <f t="shared" ref="F65:F70" si="15">SUM(B65:E65)</f>
        <v>176</v>
      </c>
      <c r="G65" s="6">
        <f t="shared" ref="G65:G70" si="16">F65-H65</f>
        <v>92</v>
      </c>
      <c r="H65" s="22">
        <v>84</v>
      </c>
      <c r="I65" s="62"/>
      <c r="J65" s="62"/>
    </row>
    <row r="66" spans="1:10" x14ac:dyDescent="0.25">
      <c r="A66" s="75" t="s">
        <v>142</v>
      </c>
      <c r="B66" s="76">
        <v>22</v>
      </c>
      <c r="C66" s="76">
        <v>61</v>
      </c>
      <c r="D66" s="76">
        <v>75</v>
      </c>
      <c r="E66" s="77">
        <v>25</v>
      </c>
      <c r="F66" s="21">
        <f t="shared" si="15"/>
        <v>183</v>
      </c>
      <c r="G66" s="6">
        <f t="shared" si="16"/>
        <v>100</v>
      </c>
      <c r="H66" s="22">
        <v>83</v>
      </c>
      <c r="I66" s="62"/>
      <c r="J66" s="62"/>
    </row>
    <row r="67" spans="1:10" x14ac:dyDescent="0.25">
      <c r="A67" s="73" t="s">
        <v>143</v>
      </c>
      <c r="B67" s="71">
        <v>42</v>
      </c>
      <c r="C67" s="71">
        <v>44</v>
      </c>
      <c r="D67" s="139">
        <v>80</v>
      </c>
      <c r="E67" s="74">
        <v>46</v>
      </c>
      <c r="F67" s="21">
        <f t="shared" si="15"/>
        <v>212</v>
      </c>
      <c r="G67" s="6">
        <f t="shared" si="16"/>
        <v>119</v>
      </c>
      <c r="H67" s="22">
        <v>93</v>
      </c>
      <c r="I67" s="62"/>
      <c r="J67" s="62"/>
    </row>
    <row r="68" spans="1:10" x14ac:dyDescent="0.25">
      <c r="A68" s="73" t="s">
        <v>144</v>
      </c>
      <c r="B68" s="71">
        <v>39</v>
      </c>
      <c r="C68" s="71">
        <v>75</v>
      </c>
      <c r="D68" s="71">
        <v>15</v>
      </c>
      <c r="E68" s="74">
        <v>25</v>
      </c>
      <c r="F68" s="21">
        <f t="shared" si="15"/>
        <v>154</v>
      </c>
      <c r="G68" s="6">
        <f>F68-H68</f>
        <v>93</v>
      </c>
      <c r="H68" s="22">
        <v>61</v>
      </c>
      <c r="I68" s="62"/>
      <c r="J68" s="62"/>
    </row>
    <row r="69" spans="1:10" x14ac:dyDescent="0.25">
      <c r="A69" s="73" t="s">
        <v>147</v>
      </c>
      <c r="B69" s="71">
        <v>37</v>
      </c>
      <c r="C69" s="71">
        <v>38</v>
      </c>
      <c r="D69" s="93"/>
      <c r="E69" s="94"/>
      <c r="F69" s="21">
        <f t="shared" si="15"/>
        <v>75</v>
      </c>
      <c r="G69" s="6">
        <f t="shared" si="16"/>
        <v>47</v>
      </c>
      <c r="H69" s="22">
        <v>28</v>
      </c>
      <c r="I69" s="62"/>
      <c r="J69" s="62"/>
    </row>
    <row r="70" spans="1:10" x14ac:dyDescent="0.25">
      <c r="A70" s="73"/>
      <c r="B70" s="71"/>
      <c r="C70" s="71"/>
      <c r="D70" s="71"/>
      <c r="E70" s="74"/>
      <c r="F70" s="21">
        <f t="shared" si="15"/>
        <v>0</v>
      </c>
      <c r="G70" s="6">
        <f t="shared" si="16"/>
        <v>0</v>
      </c>
      <c r="H70" s="22"/>
      <c r="I70" s="81"/>
      <c r="J70" s="81"/>
    </row>
    <row r="71" spans="1:10" x14ac:dyDescent="0.25">
      <c r="A71" s="1"/>
      <c r="B71" s="42"/>
      <c r="C71" s="42"/>
      <c r="D71" s="42"/>
      <c r="E71" s="43"/>
      <c r="F71" s="13"/>
      <c r="G71" s="11"/>
      <c r="H71" s="14"/>
    </row>
    <row r="72" spans="1:10" ht="15.75" thickBot="1" x14ac:dyDescent="0.3">
      <c r="A72" s="4" t="s">
        <v>13</v>
      </c>
      <c r="B72" s="15">
        <f t="shared" ref="B72:H72" si="17">SUM(B65:B71)</f>
        <v>140</v>
      </c>
      <c r="C72" s="15">
        <f t="shared" si="17"/>
        <v>296</v>
      </c>
      <c r="D72" s="15">
        <f t="shared" si="17"/>
        <v>232</v>
      </c>
      <c r="E72" s="16">
        <f t="shared" si="17"/>
        <v>132</v>
      </c>
      <c r="F72" s="17">
        <f t="shared" si="17"/>
        <v>800</v>
      </c>
      <c r="G72" s="18">
        <f t="shared" si="17"/>
        <v>451</v>
      </c>
      <c r="H72" s="19">
        <f t="shared" si="17"/>
        <v>349</v>
      </c>
      <c r="I72" s="63">
        <f>SUM(I65:I71)</f>
        <v>0</v>
      </c>
      <c r="J72" s="63">
        <f>SUM(J65:J71)</f>
        <v>0</v>
      </c>
    </row>
    <row r="73" spans="1:10" ht="15.75" thickTop="1" x14ac:dyDescent="0.25"/>
    <row r="75" spans="1:10" ht="21.75" thickBot="1" x14ac:dyDescent="0.4">
      <c r="A75" s="68" t="s">
        <v>53</v>
      </c>
    </row>
    <row r="76" spans="1:10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</row>
    <row r="77" spans="1:10" x14ac:dyDescent="0.25">
      <c r="A77" s="73" t="s">
        <v>148</v>
      </c>
      <c r="B77" s="93"/>
      <c r="C77" s="93"/>
      <c r="D77" s="71">
        <v>39</v>
      </c>
      <c r="E77" s="74">
        <v>31</v>
      </c>
      <c r="F77" s="21">
        <f t="shared" ref="F77:F81" si="18">SUM(B77:E77)</f>
        <v>70</v>
      </c>
      <c r="G77" s="6">
        <f t="shared" ref="G77:G79" si="19">F77-H77</f>
        <v>48</v>
      </c>
      <c r="H77" s="22">
        <v>22</v>
      </c>
      <c r="I77" s="62"/>
      <c r="J77" s="62"/>
    </row>
    <row r="78" spans="1:10" x14ac:dyDescent="0.25">
      <c r="A78" s="75" t="s">
        <v>149</v>
      </c>
      <c r="B78" s="95"/>
      <c r="C78" s="76">
        <v>77</v>
      </c>
      <c r="D78" s="76">
        <v>75</v>
      </c>
      <c r="E78" s="77">
        <v>28</v>
      </c>
      <c r="F78" s="21">
        <f t="shared" si="18"/>
        <v>180</v>
      </c>
      <c r="G78" s="6">
        <f t="shared" si="19"/>
        <v>132</v>
      </c>
      <c r="H78" s="22">
        <v>48</v>
      </c>
      <c r="I78" s="62">
        <v>9</v>
      </c>
      <c r="J78" s="62"/>
    </row>
    <row r="79" spans="1:10" x14ac:dyDescent="0.25">
      <c r="A79" s="73" t="s">
        <v>150</v>
      </c>
      <c r="B79" s="71">
        <v>19</v>
      </c>
      <c r="C79" s="71">
        <v>76</v>
      </c>
      <c r="D79" s="71">
        <v>54</v>
      </c>
      <c r="E79" s="74">
        <v>35</v>
      </c>
      <c r="F79" s="21">
        <f t="shared" si="18"/>
        <v>184</v>
      </c>
      <c r="G79" s="6">
        <f t="shared" si="19"/>
        <v>114</v>
      </c>
      <c r="H79" s="22">
        <v>70</v>
      </c>
      <c r="I79" s="62">
        <v>4</v>
      </c>
      <c r="J79" s="62"/>
    </row>
    <row r="80" spans="1:10" x14ac:dyDescent="0.25">
      <c r="A80" s="73" t="s">
        <v>151</v>
      </c>
      <c r="B80" s="139">
        <v>56</v>
      </c>
      <c r="C80" s="71">
        <v>70</v>
      </c>
      <c r="D80" s="71">
        <v>36</v>
      </c>
      <c r="E80" s="74">
        <v>33</v>
      </c>
      <c r="F80" s="21">
        <f t="shared" si="18"/>
        <v>195</v>
      </c>
      <c r="G80" s="6">
        <f>F80-H80</f>
        <v>130</v>
      </c>
      <c r="H80" s="22">
        <v>65</v>
      </c>
      <c r="I80" s="62">
        <v>5</v>
      </c>
      <c r="J80" s="62"/>
    </row>
    <row r="81" spans="1:10" x14ac:dyDescent="0.25">
      <c r="A81" s="73" t="s">
        <v>152</v>
      </c>
      <c r="B81" s="97"/>
      <c r="C81" s="71">
        <v>65</v>
      </c>
      <c r="D81" s="71">
        <v>59</v>
      </c>
      <c r="E81" s="74">
        <v>18</v>
      </c>
      <c r="F81" s="21">
        <f t="shared" si="18"/>
        <v>142</v>
      </c>
      <c r="G81" s="6">
        <f>F81-H81</f>
        <v>102</v>
      </c>
      <c r="H81" s="22">
        <v>40</v>
      </c>
      <c r="I81" s="62">
        <v>4</v>
      </c>
      <c r="J81" s="62"/>
    </row>
    <row r="82" spans="1:10" x14ac:dyDescent="0.25">
      <c r="A82" s="1"/>
      <c r="B82" s="42"/>
      <c r="C82" s="42"/>
      <c r="D82" s="42"/>
      <c r="E82" s="43"/>
      <c r="F82" s="13">
        <f t="shared" ref="F82" si="20">SUM(B82:E82)</f>
        <v>0</v>
      </c>
      <c r="G82" s="11">
        <f t="shared" ref="G82" si="21">F82-H82</f>
        <v>0</v>
      </c>
      <c r="H82" s="14"/>
    </row>
    <row r="83" spans="1:10" x14ac:dyDescent="0.25">
      <c r="A83" s="1"/>
      <c r="B83" s="42"/>
      <c r="C83" s="42"/>
      <c r="D83" s="42"/>
      <c r="E83" s="43"/>
      <c r="F83" s="13"/>
      <c r="G83" s="11"/>
      <c r="H83" s="14"/>
    </row>
    <row r="84" spans="1:10" ht="15.75" thickBot="1" x14ac:dyDescent="0.3">
      <c r="A84" s="4" t="s">
        <v>13</v>
      </c>
      <c r="B84" s="15">
        <f t="shared" ref="B84:H84" si="22">SUM(B77:B83)</f>
        <v>75</v>
      </c>
      <c r="C84" s="15">
        <f t="shared" si="22"/>
        <v>288</v>
      </c>
      <c r="D84" s="15">
        <f t="shared" si="22"/>
        <v>263</v>
      </c>
      <c r="E84" s="16">
        <f t="shared" si="22"/>
        <v>145</v>
      </c>
      <c r="F84" s="17">
        <f t="shared" si="22"/>
        <v>771</v>
      </c>
      <c r="G84" s="18">
        <f t="shared" si="22"/>
        <v>526</v>
      </c>
      <c r="H84" s="19">
        <f t="shared" si="22"/>
        <v>245</v>
      </c>
      <c r="I84" s="63">
        <f>SUM(I77:I83)</f>
        <v>22</v>
      </c>
      <c r="J84" s="63">
        <f>SUM(J77:J83)</f>
        <v>0</v>
      </c>
    </row>
    <row r="85" spans="1:10" ht="15.75" thickTop="1" x14ac:dyDescent="0.25"/>
    <row r="87" spans="1:10" ht="21.75" thickBot="1" x14ac:dyDescent="0.4">
      <c r="A87" s="68" t="s">
        <v>54</v>
      </c>
    </row>
    <row r="88" spans="1:10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</row>
    <row r="89" spans="1:10" x14ac:dyDescent="0.25">
      <c r="A89" s="98" t="s">
        <v>154</v>
      </c>
      <c r="B89" s="71">
        <v>42</v>
      </c>
      <c r="C89" s="71">
        <v>56</v>
      </c>
      <c r="D89" s="71">
        <v>66</v>
      </c>
      <c r="E89" s="140">
        <v>86</v>
      </c>
      <c r="F89" s="21">
        <f t="shared" ref="F89:F94" si="23">SUM(B89:E89)</f>
        <v>250</v>
      </c>
      <c r="G89" s="6">
        <f t="shared" ref="G89:G94" si="24">F89-H89</f>
        <v>182</v>
      </c>
      <c r="H89" s="22">
        <v>68</v>
      </c>
      <c r="I89" s="62"/>
      <c r="J89" s="62"/>
    </row>
    <row r="90" spans="1:10" x14ac:dyDescent="0.25">
      <c r="A90" s="75" t="s">
        <v>155</v>
      </c>
      <c r="B90" s="76">
        <v>27</v>
      </c>
      <c r="C90" s="76">
        <v>55</v>
      </c>
      <c r="D90" s="76">
        <v>16</v>
      </c>
      <c r="E90" s="77">
        <v>10</v>
      </c>
      <c r="F90" s="21">
        <f t="shared" si="23"/>
        <v>108</v>
      </c>
      <c r="G90" s="6">
        <f t="shared" si="24"/>
        <v>86</v>
      </c>
      <c r="H90" s="22">
        <v>22</v>
      </c>
      <c r="I90" s="62"/>
      <c r="J90" s="62"/>
    </row>
    <row r="91" spans="1:10" x14ac:dyDescent="0.25">
      <c r="A91" s="98" t="s">
        <v>158</v>
      </c>
      <c r="B91" s="71">
        <v>22</v>
      </c>
      <c r="C91" s="139">
        <v>125</v>
      </c>
      <c r="D91" s="71">
        <v>29</v>
      </c>
      <c r="E91" s="74">
        <v>32</v>
      </c>
      <c r="F91" s="21">
        <f t="shared" si="23"/>
        <v>208</v>
      </c>
      <c r="G91" s="6">
        <f t="shared" si="24"/>
        <v>135</v>
      </c>
      <c r="H91" s="22">
        <v>73</v>
      </c>
      <c r="I91" s="62">
        <v>38</v>
      </c>
      <c r="J91" s="62">
        <v>18</v>
      </c>
    </row>
    <row r="92" spans="1:10" x14ac:dyDescent="0.25">
      <c r="A92" s="98" t="s">
        <v>157</v>
      </c>
      <c r="B92" s="71">
        <v>18</v>
      </c>
      <c r="C92" s="71">
        <v>30</v>
      </c>
      <c r="D92" s="71">
        <v>33</v>
      </c>
      <c r="E92" s="74">
        <v>9</v>
      </c>
      <c r="F92" s="21">
        <f t="shared" si="23"/>
        <v>90</v>
      </c>
      <c r="G92" s="6">
        <f t="shared" si="24"/>
        <v>68</v>
      </c>
      <c r="H92" s="22">
        <v>22</v>
      </c>
      <c r="I92" s="62"/>
      <c r="J92" s="62"/>
    </row>
    <row r="93" spans="1:10" x14ac:dyDescent="0.25">
      <c r="A93" s="73" t="s">
        <v>156</v>
      </c>
      <c r="B93" s="71">
        <v>14</v>
      </c>
      <c r="C93" s="82">
        <v>31</v>
      </c>
      <c r="D93" s="99"/>
      <c r="E93" s="100"/>
      <c r="F93" s="21">
        <f t="shared" si="23"/>
        <v>45</v>
      </c>
      <c r="G93" s="6">
        <f t="shared" si="24"/>
        <v>39</v>
      </c>
      <c r="H93" s="22">
        <v>6</v>
      </c>
      <c r="I93" s="62"/>
      <c r="J93" s="62"/>
    </row>
    <row r="94" spans="1:10" x14ac:dyDescent="0.25">
      <c r="A94" s="83"/>
      <c r="B94" s="71"/>
      <c r="C94" s="71"/>
      <c r="D94" s="71"/>
      <c r="E94" s="74"/>
      <c r="F94" s="21">
        <f t="shared" si="23"/>
        <v>0</v>
      </c>
      <c r="G94" s="6">
        <f t="shared" si="24"/>
        <v>0</v>
      </c>
      <c r="H94" s="22"/>
    </row>
    <row r="95" spans="1:10" x14ac:dyDescent="0.25">
      <c r="A95" s="69"/>
      <c r="B95" s="42"/>
      <c r="C95" s="42"/>
      <c r="D95" s="42"/>
      <c r="E95" s="43"/>
      <c r="F95" s="13"/>
      <c r="G95" s="11"/>
      <c r="H95" s="14"/>
    </row>
    <row r="96" spans="1:10" ht="15.75" thickBot="1" x14ac:dyDescent="0.3">
      <c r="A96" s="4" t="s">
        <v>13</v>
      </c>
      <c r="B96" s="15">
        <f t="shared" ref="B96:H96" si="25">SUM(B89:B95)</f>
        <v>123</v>
      </c>
      <c r="C96" s="15">
        <f t="shared" si="25"/>
        <v>297</v>
      </c>
      <c r="D96" s="15">
        <f t="shared" si="25"/>
        <v>144</v>
      </c>
      <c r="E96" s="16">
        <f t="shared" si="25"/>
        <v>137</v>
      </c>
      <c r="F96" s="17">
        <f t="shared" si="25"/>
        <v>701</v>
      </c>
      <c r="G96" s="18">
        <f t="shared" si="25"/>
        <v>510</v>
      </c>
      <c r="H96" s="19">
        <f t="shared" si="25"/>
        <v>191</v>
      </c>
      <c r="I96" s="63">
        <f>SUM(I89:I95)</f>
        <v>38</v>
      </c>
      <c r="J96" s="63">
        <f>SUM(J89:J95)</f>
        <v>18</v>
      </c>
    </row>
    <row r="97" spans="1:10" ht="15.75" thickTop="1" x14ac:dyDescent="0.25"/>
    <row r="99" spans="1:10" ht="21.75" thickBot="1" x14ac:dyDescent="0.4">
      <c r="A99" s="68" t="s">
        <v>15</v>
      </c>
    </row>
    <row r="100" spans="1:10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</row>
    <row r="101" spans="1:10" x14ac:dyDescent="0.25">
      <c r="A101" s="73" t="s">
        <v>159</v>
      </c>
      <c r="B101" s="90"/>
      <c r="C101" s="90"/>
      <c r="D101" s="71">
        <v>25</v>
      </c>
      <c r="E101" s="74">
        <v>27</v>
      </c>
      <c r="F101" s="21">
        <f t="shared" ref="F101:F106" si="26">SUM(B101:E101)</f>
        <v>52</v>
      </c>
      <c r="G101" s="6">
        <f t="shared" ref="G101:G106" si="27">F101-H101</f>
        <v>34</v>
      </c>
      <c r="H101" s="22">
        <v>18</v>
      </c>
      <c r="I101" s="62"/>
      <c r="J101" s="62"/>
    </row>
    <row r="102" spans="1:10" x14ac:dyDescent="0.25">
      <c r="A102" s="75" t="s">
        <v>160</v>
      </c>
      <c r="B102" s="101"/>
      <c r="C102" s="76">
        <v>47</v>
      </c>
      <c r="D102" s="76">
        <v>42</v>
      </c>
      <c r="E102" s="77">
        <v>28</v>
      </c>
      <c r="F102" s="21">
        <f t="shared" si="26"/>
        <v>117</v>
      </c>
      <c r="G102" s="6">
        <f t="shared" si="27"/>
        <v>98</v>
      </c>
      <c r="H102" s="22">
        <v>19</v>
      </c>
      <c r="I102" s="62">
        <v>7</v>
      </c>
      <c r="J102" s="62">
        <v>5</v>
      </c>
    </row>
    <row r="103" spans="1:10" x14ac:dyDescent="0.25">
      <c r="A103" s="73" t="s">
        <v>161</v>
      </c>
      <c r="B103" s="71">
        <v>15</v>
      </c>
      <c r="C103" s="71">
        <v>41</v>
      </c>
      <c r="D103" s="71">
        <v>23</v>
      </c>
      <c r="E103" s="74">
        <v>20</v>
      </c>
      <c r="F103" s="21">
        <f t="shared" si="26"/>
        <v>99</v>
      </c>
      <c r="G103" s="6">
        <f t="shared" si="27"/>
        <v>87</v>
      </c>
      <c r="H103" s="22">
        <v>12</v>
      </c>
      <c r="I103" s="62">
        <v>7</v>
      </c>
      <c r="J103" s="62">
        <v>5</v>
      </c>
    </row>
    <row r="104" spans="1:10" x14ac:dyDescent="0.25">
      <c r="A104" s="73" t="s">
        <v>162</v>
      </c>
      <c r="B104" s="71">
        <v>10</v>
      </c>
      <c r="C104" s="71">
        <v>31</v>
      </c>
      <c r="D104" s="71">
        <v>21</v>
      </c>
      <c r="E104" s="74">
        <v>12</v>
      </c>
      <c r="F104" s="21">
        <f t="shared" si="26"/>
        <v>74</v>
      </c>
      <c r="G104" s="6">
        <f t="shared" si="27"/>
        <v>59</v>
      </c>
      <c r="H104" s="22">
        <v>15</v>
      </c>
      <c r="I104" s="62">
        <v>6</v>
      </c>
      <c r="J104" s="62">
        <v>4</v>
      </c>
    </row>
    <row r="105" spans="1:10" x14ac:dyDescent="0.25">
      <c r="A105" s="73" t="s">
        <v>163</v>
      </c>
      <c r="B105" s="71">
        <v>8</v>
      </c>
      <c r="C105" s="71">
        <v>41</v>
      </c>
      <c r="D105" s="103">
        <v>26</v>
      </c>
      <c r="E105" s="104"/>
      <c r="F105" s="21">
        <f t="shared" si="26"/>
        <v>75</v>
      </c>
      <c r="G105" s="6">
        <f t="shared" si="27"/>
        <v>55</v>
      </c>
      <c r="H105" s="22">
        <v>20</v>
      </c>
      <c r="I105" s="62">
        <v>8</v>
      </c>
      <c r="J105" s="62">
        <v>5</v>
      </c>
    </row>
    <row r="106" spans="1:10" x14ac:dyDescent="0.25">
      <c r="A106" s="73"/>
      <c r="B106" s="71"/>
      <c r="C106" s="71"/>
      <c r="D106" s="71"/>
      <c r="E106" s="74"/>
      <c r="F106" s="21">
        <f t="shared" si="26"/>
        <v>0</v>
      </c>
      <c r="G106" s="6">
        <f t="shared" si="27"/>
        <v>0</v>
      </c>
      <c r="H106" s="22"/>
      <c r="I106" s="81"/>
      <c r="J106" s="81"/>
    </row>
    <row r="107" spans="1:10" x14ac:dyDescent="0.25">
      <c r="A107" s="1"/>
      <c r="B107" s="42"/>
      <c r="C107" s="42"/>
      <c r="D107" s="42"/>
      <c r="E107" s="43"/>
      <c r="F107" s="13"/>
      <c r="G107" s="11"/>
      <c r="H107" s="14"/>
    </row>
    <row r="108" spans="1:10" ht="15.75" thickBot="1" x14ac:dyDescent="0.3">
      <c r="A108" s="4" t="s">
        <v>13</v>
      </c>
      <c r="B108" s="15">
        <f t="shared" ref="B108:H108" si="28">SUM(B101:B107)</f>
        <v>33</v>
      </c>
      <c r="C108" s="15">
        <f t="shared" si="28"/>
        <v>160</v>
      </c>
      <c r="D108" s="15">
        <f t="shared" si="28"/>
        <v>137</v>
      </c>
      <c r="E108" s="16">
        <f t="shared" si="28"/>
        <v>87</v>
      </c>
      <c r="F108" s="17">
        <f t="shared" si="28"/>
        <v>417</v>
      </c>
      <c r="G108" s="18">
        <f t="shared" si="28"/>
        <v>333</v>
      </c>
      <c r="H108" s="19">
        <f t="shared" si="28"/>
        <v>84</v>
      </c>
      <c r="I108" s="63">
        <f>SUM(I101:I107)</f>
        <v>28</v>
      </c>
      <c r="J108" s="63">
        <f>SUM(J101:J107)</f>
        <v>19</v>
      </c>
    </row>
    <row r="109" spans="1:10" ht="15.75" thickTop="1" x14ac:dyDescent="0.25"/>
    <row r="111" spans="1:10" ht="21.75" thickBot="1" x14ac:dyDescent="0.4">
      <c r="A111" s="68" t="s">
        <v>16</v>
      </c>
    </row>
    <row r="112" spans="1:10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</row>
    <row r="113" spans="1:15" x14ac:dyDescent="0.25">
      <c r="A113" s="73" t="s">
        <v>164</v>
      </c>
      <c r="B113" s="90"/>
      <c r="C113" s="90"/>
      <c r="D113" s="90"/>
      <c r="E113" s="74">
        <v>21</v>
      </c>
      <c r="F113" s="21">
        <f t="shared" ref="F113:F118" si="29">SUM(B113:E113)</f>
        <v>21</v>
      </c>
      <c r="G113" s="6">
        <f t="shared" ref="G113:G118" si="30">F113-H113</f>
        <v>14</v>
      </c>
      <c r="H113" s="22">
        <v>7</v>
      </c>
      <c r="I113" s="62">
        <v>0</v>
      </c>
      <c r="J113" s="62">
        <v>0</v>
      </c>
    </row>
    <row r="114" spans="1:15" x14ac:dyDescent="0.25">
      <c r="A114" s="75" t="s">
        <v>165</v>
      </c>
      <c r="B114" s="76">
        <v>7</v>
      </c>
      <c r="C114" s="76">
        <v>25</v>
      </c>
      <c r="D114" s="76">
        <v>27</v>
      </c>
      <c r="E114" s="77">
        <v>4</v>
      </c>
      <c r="F114" s="21">
        <f t="shared" si="29"/>
        <v>63</v>
      </c>
      <c r="G114" s="6">
        <f t="shared" si="30"/>
        <v>43</v>
      </c>
      <c r="H114" s="22">
        <v>20</v>
      </c>
      <c r="I114" s="62">
        <v>5</v>
      </c>
      <c r="J114" s="62">
        <v>5</v>
      </c>
    </row>
    <row r="115" spans="1:15" x14ac:dyDescent="0.25">
      <c r="A115" s="73" t="s">
        <v>166</v>
      </c>
      <c r="B115" s="71">
        <v>5</v>
      </c>
      <c r="C115" s="71">
        <v>31</v>
      </c>
      <c r="D115" s="71">
        <v>13</v>
      </c>
      <c r="E115" s="74">
        <v>13</v>
      </c>
      <c r="F115" s="21">
        <f t="shared" si="29"/>
        <v>62</v>
      </c>
      <c r="G115" s="6">
        <f>F115-H115</f>
        <v>40</v>
      </c>
      <c r="H115" s="22">
        <v>22</v>
      </c>
      <c r="I115" s="62">
        <v>6</v>
      </c>
      <c r="J115" s="62">
        <v>3</v>
      </c>
    </row>
    <row r="116" spans="1:15" x14ac:dyDescent="0.25">
      <c r="A116" s="73" t="s">
        <v>167</v>
      </c>
      <c r="B116" s="71">
        <v>13</v>
      </c>
      <c r="C116" s="71">
        <v>33</v>
      </c>
      <c r="D116" s="71">
        <v>38</v>
      </c>
      <c r="E116" s="74">
        <v>27</v>
      </c>
      <c r="F116" s="21">
        <f t="shared" si="29"/>
        <v>111</v>
      </c>
      <c r="G116" s="6">
        <f t="shared" si="30"/>
        <v>73</v>
      </c>
      <c r="H116" s="22">
        <v>38</v>
      </c>
      <c r="I116" s="62">
        <v>10</v>
      </c>
      <c r="J116" s="62">
        <v>6</v>
      </c>
    </row>
    <row r="117" spans="1:15" x14ac:dyDescent="0.25">
      <c r="A117" s="73" t="s">
        <v>168</v>
      </c>
      <c r="B117" s="71">
        <v>9</v>
      </c>
      <c r="C117" s="71">
        <v>36</v>
      </c>
      <c r="D117" s="71">
        <v>11</v>
      </c>
      <c r="E117" s="74">
        <v>6</v>
      </c>
      <c r="F117" s="21">
        <f t="shared" si="29"/>
        <v>62</v>
      </c>
      <c r="G117" s="6">
        <f t="shared" si="30"/>
        <v>38</v>
      </c>
      <c r="H117" s="22">
        <v>24</v>
      </c>
      <c r="I117" s="62">
        <v>12</v>
      </c>
      <c r="J117" s="62">
        <v>8</v>
      </c>
    </row>
    <row r="118" spans="1:15" x14ac:dyDescent="0.25">
      <c r="A118" s="1" t="s">
        <v>169</v>
      </c>
      <c r="B118" s="42">
        <v>5</v>
      </c>
      <c r="C118" s="90"/>
      <c r="D118" s="90"/>
      <c r="E118" s="91"/>
      <c r="F118" s="21">
        <f t="shared" si="29"/>
        <v>5</v>
      </c>
      <c r="G118" s="6">
        <f t="shared" si="30"/>
        <v>4</v>
      </c>
      <c r="H118" s="22">
        <v>1</v>
      </c>
      <c r="I118" s="62"/>
      <c r="J118" s="62"/>
    </row>
    <row r="119" spans="1:15" x14ac:dyDescent="0.25">
      <c r="A119" s="1"/>
      <c r="B119" s="42"/>
      <c r="C119" s="42"/>
      <c r="D119" s="42"/>
      <c r="E119" s="43"/>
      <c r="F119" s="13"/>
      <c r="G119" s="11"/>
      <c r="H119" s="14"/>
    </row>
    <row r="120" spans="1:15" ht="15.75" thickBot="1" x14ac:dyDescent="0.3">
      <c r="A120" s="4" t="s">
        <v>13</v>
      </c>
      <c r="B120" s="15">
        <f t="shared" ref="B120:H120" si="31">SUM(B113:B119)</f>
        <v>39</v>
      </c>
      <c r="C120" s="15">
        <f t="shared" si="31"/>
        <v>125</v>
      </c>
      <c r="D120" s="15">
        <f t="shared" si="31"/>
        <v>89</v>
      </c>
      <c r="E120" s="16">
        <f t="shared" si="31"/>
        <v>71</v>
      </c>
      <c r="F120" s="17">
        <f t="shared" si="31"/>
        <v>324</v>
      </c>
      <c r="G120" s="18">
        <f t="shared" si="31"/>
        <v>212</v>
      </c>
      <c r="H120" s="19">
        <f t="shared" si="31"/>
        <v>112</v>
      </c>
      <c r="I120" s="63">
        <f>SUM(I113:I119)</f>
        <v>33</v>
      </c>
      <c r="J120" s="63">
        <f>SUM(J113:J119)</f>
        <v>22</v>
      </c>
    </row>
    <row r="121" spans="1:15" ht="15.75" thickTop="1" x14ac:dyDescent="0.25"/>
    <row r="122" spans="1:15" ht="3.75" customHeight="1" x14ac:dyDescent="0.25"/>
    <row r="123" spans="1:15" ht="21.75" thickBot="1" x14ac:dyDescent="0.4">
      <c r="A123" s="68" t="s">
        <v>17</v>
      </c>
    </row>
    <row r="124" spans="1:15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179</v>
      </c>
    </row>
    <row r="125" spans="1:15" x14ac:dyDescent="0.25">
      <c r="A125" s="73" t="s">
        <v>170</v>
      </c>
      <c r="B125" s="90"/>
      <c r="C125" s="71">
        <v>26</v>
      </c>
      <c r="D125" s="71">
        <v>17</v>
      </c>
      <c r="E125" s="74">
        <v>8</v>
      </c>
      <c r="F125" s="21">
        <f t="shared" ref="F125:F130" si="32">SUM(B125:E125)</f>
        <v>51</v>
      </c>
      <c r="G125" s="6">
        <f t="shared" ref="G125:G130" si="33">F125-H125</f>
        <v>28</v>
      </c>
      <c r="H125" s="22">
        <v>23</v>
      </c>
      <c r="I125" s="62">
        <v>3</v>
      </c>
      <c r="J125" s="62">
        <v>3</v>
      </c>
      <c r="K125" s="84"/>
      <c r="M125" s="84"/>
      <c r="N125" s="84"/>
      <c r="O125" s="84"/>
    </row>
    <row r="126" spans="1:15" x14ac:dyDescent="0.25">
      <c r="A126" s="75" t="s">
        <v>171</v>
      </c>
      <c r="B126" s="76">
        <v>11</v>
      </c>
      <c r="C126" s="76">
        <v>42</v>
      </c>
      <c r="D126" s="76">
        <v>9</v>
      </c>
      <c r="E126" s="77">
        <v>12</v>
      </c>
      <c r="F126" s="21">
        <f t="shared" si="32"/>
        <v>74</v>
      </c>
      <c r="G126" s="6">
        <f t="shared" si="33"/>
        <v>51</v>
      </c>
      <c r="H126" s="22">
        <v>23</v>
      </c>
      <c r="I126" s="62">
        <v>9</v>
      </c>
      <c r="J126" s="62">
        <v>6</v>
      </c>
      <c r="K126" s="84">
        <v>1</v>
      </c>
      <c r="M126" s="84"/>
      <c r="N126" s="84"/>
      <c r="O126" s="84"/>
    </row>
    <row r="127" spans="1:15" x14ac:dyDescent="0.25">
      <c r="A127" s="73" t="s">
        <v>172</v>
      </c>
      <c r="B127" s="71">
        <v>6</v>
      </c>
      <c r="C127" s="71">
        <v>30</v>
      </c>
      <c r="D127" s="71">
        <v>10</v>
      </c>
      <c r="E127" s="74">
        <v>10</v>
      </c>
      <c r="F127" s="21">
        <f t="shared" si="32"/>
        <v>56</v>
      </c>
      <c r="G127" s="6">
        <f>F127-H127</f>
        <v>40</v>
      </c>
      <c r="H127" s="22">
        <v>16</v>
      </c>
      <c r="I127" s="62">
        <v>11</v>
      </c>
      <c r="J127" s="62">
        <v>5</v>
      </c>
      <c r="K127" s="84">
        <v>2</v>
      </c>
      <c r="M127" s="84"/>
      <c r="N127" s="84"/>
      <c r="O127" s="84"/>
    </row>
    <row r="128" spans="1:15" x14ac:dyDescent="0.25">
      <c r="A128" s="73" t="s">
        <v>173</v>
      </c>
      <c r="B128" s="71">
        <v>9</v>
      </c>
      <c r="C128" s="71">
        <v>10</v>
      </c>
      <c r="D128" s="97"/>
      <c r="E128" s="106"/>
      <c r="F128" s="21">
        <f t="shared" si="32"/>
        <v>19</v>
      </c>
      <c r="G128" s="6">
        <f t="shared" si="33"/>
        <v>17</v>
      </c>
      <c r="H128" s="22">
        <v>2</v>
      </c>
      <c r="I128" s="62">
        <v>0</v>
      </c>
      <c r="J128" s="62">
        <v>0</v>
      </c>
      <c r="K128" s="84">
        <v>1</v>
      </c>
      <c r="M128" s="84"/>
      <c r="N128" s="84"/>
      <c r="O128" s="84"/>
    </row>
    <row r="129" spans="1:15" x14ac:dyDescent="0.25">
      <c r="A129" s="73" t="s">
        <v>174</v>
      </c>
      <c r="B129" s="71">
        <v>12</v>
      </c>
      <c r="C129" s="71">
        <v>56</v>
      </c>
      <c r="D129" s="90"/>
      <c r="E129" s="91"/>
      <c r="F129" s="21">
        <f t="shared" si="32"/>
        <v>68</v>
      </c>
      <c r="G129" s="6">
        <f t="shared" si="33"/>
        <v>42</v>
      </c>
      <c r="H129" s="22">
        <v>26</v>
      </c>
      <c r="I129" s="62">
        <v>15</v>
      </c>
      <c r="J129" s="62">
        <v>10</v>
      </c>
      <c r="K129" s="84">
        <v>1</v>
      </c>
      <c r="M129" s="84"/>
      <c r="N129" s="84"/>
      <c r="O129" s="84"/>
    </row>
    <row r="130" spans="1:15" x14ac:dyDescent="0.25">
      <c r="A130" s="73"/>
      <c r="B130" s="71"/>
      <c r="C130" s="71"/>
      <c r="D130" s="71"/>
      <c r="E130" s="74"/>
      <c r="F130" s="21">
        <f t="shared" si="32"/>
        <v>0</v>
      </c>
      <c r="G130" s="6">
        <f t="shared" si="33"/>
        <v>0</v>
      </c>
      <c r="H130" s="22"/>
      <c r="I130" s="81"/>
      <c r="J130" s="81"/>
      <c r="K130" s="84"/>
      <c r="M130" s="84"/>
      <c r="N130" s="84"/>
      <c r="O130" s="84"/>
    </row>
    <row r="131" spans="1:15" x14ac:dyDescent="0.25">
      <c r="A131" s="73"/>
      <c r="B131" s="71"/>
      <c r="C131" s="71"/>
      <c r="D131" s="71"/>
      <c r="E131" s="74"/>
      <c r="F131" s="78"/>
      <c r="G131" s="79"/>
      <c r="H131" s="80"/>
      <c r="I131" s="81"/>
      <c r="J131" s="81"/>
    </row>
    <row r="132" spans="1:15" ht="15.75" thickBot="1" x14ac:dyDescent="0.3">
      <c r="A132" s="4" t="s">
        <v>13</v>
      </c>
      <c r="B132" s="15">
        <f t="shared" ref="B132:H132" si="34">SUM(B125:B131)</f>
        <v>38</v>
      </c>
      <c r="C132" s="15">
        <f t="shared" si="34"/>
        <v>164</v>
      </c>
      <c r="D132" s="15">
        <f t="shared" si="34"/>
        <v>36</v>
      </c>
      <c r="E132" s="16">
        <f t="shared" si="34"/>
        <v>30</v>
      </c>
      <c r="F132" s="17">
        <f t="shared" si="34"/>
        <v>268</v>
      </c>
      <c r="G132" s="18">
        <f t="shared" si="34"/>
        <v>178</v>
      </c>
      <c r="H132" s="19">
        <f t="shared" si="34"/>
        <v>90</v>
      </c>
      <c r="I132" s="63">
        <f>SUM(I125:I131)</f>
        <v>38</v>
      </c>
      <c r="J132" s="63">
        <f>SUM(J125:J131)</f>
        <v>24</v>
      </c>
    </row>
    <row r="133" spans="1:15" ht="15.75" thickTop="1" x14ac:dyDescent="0.25"/>
    <row r="134" spans="1:15" ht="3" customHeight="1" x14ac:dyDescent="0.25"/>
    <row r="135" spans="1:15" ht="21.75" thickBot="1" x14ac:dyDescent="0.4">
      <c r="A135" s="68" t="s">
        <v>18</v>
      </c>
    </row>
    <row r="136" spans="1:15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179</v>
      </c>
    </row>
    <row r="137" spans="1:15" x14ac:dyDescent="0.25">
      <c r="A137" s="73" t="s">
        <v>180</v>
      </c>
      <c r="B137" s="90"/>
      <c r="C137" s="90"/>
      <c r="D137" s="71">
        <v>17</v>
      </c>
      <c r="E137" s="74">
        <v>7</v>
      </c>
      <c r="F137" s="21">
        <f t="shared" ref="F137:F142" si="35">SUM(B137:E137)</f>
        <v>24</v>
      </c>
      <c r="G137" s="6">
        <f t="shared" ref="G137:G142" si="36">F137-H137</f>
        <v>18</v>
      </c>
      <c r="H137" s="22">
        <v>6</v>
      </c>
      <c r="I137" s="62">
        <v>0</v>
      </c>
      <c r="J137" s="62">
        <v>0</v>
      </c>
      <c r="K137">
        <v>4</v>
      </c>
    </row>
    <row r="138" spans="1:15" x14ac:dyDescent="0.25">
      <c r="A138" s="75" t="s">
        <v>175</v>
      </c>
      <c r="B138" s="76">
        <v>27</v>
      </c>
      <c r="C138" s="76">
        <v>22</v>
      </c>
      <c r="D138" s="76">
        <v>9</v>
      </c>
      <c r="E138" s="77">
        <v>15</v>
      </c>
      <c r="F138" s="21">
        <f t="shared" si="35"/>
        <v>73</v>
      </c>
      <c r="G138" s="6">
        <f t="shared" si="36"/>
        <v>50</v>
      </c>
      <c r="H138" s="22">
        <v>23</v>
      </c>
      <c r="I138" s="62">
        <v>5</v>
      </c>
      <c r="J138" s="62">
        <v>4</v>
      </c>
      <c r="K138">
        <v>13</v>
      </c>
    </row>
    <row r="139" spans="1:15" x14ac:dyDescent="0.25">
      <c r="A139" s="73" t="s">
        <v>176</v>
      </c>
      <c r="B139" s="71">
        <v>10</v>
      </c>
      <c r="C139" s="71">
        <v>38</v>
      </c>
      <c r="D139" s="71">
        <v>7</v>
      </c>
      <c r="E139" s="74">
        <v>8</v>
      </c>
      <c r="F139" s="21">
        <f t="shared" si="35"/>
        <v>63</v>
      </c>
      <c r="G139" s="6">
        <f t="shared" si="36"/>
        <v>46</v>
      </c>
      <c r="H139" s="22">
        <v>17</v>
      </c>
      <c r="I139" s="62">
        <v>11</v>
      </c>
      <c r="J139" s="62">
        <v>6</v>
      </c>
      <c r="K139">
        <v>5</v>
      </c>
    </row>
    <row r="140" spans="1:15" x14ac:dyDescent="0.25">
      <c r="A140" s="73" t="s">
        <v>177</v>
      </c>
      <c r="B140" s="71">
        <v>7</v>
      </c>
      <c r="C140" s="71">
        <v>23</v>
      </c>
      <c r="D140" s="71">
        <v>9</v>
      </c>
      <c r="E140" s="106"/>
      <c r="F140" s="21">
        <f t="shared" si="35"/>
        <v>39</v>
      </c>
      <c r="G140" s="6">
        <f t="shared" si="36"/>
        <v>23</v>
      </c>
      <c r="H140" s="22">
        <v>16</v>
      </c>
      <c r="I140" s="62">
        <v>10</v>
      </c>
      <c r="J140" s="62">
        <v>7</v>
      </c>
      <c r="K140">
        <v>0</v>
      </c>
    </row>
    <row r="141" spans="1:15" x14ac:dyDescent="0.25">
      <c r="A141" s="73" t="s">
        <v>178</v>
      </c>
      <c r="B141" s="97"/>
      <c r="C141" s="71">
        <v>40</v>
      </c>
      <c r="D141" s="71">
        <v>16</v>
      </c>
      <c r="E141" s="74">
        <v>19</v>
      </c>
      <c r="F141" s="21">
        <f t="shared" si="35"/>
        <v>75</v>
      </c>
      <c r="G141" s="6">
        <f t="shared" si="36"/>
        <v>49</v>
      </c>
      <c r="H141" s="22">
        <v>26</v>
      </c>
      <c r="I141" s="102"/>
      <c r="J141" s="102"/>
      <c r="K141">
        <v>2</v>
      </c>
    </row>
    <row r="142" spans="1:15" x14ac:dyDescent="0.25">
      <c r="A142" s="73"/>
      <c r="B142" s="71"/>
      <c r="C142" s="71"/>
      <c r="D142" s="71"/>
      <c r="E142" s="74"/>
      <c r="F142" s="21">
        <f t="shared" si="35"/>
        <v>0</v>
      </c>
      <c r="G142" s="6">
        <f t="shared" si="36"/>
        <v>0</v>
      </c>
      <c r="H142" s="22"/>
      <c r="I142" s="81"/>
      <c r="J142" s="81"/>
    </row>
    <row r="143" spans="1:15" x14ac:dyDescent="0.25">
      <c r="A143" s="1"/>
      <c r="B143" s="42"/>
      <c r="C143" s="42"/>
      <c r="D143" s="42"/>
      <c r="E143" s="43"/>
      <c r="F143" s="13"/>
      <c r="G143" s="11"/>
      <c r="H143" s="14"/>
    </row>
    <row r="144" spans="1:15" ht="15.75" thickBot="1" x14ac:dyDescent="0.3">
      <c r="A144" s="4" t="s">
        <v>13</v>
      </c>
      <c r="B144" s="15">
        <f t="shared" ref="B144:H144" si="37">SUM(B137:B143)</f>
        <v>44</v>
      </c>
      <c r="C144" s="15">
        <f t="shared" si="37"/>
        <v>123</v>
      </c>
      <c r="D144" s="15">
        <f t="shared" si="37"/>
        <v>58</v>
      </c>
      <c r="E144" s="16">
        <f t="shared" si="37"/>
        <v>49</v>
      </c>
      <c r="F144" s="17">
        <f t="shared" si="37"/>
        <v>274</v>
      </c>
      <c r="G144" s="18">
        <f t="shared" si="37"/>
        <v>186</v>
      </c>
      <c r="H144" s="19">
        <f t="shared" si="37"/>
        <v>88</v>
      </c>
      <c r="I144" s="63">
        <f>SUM(I137:I143)</f>
        <v>26</v>
      </c>
      <c r="J144" s="63">
        <f>SUM(J137:J143)</f>
        <v>17</v>
      </c>
    </row>
    <row r="145" spans="1:10" ht="16.5" thickTop="1" thickBot="1" x14ac:dyDescent="0.3"/>
    <row r="146" spans="1:10" ht="33" thickBot="1" x14ac:dyDescent="0.45">
      <c r="A146" s="49">
        <v>2011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0" ht="18.75" x14ac:dyDescent="0.3">
      <c r="A147" s="46" t="s">
        <v>33</v>
      </c>
      <c r="B147" s="47">
        <f>SUM(B144+B132+B120+B108+B96+B84+B72+B60+B48+B36+B24+B12)</f>
        <v>925</v>
      </c>
      <c r="C147" s="47">
        <f>SUM(C144+C132+C120+C108+C96+C84+C72+C60+C48+C36+C24+C12)</f>
        <v>2699</v>
      </c>
      <c r="D147" s="47">
        <f>SUM(D144+D132+D120+D108+D96+D84+D72+D60+D48+D36+D24+D12)</f>
        <v>1494</v>
      </c>
      <c r="E147" s="47">
        <f>SUM(E144+E132+E120+E108+E96+E84+E72+E60+E48+E36+E24+E12)</f>
        <v>978</v>
      </c>
      <c r="F147" s="48">
        <f>SUM(F144+F132+F120+F108+F96+F84+F72+F60+F48+F36+F24+F12)</f>
        <v>6096</v>
      </c>
      <c r="G147" s="48">
        <f>SUM(G144+G132+G120+G108+G96++G84+G72+G60+G48+G36+G24+G12)</f>
        <v>3944</v>
      </c>
      <c r="H147" s="48">
        <f>SUM(H144+H132+H120+H108+H96+H84+H72+H60+H48+H36+H24+H12)</f>
        <v>2152</v>
      </c>
      <c r="I147" s="63">
        <f>SUM(I12+I24+I36+I48+I60+I72+I84+I96+I108+I120+I132+I144)</f>
        <v>480</v>
      </c>
      <c r="J147" s="63">
        <f>SUM(J144+J132+J120+J108+J96+J84+J72+J60+J48+J36+J24+J12)</f>
        <v>278</v>
      </c>
    </row>
    <row r="148" spans="1:10" x14ac:dyDescent="0.25">
      <c r="F148">
        <f>SUM(B147:E147)</f>
        <v>6096</v>
      </c>
      <c r="G148" s="70" t="s">
        <v>55</v>
      </c>
      <c r="H148">
        <f>SUM(G147:H147)</f>
        <v>6096</v>
      </c>
      <c r="I148" s="66"/>
      <c r="J148" s="66"/>
    </row>
    <row r="149" spans="1:10" x14ac:dyDescent="0.25">
      <c r="I149" s="66"/>
      <c r="J149" s="66"/>
    </row>
    <row r="150" spans="1:10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I150" s="66"/>
      <c r="J150" s="66"/>
    </row>
    <row r="151" spans="1:10" x14ac:dyDescent="0.25">
      <c r="I151" s="66"/>
      <c r="J151" s="66"/>
    </row>
    <row r="153" spans="1:10" ht="21.75" thickBot="1" x14ac:dyDescent="0.4">
      <c r="A153" s="54" t="s">
        <v>39</v>
      </c>
    </row>
    <row r="154" spans="1:10" ht="30.75" thickBot="1" x14ac:dyDescent="0.3">
      <c r="A154" s="52" t="s">
        <v>4</v>
      </c>
      <c r="B154" s="3" t="s">
        <v>0</v>
      </c>
      <c r="C154" s="3" t="s">
        <v>1</v>
      </c>
      <c r="D154" s="3" t="s">
        <v>2</v>
      </c>
      <c r="E154" s="3" t="s">
        <v>3</v>
      </c>
      <c r="F154" s="5" t="s">
        <v>6</v>
      </c>
      <c r="G154" s="5" t="s">
        <v>5</v>
      </c>
      <c r="H154" s="32" t="s">
        <v>7</v>
      </c>
      <c r="I154" s="3" t="s">
        <v>46</v>
      </c>
      <c r="J154" s="3" t="s">
        <v>47</v>
      </c>
    </row>
    <row r="155" spans="1:10" ht="15.75" thickTop="1" x14ac:dyDescent="0.25">
      <c r="A155" s="1"/>
      <c r="B155" s="42"/>
      <c r="C155" s="42"/>
      <c r="D155" s="42"/>
      <c r="E155" s="43"/>
      <c r="F155" s="8">
        <f t="shared" ref="F155" si="38">SUM(B155:E155)</f>
        <v>0</v>
      </c>
      <c r="G155" s="9">
        <f t="shared" ref="G155" si="39">F155-H155</f>
        <v>0</v>
      </c>
      <c r="H155" s="10"/>
      <c r="I155" s="62"/>
      <c r="J155" s="62"/>
    </row>
    <row r="156" spans="1:10" x14ac:dyDescent="0.25">
      <c r="A156" s="2"/>
      <c r="B156" s="44"/>
      <c r="C156" s="44"/>
      <c r="D156" s="44"/>
      <c r="E156" s="45"/>
      <c r="F156" s="21">
        <f>SUM(B156:E156)</f>
        <v>0</v>
      </c>
      <c r="G156" s="6">
        <f>F156-H156</f>
        <v>0</v>
      </c>
      <c r="H156" s="22"/>
      <c r="I156" s="62"/>
      <c r="J156" s="62"/>
    </row>
    <row r="157" spans="1:10" x14ac:dyDescent="0.25">
      <c r="A157" s="1"/>
      <c r="B157" s="42"/>
      <c r="C157" s="42"/>
      <c r="D157" s="42"/>
      <c r="E157" s="43"/>
      <c r="F157" s="13">
        <f t="shared" ref="F157:F160" si="40">SUM(B157:E157)</f>
        <v>0</v>
      </c>
      <c r="G157" s="11">
        <f t="shared" ref="G157:G160" si="41">F157-H157</f>
        <v>0</v>
      </c>
      <c r="H157" s="14"/>
      <c r="I157" s="62"/>
      <c r="J157" s="62"/>
    </row>
    <row r="158" spans="1:10" x14ac:dyDescent="0.25">
      <c r="A158" s="1"/>
      <c r="B158" s="42"/>
      <c r="C158" s="42"/>
      <c r="D158" s="42"/>
      <c r="E158" s="43"/>
      <c r="F158" s="13">
        <f t="shared" si="40"/>
        <v>0</v>
      </c>
      <c r="G158" s="11">
        <f t="shared" si="41"/>
        <v>0</v>
      </c>
      <c r="H158" s="14"/>
      <c r="I158" s="62"/>
      <c r="J158" s="62"/>
    </row>
    <row r="159" spans="1:10" x14ac:dyDescent="0.25">
      <c r="A159" s="1"/>
      <c r="B159" s="42"/>
      <c r="C159" s="42"/>
      <c r="D159" s="42"/>
      <c r="E159" s="43"/>
      <c r="F159" s="13">
        <f t="shared" si="40"/>
        <v>0</v>
      </c>
      <c r="G159" s="11">
        <f t="shared" si="41"/>
        <v>0</v>
      </c>
      <c r="H159" s="14"/>
      <c r="I159" s="62"/>
      <c r="J159" s="62"/>
    </row>
    <row r="160" spans="1:10" x14ac:dyDescent="0.25">
      <c r="A160" s="1"/>
      <c r="B160" s="42"/>
      <c r="C160" s="42"/>
      <c r="D160" s="42"/>
      <c r="E160" s="43"/>
      <c r="F160" s="13">
        <f t="shared" si="40"/>
        <v>0</v>
      </c>
      <c r="G160" s="11">
        <f t="shared" si="41"/>
        <v>0</v>
      </c>
      <c r="H160" s="14"/>
    </row>
    <row r="161" spans="1:10" x14ac:dyDescent="0.25">
      <c r="A161" s="1"/>
      <c r="B161" s="42"/>
      <c r="C161" s="42"/>
      <c r="D161" s="42"/>
      <c r="E161" s="43"/>
      <c r="F161" s="13"/>
      <c r="G161" s="11"/>
      <c r="H161" s="14"/>
    </row>
    <row r="162" spans="1:10" ht="15.75" thickBot="1" x14ac:dyDescent="0.3">
      <c r="A162" s="4" t="s">
        <v>13</v>
      </c>
      <c r="B162" s="15">
        <f t="shared" ref="B162:H162" si="42">SUM(B155:B161)</f>
        <v>0</v>
      </c>
      <c r="C162" s="15">
        <f t="shared" si="42"/>
        <v>0</v>
      </c>
      <c r="D162" s="15">
        <f t="shared" si="42"/>
        <v>0</v>
      </c>
      <c r="E162" s="16">
        <f t="shared" si="42"/>
        <v>0</v>
      </c>
      <c r="F162" s="17">
        <f t="shared" si="42"/>
        <v>0</v>
      </c>
      <c r="G162" s="18">
        <f t="shared" si="42"/>
        <v>0</v>
      </c>
      <c r="H162" s="19">
        <f t="shared" si="42"/>
        <v>0</v>
      </c>
      <c r="I162" s="63">
        <f>SUM(I155:I161)</f>
        <v>0</v>
      </c>
      <c r="J162" s="63">
        <f>SUM(J155:J161)</f>
        <v>0</v>
      </c>
    </row>
    <row r="163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65"/>
  <sheetViews>
    <sheetView topLeftCell="A130" workbookViewId="0">
      <selection activeCell="F154" sqref="F154"/>
    </sheetView>
  </sheetViews>
  <sheetFormatPr defaultRowHeight="15" x14ac:dyDescent="0.25"/>
  <cols>
    <col min="1" max="1" width="16.5703125" customWidth="1"/>
    <col min="3" max="3" width="11.28515625" customWidth="1"/>
    <col min="7" max="7" width="11.28515625" customWidth="1"/>
    <col min="11" max="11" width="9.85546875" customWidth="1"/>
  </cols>
  <sheetData>
    <row r="1" spans="1:11" ht="44.25" x14ac:dyDescent="0.55000000000000004">
      <c r="A1" s="20" t="s">
        <v>14</v>
      </c>
      <c r="F1" s="20"/>
      <c r="G1" s="39">
        <v>2012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1" t="s">
        <v>182</v>
      </c>
      <c r="B5" s="111"/>
      <c r="C5" s="79">
        <v>21</v>
      </c>
      <c r="D5" s="79">
        <v>9</v>
      </c>
      <c r="E5" s="12">
        <v>5</v>
      </c>
      <c r="F5" s="8">
        <f t="shared" ref="F5:F11" si="0">SUM(B5:E5)</f>
        <v>35</v>
      </c>
      <c r="G5" s="9">
        <f t="shared" ref="G5:G11" si="1">F5-H5</f>
        <v>23</v>
      </c>
      <c r="H5" s="10">
        <v>12</v>
      </c>
      <c r="I5" s="62">
        <v>7</v>
      </c>
      <c r="J5" s="62">
        <v>5</v>
      </c>
      <c r="K5" s="62">
        <v>1</v>
      </c>
    </row>
    <row r="6" spans="1:11" x14ac:dyDescent="0.25">
      <c r="A6" s="2" t="s">
        <v>183</v>
      </c>
      <c r="B6" s="6">
        <v>9</v>
      </c>
      <c r="C6" s="6">
        <v>31</v>
      </c>
      <c r="D6" s="6">
        <v>11</v>
      </c>
      <c r="E6" s="7">
        <v>15</v>
      </c>
      <c r="F6" s="21">
        <f t="shared" si="0"/>
        <v>66</v>
      </c>
      <c r="G6" s="6">
        <f t="shared" si="1"/>
        <v>39</v>
      </c>
      <c r="H6" s="22">
        <v>27</v>
      </c>
      <c r="I6" s="62">
        <v>8</v>
      </c>
      <c r="J6" s="62">
        <v>5</v>
      </c>
      <c r="K6" s="70">
        <v>1</v>
      </c>
    </row>
    <row r="7" spans="1:11" x14ac:dyDescent="0.25">
      <c r="A7" s="1" t="s">
        <v>184</v>
      </c>
      <c r="B7" s="107"/>
      <c r="C7" s="11">
        <v>17</v>
      </c>
      <c r="D7" s="11">
        <v>16</v>
      </c>
      <c r="E7" s="12">
        <v>4</v>
      </c>
      <c r="F7" s="21">
        <f t="shared" si="0"/>
        <v>37</v>
      </c>
      <c r="G7" s="6">
        <f t="shared" si="1"/>
        <v>24</v>
      </c>
      <c r="H7" s="22">
        <v>13</v>
      </c>
      <c r="I7" s="62">
        <v>3</v>
      </c>
      <c r="J7" s="62">
        <v>1</v>
      </c>
      <c r="K7" s="70">
        <v>7</v>
      </c>
    </row>
    <row r="8" spans="1:11" x14ac:dyDescent="0.25">
      <c r="A8" s="1" t="s">
        <v>185</v>
      </c>
      <c r="B8" s="11">
        <v>10</v>
      </c>
      <c r="C8" s="11">
        <v>36</v>
      </c>
      <c r="D8" s="11">
        <v>17</v>
      </c>
      <c r="E8" s="12">
        <v>9</v>
      </c>
      <c r="F8" s="21">
        <f t="shared" si="0"/>
        <v>72</v>
      </c>
      <c r="G8" s="6">
        <f>F8-H8</f>
        <v>48</v>
      </c>
      <c r="H8" s="22">
        <v>24</v>
      </c>
      <c r="I8" s="62">
        <v>5</v>
      </c>
      <c r="J8" s="62">
        <v>4</v>
      </c>
      <c r="K8" s="70">
        <v>21</v>
      </c>
    </row>
    <row r="9" spans="1:11" x14ac:dyDescent="0.25">
      <c r="A9" s="1" t="s">
        <v>186</v>
      </c>
      <c r="B9" s="11">
        <v>6</v>
      </c>
      <c r="C9" s="108"/>
      <c r="D9" s="108"/>
      <c r="E9" s="109"/>
      <c r="F9" s="21">
        <f t="shared" si="0"/>
        <v>6</v>
      </c>
      <c r="G9" s="6">
        <f t="shared" si="1"/>
        <v>5</v>
      </c>
      <c r="H9" s="22">
        <v>1</v>
      </c>
      <c r="I9" s="62"/>
      <c r="J9" s="62"/>
      <c r="K9" s="70"/>
    </row>
    <row r="10" spans="1:11" x14ac:dyDescent="0.25">
      <c r="A10" s="1"/>
      <c r="B10" s="11"/>
      <c r="C10" s="11"/>
      <c r="D10" s="11"/>
      <c r="E10" s="12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25</v>
      </c>
      <c r="C12" s="15">
        <f t="shared" si="2"/>
        <v>105</v>
      </c>
      <c r="D12" s="15">
        <f t="shared" si="2"/>
        <v>53</v>
      </c>
      <c r="E12" s="16">
        <f t="shared" si="2"/>
        <v>33</v>
      </c>
      <c r="F12" s="17">
        <f t="shared" si="2"/>
        <v>216</v>
      </c>
      <c r="G12" s="18">
        <f t="shared" si="2"/>
        <v>139</v>
      </c>
      <c r="H12" s="19">
        <f t="shared" si="2"/>
        <v>77</v>
      </c>
      <c r="I12" s="63">
        <f t="shared" si="2"/>
        <v>23</v>
      </c>
      <c r="J12" s="63">
        <f t="shared" si="2"/>
        <v>15</v>
      </c>
      <c r="K12" s="70">
        <f t="shared" si="2"/>
        <v>30</v>
      </c>
    </row>
    <row r="13" spans="1:11" ht="15.75" thickTop="1" x14ac:dyDescent="0.25">
      <c r="G13" s="110">
        <f>F12-H12</f>
        <v>139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187</v>
      </c>
      <c r="B17" s="90"/>
      <c r="C17" s="42">
        <v>32</v>
      </c>
      <c r="D17" s="42">
        <v>14</v>
      </c>
      <c r="E17" s="43">
        <v>3</v>
      </c>
      <c r="F17" s="13">
        <f t="shared" ref="F17:F23" si="3">SUM(B17:E17)</f>
        <v>49</v>
      </c>
      <c r="G17" s="11">
        <f t="shared" ref="G17:G23" si="4">F17-H17</f>
        <v>34</v>
      </c>
      <c r="H17" s="14">
        <v>15</v>
      </c>
      <c r="I17" s="62">
        <v>7</v>
      </c>
      <c r="J17" s="62">
        <v>4</v>
      </c>
      <c r="K17" s="62">
        <v>11</v>
      </c>
    </row>
    <row r="18" spans="1:11" x14ac:dyDescent="0.25">
      <c r="A18" s="75" t="s">
        <v>188</v>
      </c>
      <c r="B18" s="42">
        <v>15</v>
      </c>
      <c r="C18" s="42">
        <v>37</v>
      </c>
      <c r="D18" s="42">
        <v>13</v>
      </c>
      <c r="E18" s="43">
        <v>6</v>
      </c>
      <c r="F18" s="13">
        <f t="shared" si="3"/>
        <v>71</v>
      </c>
      <c r="G18" s="11">
        <f t="shared" si="4"/>
        <v>47</v>
      </c>
      <c r="H18" s="14">
        <v>24</v>
      </c>
      <c r="I18" s="62">
        <v>13</v>
      </c>
      <c r="J18" s="62">
        <v>6</v>
      </c>
      <c r="K18" s="62">
        <v>7</v>
      </c>
    </row>
    <row r="19" spans="1:11" x14ac:dyDescent="0.25">
      <c r="A19" s="73" t="s">
        <v>189</v>
      </c>
      <c r="B19" s="42">
        <v>7</v>
      </c>
      <c r="C19" s="42">
        <v>50</v>
      </c>
      <c r="D19" s="141">
        <v>106</v>
      </c>
      <c r="E19" s="142">
        <v>135</v>
      </c>
      <c r="F19" s="13">
        <f t="shared" si="3"/>
        <v>298</v>
      </c>
      <c r="G19" s="11">
        <f t="shared" si="4"/>
        <v>184</v>
      </c>
      <c r="H19" s="14">
        <v>114</v>
      </c>
      <c r="I19" s="62">
        <v>8</v>
      </c>
      <c r="J19" s="62">
        <v>7</v>
      </c>
      <c r="K19" s="62">
        <v>30</v>
      </c>
    </row>
    <row r="20" spans="1:11" x14ac:dyDescent="0.25">
      <c r="A20" s="73" t="s">
        <v>190</v>
      </c>
      <c r="B20" s="89"/>
      <c r="C20" s="42">
        <v>26</v>
      </c>
      <c r="D20" s="42">
        <v>9</v>
      </c>
      <c r="E20" s="43">
        <v>2</v>
      </c>
      <c r="F20" s="13">
        <f t="shared" si="3"/>
        <v>37</v>
      </c>
      <c r="G20" s="11">
        <f t="shared" si="4"/>
        <v>27</v>
      </c>
      <c r="H20" s="14">
        <v>10</v>
      </c>
      <c r="I20" s="62">
        <v>4</v>
      </c>
      <c r="J20" s="62">
        <v>2</v>
      </c>
      <c r="K20" s="62">
        <v>0</v>
      </c>
    </row>
    <row r="21" spans="1:11" x14ac:dyDescent="0.25">
      <c r="A21" s="73" t="s">
        <v>191</v>
      </c>
      <c r="B21" s="42">
        <v>9</v>
      </c>
      <c r="C21" s="42">
        <v>41</v>
      </c>
      <c r="D21" s="93"/>
      <c r="E21" s="94"/>
      <c r="F21" s="13">
        <f t="shared" si="3"/>
        <v>50</v>
      </c>
      <c r="G21" s="11">
        <f t="shared" si="4"/>
        <v>33</v>
      </c>
      <c r="H21" s="14">
        <v>17</v>
      </c>
      <c r="I21" s="62">
        <v>13</v>
      </c>
      <c r="J21" s="62">
        <v>8</v>
      </c>
      <c r="K21" s="62">
        <v>0</v>
      </c>
    </row>
    <row r="22" spans="1:11" x14ac:dyDescent="0.25">
      <c r="A22" s="1"/>
      <c r="B22" s="42"/>
      <c r="C22" s="42"/>
      <c r="D22" s="42"/>
      <c r="E22" s="43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31</v>
      </c>
      <c r="C24" s="15">
        <f t="shared" si="5"/>
        <v>186</v>
      </c>
      <c r="D24" s="15">
        <f t="shared" si="5"/>
        <v>142</v>
      </c>
      <c r="E24" s="16">
        <f t="shared" si="5"/>
        <v>146</v>
      </c>
      <c r="F24" s="17">
        <f t="shared" si="5"/>
        <v>505</v>
      </c>
      <c r="G24" s="18">
        <f t="shared" si="5"/>
        <v>325</v>
      </c>
      <c r="H24" s="19">
        <f t="shared" si="5"/>
        <v>180</v>
      </c>
      <c r="I24" s="63">
        <f>SUM(I17:I23)</f>
        <v>45</v>
      </c>
      <c r="J24" s="63">
        <f>SUM(J17:J23)</f>
        <v>27</v>
      </c>
      <c r="K24" s="64">
        <f>SUM(K17:K23)</f>
        <v>48</v>
      </c>
    </row>
    <row r="25" spans="1:11" ht="15.75" thickTop="1" x14ac:dyDescent="0.25">
      <c r="G25" s="110">
        <f>F24-H24</f>
        <v>325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192</v>
      </c>
      <c r="B29" s="93"/>
      <c r="C29" s="93"/>
      <c r="D29" s="42">
        <v>18</v>
      </c>
      <c r="E29" s="43">
        <v>17</v>
      </c>
      <c r="F29" s="13">
        <f t="shared" ref="F29:F35" si="6">SUM(B29:E29)</f>
        <v>35</v>
      </c>
      <c r="G29" s="11">
        <f t="shared" ref="G29:G35" si="7">F29-H29</f>
        <v>22</v>
      </c>
      <c r="H29" s="14">
        <v>13</v>
      </c>
      <c r="I29" s="62">
        <v>0</v>
      </c>
      <c r="J29" s="62">
        <v>0</v>
      </c>
      <c r="K29">
        <v>0</v>
      </c>
    </row>
    <row r="30" spans="1:11" x14ac:dyDescent="0.25">
      <c r="A30" s="75" t="s">
        <v>193</v>
      </c>
      <c r="B30" s="42">
        <v>26</v>
      </c>
      <c r="C30" s="42">
        <v>22</v>
      </c>
      <c r="D30" s="42">
        <v>26</v>
      </c>
      <c r="E30" s="43">
        <v>16</v>
      </c>
      <c r="F30" s="13">
        <f t="shared" si="6"/>
        <v>90</v>
      </c>
      <c r="G30" s="11">
        <f t="shared" si="7"/>
        <v>56</v>
      </c>
      <c r="H30" s="14">
        <v>34</v>
      </c>
      <c r="I30" s="62">
        <v>7</v>
      </c>
      <c r="J30" s="62">
        <v>4</v>
      </c>
      <c r="K30">
        <v>10</v>
      </c>
    </row>
    <row r="31" spans="1:11" x14ac:dyDescent="0.25">
      <c r="A31" s="73" t="s">
        <v>194</v>
      </c>
      <c r="B31" s="42">
        <v>18</v>
      </c>
      <c r="C31" s="42">
        <v>46</v>
      </c>
      <c r="D31" s="42">
        <v>25</v>
      </c>
      <c r="E31" s="43">
        <v>3</v>
      </c>
      <c r="F31" s="13">
        <f t="shared" si="6"/>
        <v>92</v>
      </c>
      <c r="G31" s="11">
        <f t="shared" si="7"/>
        <v>55</v>
      </c>
      <c r="H31" s="14">
        <v>37</v>
      </c>
      <c r="I31" s="62">
        <v>13</v>
      </c>
      <c r="J31" s="62">
        <v>8</v>
      </c>
      <c r="K31">
        <v>19</v>
      </c>
    </row>
    <row r="32" spans="1:11" x14ac:dyDescent="0.25">
      <c r="A32" s="73" t="s">
        <v>195</v>
      </c>
      <c r="B32" s="42">
        <v>33</v>
      </c>
      <c r="C32" s="42">
        <v>52</v>
      </c>
      <c r="D32" s="42">
        <v>26</v>
      </c>
      <c r="E32" s="43">
        <v>3</v>
      </c>
      <c r="F32" s="13">
        <f t="shared" si="6"/>
        <v>114</v>
      </c>
      <c r="G32" s="11">
        <f t="shared" si="7"/>
        <v>69</v>
      </c>
      <c r="H32" s="14">
        <v>45</v>
      </c>
      <c r="I32" s="124">
        <v>17</v>
      </c>
      <c r="J32" s="124">
        <v>9</v>
      </c>
      <c r="K32">
        <v>2</v>
      </c>
    </row>
    <row r="33" spans="1:11" x14ac:dyDescent="0.25">
      <c r="A33" s="73" t="s">
        <v>196</v>
      </c>
      <c r="B33" s="42">
        <v>22</v>
      </c>
      <c r="C33" s="42">
        <v>40</v>
      </c>
      <c r="D33" s="42">
        <v>14</v>
      </c>
      <c r="E33" s="43">
        <v>16</v>
      </c>
      <c r="F33" s="13">
        <f t="shared" si="6"/>
        <v>92</v>
      </c>
      <c r="G33" s="11">
        <f t="shared" si="7"/>
        <v>56</v>
      </c>
      <c r="H33" s="14">
        <v>36</v>
      </c>
      <c r="I33" s="62">
        <v>10</v>
      </c>
      <c r="J33" s="62">
        <v>6</v>
      </c>
      <c r="K33">
        <v>13</v>
      </c>
    </row>
    <row r="34" spans="1:11" x14ac:dyDescent="0.25">
      <c r="A34" s="73"/>
      <c r="B34" s="42"/>
      <c r="C34" s="42"/>
      <c r="D34" s="42"/>
      <c r="E34" s="43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99</v>
      </c>
      <c r="C36" s="15">
        <f t="shared" si="8"/>
        <v>160</v>
      </c>
      <c r="D36" s="15">
        <f t="shared" si="8"/>
        <v>109</v>
      </c>
      <c r="E36" s="16">
        <f t="shared" si="8"/>
        <v>55</v>
      </c>
      <c r="F36" s="17">
        <f t="shared" si="8"/>
        <v>423</v>
      </c>
      <c r="G36" s="18">
        <f t="shared" si="8"/>
        <v>258</v>
      </c>
      <c r="H36" s="19">
        <f t="shared" si="8"/>
        <v>165</v>
      </c>
      <c r="I36" s="63">
        <f>SUM(I29:I35)</f>
        <v>47</v>
      </c>
      <c r="J36" s="63">
        <f>SUM(J29:J35)</f>
        <v>27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197</v>
      </c>
      <c r="B41" s="42">
        <v>23</v>
      </c>
      <c r="C41" s="42">
        <v>38</v>
      </c>
      <c r="D41" s="42">
        <v>28</v>
      </c>
      <c r="E41" s="43">
        <v>7</v>
      </c>
      <c r="F41" s="13">
        <f t="shared" ref="F41:F47" si="9">SUM(B41:E41)</f>
        <v>96</v>
      </c>
      <c r="G41" s="11">
        <f t="shared" ref="G41:G47" si="10">F41-H41</f>
        <v>58</v>
      </c>
      <c r="H41" s="14">
        <v>38</v>
      </c>
      <c r="I41" s="62">
        <v>6</v>
      </c>
      <c r="J41" s="62">
        <v>6</v>
      </c>
      <c r="K41">
        <v>9</v>
      </c>
    </row>
    <row r="42" spans="1:11" x14ac:dyDescent="0.25">
      <c r="A42" s="75" t="s">
        <v>198</v>
      </c>
      <c r="B42" s="42">
        <v>12</v>
      </c>
      <c r="C42" s="42">
        <v>35</v>
      </c>
      <c r="D42" s="42">
        <v>8</v>
      </c>
      <c r="E42" s="43">
        <v>7</v>
      </c>
      <c r="F42" s="13">
        <f t="shared" si="9"/>
        <v>62</v>
      </c>
      <c r="G42" s="11">
        <f t="shared" si="10"/>
        <v>43</v>
      </c>
      <c r="H42" s="14">
        <v>19</v>
      </c>
      <c r="I42" s="62">
        <v>8</v>
      </c>
      <c r="J42" s="62">
        <v>6</v>
      </c>
      <c r="K42">
        <v>4</v>
      </c>
    </row>
    <row r="43" spans="1:11" x14ac:dyDescent="0.25">
      <c r="A43" s="73" t="s">
        <v>199</v>
      </c>
      <c r="B43" s="42">
        <v>14</v>
      </c>
      <c r="C43" s="42">
        <v>41</v>
      </c>
      <c r="D43" s="42">
        <v>26</v>
      </c>
      <c r="E43" s="43">
        <v>8</v>
      </c>
      <c r="F43" s="13">
        <f t="shared" si="9"/>
        <v>89</v>
      </c>
      <c r="G43" s="11">
        <f t="shared" si="10"/>
        <v>53</v>
      </c>
      <c r="H43" s="14">
        <v>36</v>
      </c>
      <c r="I43" s="62">
        <v>15</v>
      </c>
      <c r="J43" s="62">
        <v>7</v>
      </c>
      <c r="K43">
        <v>9</v>
      </c>
    </row>
    <row r="44" spans="1:11" x14ac:dyDescent="0.25">
      <c r="A44" s="73" t="s">
        <v>200</v>
      </c>
      <c r="B44" s="42">
        <v>10</v>
      </c>
      <c r="C44" s="42">
        <v>36</v>
      </c>
      <c r="D44" s="42">
        <v>25</v>
      </c>
      <c r="E44" s="43">
        <v>5</v>
      </c>
      <c r="F44" s="13">
        <f t="shared" si="9"/>
        <v>76</v>
      </c>
      <c r="G44" s="11">
        <f t="shared" si="10"/>
        <v>59</v>
      </c>
      <c r="H44" s="14">
        <v>17</v>
      </c>
      <c r="I44" s="62">
        <v>9</v>
      </c>
      <c r="J44" s="62">
        <v>5</v>
      </c>
      <c r="K44">
        <v>9</v>
      </c>
    </row>
    <row r="45" spans="1:11" x14ac:dyDescent="0.25">
      <c r="A45" s="112" t="s">
        <v>201</v>
      </c>
      <c r="B45" s="42">
        <v>16</v>
      </c>
      <c r="C45" s="90"/>
      <c r="D45" s="90"/>
      <c r="E45" s="91"/>
      <c r="F45" s="13">
        <f t="shared" si="9"/>
        <v>16</v>
      </c>
      <c r="G45" s="11">
        <f t="shared" si="10"/>
        <v>13</v>
      </c>
      <c r="H45" s="14">
        <v>3</v>
      </c>
      <c r="I45" s="62"/>
      <c r="J45" s="62"/>
      <c r="K45">
        <v>1</v>
      </c>
    </row>
    <row r="46" spans="1:11" x14ac:dyDescent="0.25">
      <c r="A46" s="73"/>
      <c r="B46" s="42"/>
      <c r="C46" s="42"/>
      <c r="D46" s="42"/>
      <c r="E46" s="43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75</v>
      </c>
      <c r="C48" s="15">
        <f t="shared" si="11"/>
        <v>150</v>
      </c>
      <c r="D48" s="15">
        <f t="shared" si="11"/>
        <v>87</v>
      </c>
      <c r="E48" s="16">
        <f t="shared" si="11"/>
        <v>27</v>
      </c>
      <c r="F48" s="17">
        <f t="shared" si="11"/>
        <v>339</v>
      </c>
      <c r="G48" s="18">
        <f t="shared" si="11"/>
        <v>226</v>
      </c>
      <c r="H48" s="19">
        <f t="shared" si="11"/>
        <v>113</v>
      </c>
      <c r="I48" s="63">
        <f>SUM(I41:I47)</f>
        <v>38</v>
      </c>
      <c r="J48" s="63">
        <f>SUM(J41:J47)</f>
        <v>24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202</v>
      </c>
      <c r="B53" s="90"/>
      <c r="C53" s="42">
        <v>35</v>
      </c>
      <c r="D53" s="42">
        <v>23</v>
      </c>
      <c r="E53" s="43">
        <v>22</v>
      </c>
      <c r="F53" s="13">
        <f t="shared" ref="F53:F59" si="12">SUM(B53:E53)</f>
        <v>80</v>
      </c>
      <c r="G53" s="11">
        <f t="shared" ref="G53:G59" si="13">F53-H53</f>
        <v>54</v>
      </c>
      <c r="H53" s="14">
        <v>26</v>
      </c>
      <c r="I53" s="62">
        <v>5</v>
      </c>
      <c r="J53" s="62">
        <v>3</v>
      </c>
      <c r="K53" s="70">
        <v>3</v>
      </c>
    </row>
    <row r="54" spans="1:11" x14ac:dyDescent="0.25">
      <c r="A54" s="75" t="s">
        <v>203</v>
      </c>
      <c r="B54" s="42">
        <v>7</v>
      </c>
      <c r="C54" s="42">
        <v>32</v>
      </c>
      <c r="D54" s="42">
        <v>18</v>
      </c>
      <c r="E54" s="43">
        <v>8</v>
      </c>
      <c r="F54" s="13">
        <f t="shared" si="12"/>
        <v>65</v>
      </c>
      <c r="G54" s="11">
        <f t="shared" si="13"/>
        <v>40</v>
      </c>
      <c r="H54" s="14">
        <v>25</v>
      </c>
      <c r="I54" s="62">
        <v>8</v>
      </c>
      <c r="J54" s="62">
        <v>4</v>
      </c>
      <c r="K54" s="70">
        <v>2</v>
      </c>
    </row>
    <row r="55" spans="1:11" x14ac:dyDescent="0.25">
      <c r="A55" s="73" t="s">
        <v>204</v>
      </c>
      <c r="B55" s="42">
        <v>10</v>
      </c>
      <c r="C55" s="42">
        <v>32</v>
      </c>
      <c r="D55" s="42">
        <v>24</v>
      </c>
      <c r="E55" s="43">
        <v>13</v>
      </c>
      <c r="F55" s="13">
        <f t="shared" si="12"/>
        <v>79</v>
      </c>
      <c r="G55" s="11">
        <f t="shared" si="13"/>
        <v>54</v>
      </c>
      <c r="H55" s="14">
        <v>25</v>
      </c>
      <c r="I55" s="62">
        <v>10</v>
      </c>
      <c r="J55" s="62">
        <v>4</v>
      </c>
      <c r="K55" s="70">
        <v>5</v>
      </c>
    </row>
    <row r="56" spans="1:11" x14ac:dyDescent="0.25">
      <c r="A56" s="73" t="s">
        <v>205</v>
      </c>
      <c r="B56" s="42">
        <v>23</v>
      </c>
      <c r="C56" s="42">
        <v>46</v>
      </c>
      <c r="D56" s="42">
        <v>31</v>
      </c>
      <c r="E56" s="43">
        <v>38</v>
      </c>
      <c r="F56" s="13">
        <f t="shared" si="12"/>
        <v>138</v>
      </c>
      <c r="G56" s="11">
        <f t="shared" si="13"/>
        <v>93</v>
      </c>
      <c r="H56" s="14">
        <v>45</v>
      </c>
      <c r="I56" s="113">
        <v>14</v>
      </c>
      <c r="J56" s="62">
        <v>6</v>
      </c>
      <c r="K56" s="62">
        <v>23</v>
      </c>
    </row>
    <row r="57" spans="1:11" x14ac:dyDescent="0.25">
      <c r="A57" s="73" t="s">
        <v>206</v>
      </c>
      <c r="B57" s="89" t="s">
        <v>40</v>
      </c>
      <c r="C57" s="42">
        <v>57</v>
      </c>
      <c r="D57" s="90"/>
      <c r="E57" s="91">
        <v>74</v>
      </c>
      <c r="F57" s="13">
        <f t="shared" si="12"/>
        <v>131</v>
      </c>
      <c r="G57" s="11">
        <f t="shared" si="13"/>
        <v>77</v>
      </c>
      <c r="H57" s="14">
        <v>54</v>
      </c>
      <c r="I57" s="62"/>
      <c r="J57" s="62"/>
      <c r="K57" s="70">
        <v>7</v>
      </c>
    </row>
    <row r="58" spans="1:11" x14ac:dyDescent="0.25">
      <c r="A58" s="73"/>
      <c r="B58" s="42"/>
      <c r="C58" s="42"/>
      <c r="D58" s="42"/>
      <c r="E58" s="43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40</v>
      </c>
      <c r="C60" s="15">
        <f t="shared" si="14"/>
        <v>202</v>
      </c>
      <c r="D60" s="15">
        <f t="shared" si="14"/>
        <v>96</v>
      </c>
      <c r="E60" s="16">
        <f t="shared" si="14"/>
        <v>155</v>
      </c>
      <c r="F60" s="17">
        <f t="shared" si="14"/>
        <v>493</v>
      </c>
      <c r="G60" s="18">
        <f t="shared" si="14"/>
        <v>318</v>
      </c>
      <c r="H60" s="19">
        <f t="shared" si="14"/>
        <v>175</v>
      </c>
      <c r="I60" s="63">
        <f>SUM(I53:I59)</f>
        <v>37</v>
      </c>
      <c r="J60" s="63">
        <f>SUM(J53:J59)</f>
        <v>17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208</v>
      </c>
      <c r="B65" s="90"/>
      <c r="C65" s="90"/>
      <c r="D65" s="42">
        <v>25</v>
      </c>
      <c r="E65" s="43">
        <v>31</v>
      </c>
      <c r="F65" s="13">
        <f t="shared" ref="F65:F71" si="15">SUM(B65:E65)</f>
        <v>56</v>
      </c>
      <c r="G65" s="11">
        <f t="shared" ref="G65:G71" si="16">F65-H65</f>
        <v>38</v>
      </c>
      <c r="H65" s="14">
        <v>18</v>
      </c>
      <c r="I65" s="62"/>
      <c r="J65" s="62"/>
      <c r="K65">
        <v>6</v>
      </c>
    </row>
    <row r="66" spans="1:11" x14ac:dyDescent="0.25">
      <c r="A66" s="75" t="s">
        <v>209</v>
      </c>
      <c r="B66" s="42">
        <v>16</v>
      </c>
      <c r="C66" s="42">
        <v>48</v>
      </c>
      <c r="D66" s="42">
        <v>39</v>
      </c>
      <c r="E66" s="140">
        <v>74</v>
      </c>
      <c r="F66" s="13">
        <f t="shared" si="15"/>
        <v>177</v>
      </c>
      <c r="G66" s="11">
        <f t="shared" si="16"/>
        <v>145</v>
      </c>
      <c r="H66" s="14">
        <v>32</v>
      </c>
      <c r="I66" s="62"/>
      <c r="J66" s="62"/>
      <c r="K66">
        <v>21</v>
      </c>
    </row>
    <row r="67" spans="1:11" x14ac:dyDescent="0.25">
      <c r="A67" s="73" t="s">
        <v>210</v>
      </c>
      <c r="B67" s="42">
        <v>37</v>
      </c>
      <c r="C67" s="42">
        <v>65</v>
      </c>
      <c r="D67" s="42">
        <v>50</v>
      </c>
      <c r="E67" s="43">
        <v>33</v>
      </c>
      <c r="F67" s="13">
        <f t="shared" si="15"/>
        <v>185</v>
      </c>
      <c r="G67" s="11">
        <f t="shared" si="16"/>
        <v>112</v>
      </c>
      <c r="H67" s="14">
        <v>73</v>
      </c>
      <c r="I67" s="62"/>
      <c r="J67" s="62"/>
      <c r="K67">
        <v>14</v>
      </c>
    </row>
    <row r="68" spans="1:11" x14ac:dyDescent="0.25">
      <c r="A68" s="73" t="s">
        <v>211</v>
      </c>
      <c r="B68" s="42">
        <v>43</v>
      </c>
      <c r="C68" s="42">
        <v>68</v>
      </c>
      <c r="D68" s="42">
        <v>32</v>
      </c>
      <c r="E68" s="43">
        <v>16</v>
      </c>
      <c r="F68" s="13">
        <f t="shared" si="15"/>
        <v>159</v>
      </c>
      <c r="G68" s="11">
        <f t="shared" si="16"/>
        <v>104</v>
      </c>
      <c r="H68" s="14">
        <v>55</v>
      </c>
      <c r="I68" s="62"/>
      <c r="J68" s="62"/>
      <c r="K68">
        <v>21</v>
      </c>
    </row>
    <row r="69" spans="1:11" x14ac:dyDescent="0.25">
      <c r="A69" s="73" t="s">
        <v>212</v>
      </c>
      <c r="B69" s="139">
        <v>62</v>
      </c>
      <c r="C69" s="42">
        <v>73</v>
      </c>
      <c r="D69" s="42">
        <v>50</v>
      </c>
      <c r="E69" s="43">
        <v>36</v>
      </c>
      <c r="F69" s="13">
        <f t="shared" si="15"/>
        <v>221</v>
      </c>
      <c r="G69" s="11">
        <f t="shared" si="16"/>
        <v>120</v>
      </c>
      <c r="H69" s="14">
        <v>101</v>
      </c>
      <c r="I69" s="62"/>
      <c r="J69" s="62"/>
      <c r="K69">
        <v>14</v>
      </c>
    </row>
    <row r="70" spans="1:11" x14ac:dyDescent="0.25">
      <c r="A70" s="73"/>
      <c r="B70" s="42"/>
      <c r="C70" s="42"/>
      <c r="D70" s="42"/>
      <c r="E70" s="43"/>
      <c r="F70" s="13">
        <f t="shared" si="15"/>
        <v>0</v>
      </c>
      <c r="G70" s="11">
        <f t="shared" si="16"/>
        <v>0</v>
      </c>
      <c r="H70" s="14"/>
      <c r="I70" s="81"/>
      <c r="J70" s="81"/>
    </row>
    <row r="71" spans="1:11" x14ac:dyDescent="0.25">
      <c r="A71" s="1"/>
      <c r="B71" s="42"/>
      <c r="C71" s="42"/>
      <c r="D71" s="42"/>
      <c r="E71" s="43"/>
      <c r="F71" s="13">
        <f t="shared" si="15"/>
        <v>0</v>
      </c>
      <c r="G71" s="11">
        <f t="shared" si="16"/>
        <v>0</v>
      </c>
      <c r="H71" s="14"/>
    </row>
    <row r="72" spans="1:11" ht="15.75" thickBot="1" x14ac:dyDescent="0.3">
      <c r="A72" s="4" t="s">
        <v>13</v>
      </c>
      <c r="B72" s="15">
        <f t="shared" ref="B72:H72" si="17">SUM(B65:B71)</f>
        <v>158</v>
      </c>
      <c r="C72" s="15">
        <f t="shared" si="17"/>
        <v>254</v>
      </c>
      <c r="D72" s="15">
        <f t="shared" si="17"/>
        <v>196</v>
      </c>
      <c r="E72" s="16">
        <f t="shared" si="17"/>
        <v>190</v>
      </c>
      <c r="F72" s="17">
        <f t="shared" si="17"/>
        <v>798</v>
      </c>
      <c r="G72" s="18">
        <f t="shared" si="17"/>
        <v>519</v>
      </c>
      <c r="H72" s="19">
        <f t="shared" si="17"/>
        <v>279</v>
      </c>
      <c r="I72" s="63">
        <f>SUM(I65:I71)</f>
        <v>0</v>
      </c>
      <c r="J72" s="63">
        <f>SUM(J65:J71)</f>
        <v>0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213</v>
      </c>
      <c r="B77" s="71">
        <v>59</v>
      </c>
      <c r="C77" s="89" t="s">
        <v>244</v>
      </c>
      <c r="D77" s="139">
        <v>68</v>
      </c>
      <c r="E77" s="43">
        <v>25</v>
      </c>
      <c r="F77" s="13">
        <f t="shared" ref="F77:F83" si="18">SUM(B77:E77)</f>
        <v>152</v>
      </c>
      <c r="G77" s="11">
        <f t="shared" ref="G77:G83" si="19">F77-H77</f>
        <v>102</v>
      </c>
      <c r="H77" s="14">
        <v>50</v>
      </c>
      <c r="I77" s="62"/>
      <c r="J77" s="62"/>
      <c r="K77">
        <v>14</v>
      </c>
    </row>
    <row r="78" spans="1:11" x14ac:dyDescent="0.25">
      <c r="A78" s="75" t="s">
        <v>214</v>
      </c>
      <c r="B78" s="42">
        <v>54</v>
      </c>
      <c r="C78" s="42">
        <v>66</v>
      </c>
      <c r="D78" s="42">
        <v>37</v>
      </c>
      <c r="E78" s="43">
        <v>30</v>
      </c>
      <c r="F78" s="13">
        <f t="shared" si="18"/>
        <v>187</v>
      </c>
      <c r="G78" s="11">
        <f t="shared" si="19"/>
        <v>126</v>
      </c>
      <c r="H78" s="14">
        <v>61</v>
      </c>
      <c r="I78" s="62"/>
      <c r="J78" s="62"/>
      <c r="K78">
        <v>19</v>
      </c>
    </row>
    <row r="79" spans="1:11" x14ac:dyDescent="0.25">
      <c r="A79" s="73" t="s">
        <v>215</v>
      </c>
      <c r="B79" s="42">
        <v>28</v>
      </c>
      <c r="C79" s="42">
        <v>45</v>
      </c>
      <c r="D79" s="42">
        <v>35</v>
      </c>
      <c r="E79" s="43">
        <v>27</v>
      </c>
      <c r="F79" s="13">
        <f t="shared" si="18"/>
        <v>135</v>
      </c>
      <c r="G79" s="11">
        <f t="shared" si="19"/>
        <v>99</v>
      </c>
      <c r="H79" s="14">
        <v>36</v>
      </c>
      <c r="I79" s="62"/>
      <c r="J79" s="62"/>
      <c r="K79">
        <v>7</v>
      </c>
    </row>
    <row r="80" spans="1:11" x14ac:dyDescent="0.25">
      <c r="A80" s="73" t="s">
        <v>216</v>
      </c>
      <c r="B80" s="42">
        <v>29</v>
      </c>
      <c r="C80" s="139">
        <v>88</v>
      </c>
      <c r="D80" s="42">
        <v>39</v>
      </c>
      <c r="E80" s="74">
        <v>61</v>
      </c>
      <c r="F80" s="13">
        <f t="shared" si="18"/>
        <v>217</v>
      </c>
      <c r="G80" s="11">
        <f t="shared" si="19"/>
        <v>130</v>
      </c>
      <c r="H80" s="14">
        <v>87</v>
      </c>
      <c r="I80" s="62"/>
      <c r="J80" s="62"/>
      <c r="K80">
        <v>6</v>
      </c>
    </row>
    <row r="81" spans="1:11" x14ac:dyDescent="0.25">
      <c r="A81" s="98" t="s">
        <v>217</v>
      </c>
      <c r="B81" s="71">
        <v>59</v>
      </c>
      <c r="C81" s="90"/>
      <c r="D81" s="90"/>
      <c r="E81" s="91"/>
      <c r="F81" s="13">
        <f t="shared" si="18"/>
        <v>59</v>
      </c>
      <c r="G81" s="11">
        <f t="shared" si="19"/>
        <v>35</v>
      </c>
      <c r="H81" s="14">
        <v>24</v>
      </c>
      <c r="I81" s="62"/>
      <c r="J81" s="62"/>
      <c r="K81">
        <v>8</v>
      </c>
    </row>
    <row r="82" spans="1:11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1"/>
      <c r="B83" s="42"/>
      <c r="C83" s="42"/>
      <c r="D83" s="42"/>
      <c r="E83" s="43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229</v>
      </c>
      <c r="C84" s="15">
        <f t="shared" si="20"/>
        <v>199</v>
      </c>
      <c r="D84" s="15">
        <f t="shared" si="20"/>
        <v>179</v>
      </c>
      <c r="E84" s="16">
        <f t="shared" si="20"/>
        <v>143</v>
      </c>
      <c r="F84" s="17">
        <f t="shared" si="20"/>
        <v>750</v>
      </c>
      <c r="G84" s="18">
        <f t="shared" si="20"/>
        <v>492</v>
      </c>
      <c r="H84" s="19">
        <f t="shared" si="20"/>
        <v>258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218</v>
      </c>
      <c r="B89" s="90"/>
      <c r="C89" s="42">
        <v>44</v>
      </c>
      <c r="D89" s="42">
        <v>37</v>
      </c>
      <c r="E89" s="43">
        <v>16</v>
      </c>
      <c r="F89" s="13">
        <f t="shared" ref="F89:F95" si="21">SUM(B89:E89)</f>
        <v>97</v>
      </c>
      <c r="G89" s="11">
        <f t="shared" ref="G89:G95" si="22">F89-H89</f>
        <v>74</v>
      </c>
      <c r="H89" s="14">
        <v>23</v>
      </c>
      <c r="I89" s="62"/>
      <c r="J89" s="62"/>
      <c r="K89">
        <v>8</v>
      </c>
    </row>
    <row r="90" spans="1:11" x14ac:dyDescent="0.25">
      <c r="A90" s="75" t="s">
        <v>219</v>
      </c>
      <c r="B90" s="42">
        <v>38</v>
      </c>
      <c r="C90" s="42">
        <v>51</v>
      </c>
      <c r="D90" s="42">
        <v>34</v>
      </c>
      <c r="E90" s="43">
        <v>27</v>
      </c>
      <c r="F90" s="13">
        <f t="shared" si="21"/>
        <v>150</v>
      </c>
      <c r="G90" s="11">
        <f t="shared" si="22"/>
        <v>106</v>
      </c>
      <c r="H90" s="14">
        <v>44</v>
      </c>
      <c r="I90" s="62"/>
      <c r="J90" s="62"/>
      <c r="K90">
        <v>22</v>
      </c>
    </row>
    <row r="91" spans="1:11" x14ac:dyDescent="0.25">
      <c r="A91" s="98" t="s">
        <v>220</v>
      </c>
      <c r="B91" s="42">
        <v>40</v>
      </c>
      <c r="C91" s="42">
        <v>69</v>
      </c>
      <c r="D91" s="42">
        <v>48</v>
      </c>
      <c r="E91" s="43">
        <v>11</v>
      </c>
      <c r="F91" s="13">
        <f t="shared" si="21"/>
        <v>168</v>
      </c>
      <c r="G91" s="11">
        <f>F91-H91</f>
        <v>119</v>
      </c>
      <c r="H91" s="14">
        <v>49</v>
      </c>
      <c r="I91" s="62"/>
      <c r="J91" s="62"/>
      <c r="K91">
        <v>28</v>
      </c>
    </row>
    <row r="92" spans="1:11" x14ac:dyDescent="0.25">
      <c r="A92" s="98" t="s">
        <v>221</v>
      </c>
      <c r="B92" s="42">
        <v>37</v>
      </c>
      <c r="C92" s="42">
        <v>24</v>
      </c>
      <c r="D92" s="42">
        <v>23</v>
      </c>
      <c r="E92" s="43">
        <v>21</v>
      </c>
      <c r="F92" s="13">
        <f t="shared" si="21"/>
        <v>105</v>
      </c>
      <c r="G92" s="11">
        <f t="shared" si="22"/>
        <v>84</v>
      </c>
      <c r="H92" s="14">
        <v>21</v>
      </c>
      <c r="I92" s="62"/>
      <c r="J92" s="62"/>
      <c r="K92">
        <v>13</v>
      </c>
    </row>
    <row r="93" spans="1:11" x14ac:dyDescent="0.25">
      <c r="A93" s="73" t="s">
        <v>222</v>
      </c>
      <c r="B93" s="42">
        <v>21</v>
      </c>
      <c r="C93" s="42">
        <v>21</v>
      </c>
      <c r="D93" s="42">
        <v>44</v>
      </c>
      <c r="E93" s="91"/>
      <c r="F93" s="13">
        <f t="shared" si="21"/>
        <v>86</v>
      </c>
      <c r="G93" s="11">
        <f t="shared" si="22"/>
        <v>67</v>
      </c>
      <c r="H93" s="14">
        <v>19</v>
      </c>
      <c r="I93" s="62"/>
      <c r="J93" s="62"/>
      <c r="K93">
        <v>14</v>
      </c>
    </row>
    <row r="94" spans="1:11" x14ac:dyDescent="0.25">
      <c r="A94" s="83"/>
      <c r="B94" s="42"/>
      <c r="C94" s="42"/>
      <c r="D94" s="42"/>
      <c r="E94" s="43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136</v>
      </c>
      <c r="C96" s="15">
        <f t="shared" si="23"/>
        <v>209</v>
      </c>
      <c r="D96" s="15">
        <f t="shared" si="23"/>
        <v>186</v>
      </c>
      <c r="E96" s="16">
        <f t="shared" si="23"/>
        <v>75</v>
      </c>
      <c r="F96" s="17">
        <f t="shared" si="23"/>
        <v>606</v>
      </c>
      <c r="G96" s="18">
        <f t="shared" si="23"/>
        <v>450</v>
      </c>
      <c r="H96" s="19">
        <f t="shared" si="23"/>
        <v>156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223</v>
      </c>
      <c r="B101" s="90"/>
      <c r="C101" s="90"/>
      <c r="D101" s="90"/>
      <c r="E101" s="43">
        <v>33</v>
      </c>
      <c r="F101" s="13">
        <f t="shared" ref="F101:F107" si="24">SUM(B101:E101)</f>
        <v>33</v>
      </c>
      <c r="G101" s="11">
        <f t="shared" ref="G101:G107" si="25">F101-H101</f>
        <v>25</v>
      </c>
      <c r="H101" s="14">
        <v>8</v>
      </c>
      <c r="I101" s="62"/>
      <c r="J101" s="62"/>
    </row>
    <row r="102" spans="1:11" x14ac:dyDescent="0.25">
      <c r="A102" s="75" t="s">
        <v>224</v>
      </c>
      <c r="B102" s="86"/>
      <c r="C102" s="116">
        <v>35</v>
      </c>
      <c r="D102" s="42">
        <v>22</v>
      </c>
      <c r="E102" s="43">
        <v>30</v>
      </c>
      <c r="F102" s="13">
        <f t="shared" si="24"/>
        <v>87</v>
      </c>
      <c r="G102" s="11">
        <f t="shared" si="25"/>
        <v>63</v>
      </c>
      <c r="H102" s="14">
        <v>24</v>
      </c>
      <c r="I102" s="62">
        <v>6</v>
      </c>
      <c r="J102" s="62">
        <v>5</v>
      </c>
      <c r="K102" s="117">
        <v>4</v>
      </c>
    </row>
    <row r="103" spans="1:11" x14ac:dyDescent="0.25">
      <c r="A103" s="73" t="s">
        <v>225</v>
      </c>
      <c r="B103" s="42">
        <v>35</v>
      </c>
      <c r="C103" s="42">
        <v>53</v>
      </c>
      <c r="D103" s="42">
        <v>29</v>
      </c>
      <c r="E103" s="43">
        <v>16</v>
      </c>
      <c r="F103" s="13">
        <f t="shared" si="24"/>
        <v>133</v>
      </c>
      <c r="G103" s="11">
        <f t="shared" si="25"/>
        <v>99</v>
      </c>
      <c r="H103" s="14">
        <v>34</v>
      </c>
      <c r="I103" s="62">
        <v>12</v>
      </c>
      <c r="J103" s="62">
        <v>7</v>
      </c>
      <c r="K103" s="118">
        <v>13</v>
      </c>
    </row>
    <row r="104" spans="1:11" x14ac:dyDescent="0.25">
      <c r="A104" s="73" t="s">
        <v>226</v>
      </c>
      <c r="B104" s="42">
        <v>28</v>
      </c>
      <c r="C104" s="42">
        <v>32</v>
      </c>
      <c r="D104" s="42">
        <v>18</v>
      </c>
      <c r="E104" s="43">
        <v>16</v>
      </c>
      <c r="F104" s="13">
        <f t="shared" si="24"/>
        <v>94</v>
      </c>
      <c r="G104" s="11">
        <f t="shared" si="25"/>
        <v>73</v>
      </c>
      <c r="H104" s="14">
        <v>21</v>
      </c>
      <c r="I104" s="62">
        <v>8</v>
      </c>
      <c r="J104" s="62">
        <v>7</v>
      </c>
      <c r="K104" s="117">
        <v>2</v>
      </c>
    </row>
    <row r="105" spans="1:11" x14ac:dyDescent="0.25">
      <c r="A105" s="73" t="s">
        <v>227</v>
      </c>
      <c r="B105" s="42">
        <v>25</v>
      </c>
      <c r="C105" s="42">
        <v>42</v>
      </c>
      <c r="D105" s="42">
        <v>14</v>
      </c>
      <c r="E105" s="43">
        <v>13</v>
      </c>
      <c r="F105" s="13">
        <f t="shared" si="24"/>
        <v>94</v>
      </c>
      <c r="G105" s="11">
        <f t="shared" si="25"/>
        <v>73</v>
      </c>
      <c r="H105" s="14">
        <v>21</v>
      </c>
      <c r="I105" s="62">
        <v>11</v>
      </c>
      <c r="J105" s="62">
        <v>7</v>
      </c>
      <c r="K105" s="118">
        <v>10</v>
      </c>
    </row>
    <row r="106" spans="1:11" x14ac:dyDescent="0.25">
      <c r="A106" s="73"/>
      <c r="B106" s="42"/>
      <c r="C106" s="42"/>
      <c r="D106" s="42"/>
      <c r="E106" s="43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88</v>
      </c>
      <c r="C108" s="15">
        <f t="shared" si="26"/>
        <v>162</v>
      </c>
      <c r="D108" s="15">
        <f t="shared" si="26"/>
        <v>83</v>
      </c>
      <c r="E108" s="16">
        <f t="shared" si="26"/>
        <v>108</v>
      </c>
      <c r="F108" s="17">
        <f t="shared" si="26"/>
        <v>441</v>
      </c>
      <c r="G108" s="18">
        <f t="shared" si="26"/>
        <v>333</v>
      </c>
      <c r="H108" s="19">
        <f t="shared" si="26"/>
        <v>108</v>
      </c>
      <c r="I108" s="63">
        <f>SUM(I101:I107)</f>
        <v>37</v>
      </c>
      <c r="J108" s="63">
        <f>SUM(J101:J107)</f>
        <v>26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228</v>
      </c>
      <c r="B113" s="42">
        <v>11</v>
      </c>
      <c r="C113" s="42">
        <v>40</v>
      </c>
      <c r="D113" s="42">
        <v>26</v>
      </c>
      <c r="E113" s="43">
        <v>20</v>
      </c>
      <c r="F113" s="13">
        <f t="shared" ref="F113:F119" si="27">SUM(B113:E113)</f>
        <v>97</v>
      </c>
      <c r="G113" s="11">
        <f t="shared" ref="G113:G119" si="28">F113-H113</f>
        <v>68</v>
      </c>
      <c r="H113" s="14">
        <v>29</v>
      </c>
      <c r="I113" s="62">
        <v>12</v>
      </c>
      <c r="J113" s="62">
        <v>10</v>
      </c>
      <c r="K113" s="119">
        <v>3</v>
      </c>
    </row>
    <row r="114" spans="1:11" x14ac:dyDescent="0.25">
      <c r="A114" s="75" t="s">
        <v>229</v>
      </c>
      <c r="B114" s="42">
        <v>24</v>
      </c>
      <c r="C114" s="42">
        <v>32</v>
      </c>
      <c r="D114" s="42">
        <v>14</v>
      </c>
      <c r="E114" s="43">
        <v>17</v>
      </c>
      <c r="F114" s="13">
        <f t="shared" si="27"/>
        <v>87</v>
      </c>
      <c r="G114" s="11">
        <f t="shared" si="28"/>
        <v>68</v>
      </c>
      <c r="H114" s="14">
        <v>19</v>
      </c>
      <c r="I114" s="62">
        <v>9</v>
      </c>
      <c r="J114" s="62">
        <v>7</v>
      </c>
      <c r="K114" s="120">
        <v>8</v>
      </c>
    </row>
    <row r="115" spans="1:11" x14ac:dyDescent="0.25">
      <c r="A115" s="73" t="s">
        <v>230</v>
      </c>
      <c r="B115" s="42">
        <v>22</v>
      </c>
      <c r="C115" s="42">
        <v>40</v>
      </c>
      <c r="D115" s="42">
        <v>41</v>
      </c>
      <c r="E115" s="43">
        <v>10</v>
      </c>
      <c r="F115" s="13">
        <f t="shared" si="27"/>
        <v>113</v>
      </c>
      <c r="G115" s="11">
        <f t="shared" si="28"/>
        <v>62</v>
      </c>
      <c r="H115" s="14">
        <v>51</v>
      </c>
      <c r="I115" s="62">
        <v>16</v>
      </c>
      <c r="J115" s="62">
        <v>9</v>
      </c>
      <c r="K115" s="120">
        <v>6</v>
      </c>
    </row>
    <row r="116" spans="1:11" x14ac:dyDescent="0.25">
      <c r="A116" s="73" t="s">
        <v>231</v>
      </c>
      <c r="B116" s="42">
        <v>25</v>
      </c>
      <c r="C116" s="42">
        <v>44</v>
      </c>
      <c r="D116" s="42">
        <v>22</v>
      </c>
      <c r="E116" s="43">
        <v>26</v>
      </c>
      <c r="F116" s="13">
        <f t="shared" si="27"/>
        <v>117</v>
      </c>
      <c r="G116" s="11">
        <f t="shared" si="28"/>
        <v>82</v>
      </c>
      <c r="H116" s="14">
        <v>35</v>
      </c>
      <c r="I116" s="62">
        <v>14</v>
      </c>
      <c r="J116" s="62">
        <v>9</v>
      </c>
      <c r="K116" s="120">
        <v>7</v>
      </c>
    </row>
    <row r="117" spans="1:11" x14ac:dyDescent="0.25">
      <c r="A117" s="73" t="s">
        <v>232</v>
      </c>
      <c r="B117" s="42">
        <v>8</v>
      </c>
      <c r="C117" s="42">
        <v>55</v>
      </c>
      <c r="D117" s="90"/>
      <c r="E117" s="91"/>
      <c r="F117" s="13">
        <f t="shared" si="27"/>
        <v>63</v>
      </c>
      <c r="G117" s="11">
        <f t="shared" si="28"/>
        <v>33</v>
      </c>
      <c r="H117" s="14">
        <v>30</v>
      </c>
      <c r="I117" s="123">
        <v>29</v>
      </c>
      <c r="J117" s="123">
        <v>17</v>
      </c>
      <c r="K117" s="119">
        <v>0</v>
      </c>
    </row>
    <row r="118" spans="1:11" x14ac:dyDescent="0.25">
      <c r="A118" s="1"/>
      <c r="B118" s="42"/>
      <c r="C118" s="42"/>
      <c r="D118" s="42"/>
      <c r="E118" s="43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1"/>
      <c r="B119" s="42"/>
      <c r="C119" s="42"/>
      <c r="D119" s="42"/>
      <c r="E119" s="43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90</v>
      </c>
      <c r="C120" s="15">
        <f t="shared" si="29"/>
        <v>211</v>
      </c>
      <c r="D120" s="15">
        <f t="shared" si="29"/>
        <v>103</v>
      </c>
      <c r="E120" s="16">
        <f t="shared" si="29"/>
        <v>73</v>
      </c>
      <c r="F120" s="17">
        <f t="shared" si="29"/>
        <v>477</v>
      </c>
      <c r="G120" s="18">
        <f t="shared" si="29"/>
        <v>313</v>
      </c>
      <c r="H120" s="19">
        <f t="shared" si="29"/>
        <v>164</v>
      </c>
      <c r="I120" s="63">
        <f>SUM(I113:I119)</f>
        <v>80</v>
      </c>
      <c r="J120" s="63">
        <f>SUM(J113:J119)</f>
        <v>52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275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233</v>
      </c>
      <c r="B125" s="90"/>
      <c r="C125" s="90"/>
      <c r="D125" s="42">
        <v>9</v>
      </c>
      <c r="E125" s="43">
        <v>6</v>
      </c>
      <c r="F125" s="13">
        <f t="shared" ref="F125:F131" si="30">SUM(B125:E125)</f>
        <v>15</v>
      </c>
      <c r="G125" s="11">
        <f t="shared" ref="G125:G131" si="31">F125-H125</f>
        <v>11</v>
      </c>
      <c r="H125" s="14">
        <v>4</v>
      </c>
      <c r="I125" s="62"/>
      <c r="J125" s="62"/>
      <c r="K125" s="122"/>
    </row>
    <row r="126" spans="1:11" x14ac:dyDescent="0.25">
      <c r="A126" s="75" t="s">
        <v>234</v>
      </c>
      <c r="B126" s="42">
        <v>17</v>
      </c>
      <c r="C126" s="42">
        <v>35</v>
      </c>
      <c r="D126" s="42">
        <v>11</v>
      </c>
      <c r="E126" s="43">
        <v>16</v>
      </c>
      <c r="F126" s="13">
        <f t="shared" si="30"/>
        <v>79</v>
      </c>
      <c r="G126" s="11">
        <f t="shared" si="31"/>
        <v>49</v>
      </c>
      <c r="H126" s="14">
        <v>30</v>
      </c>
      <c r="I126" s="62">
        <v>13</v>
      </c>
      <c r="J126" s="62">
        <v>8</v>
      </c>
      <c r="K126" s="122">
        <v>5</v>
      </c>
    </row>
    <row r="127" spans="1:11" x14ac:dyDescent="0.25">
      <c r="A127" s="73" t="s">
        <v>235</v>
      </c>
      <c r="B127" s="42">
        <v>11</v>
      </c>
      <c r="C127" s="42">
        <v>16</v>
      </c>
      <c r="D127" s="71">
        <v>11</v>
      </c>
      <c r="E127" s="74">
        <v>15</v>
      </c>
      <c r="F127" s="13">
        <f t="shared" si="30"/>
        <v>53</v>
      </c>
      <c r="G127" s="11">
        <f t="shared" si="31"/>
        <v>44</v>
      </c>
      <c r="H127" s="14">
        <v>9</v>
      </c>
      <c r="I127" s="62">
        <v>17</v>
      </c>
      <c r="J127" s="62">
        <v>10</v>
      </c>
      <c r="K127" s="122">
        <v>4</v>
      </c>
    </row>
    <row r="128" spans="1:11" x14ac:dyDescent="0.25">
      <c r="A128" s="73" t="s">
        <v>236</v>
      </c>
      <c r="B128" s="42">
        <v>11</v>
      </c>
      <c r="C128" s="42">
        <v>16</v>
      </c>
      <c r="D128" s="89"/>
      <c r="E128" s="91"/>
      <c r="F128" s="13">
        <f t="shared" si="30"/>
        <v>27</v>
      </c>
      <c r="G128" s="11">
        <f t="shared" si="31"/>
        <v>19</v>
      </c>
      <c r="H128" s="14">
        <v>8</v>
      </c>
      <c r="I128" s="62">
        <v>0</v>
      </c>
      <c r="J128" s="62">
        <v>0</v>
      </c>
      <c r="K128" s="122">
        <v>2</v>
      </c>
    </row>
    <row r="129" spans="1:12" x14ac:dyDescent="0.25">
      <c r="A129" s="73" t="s">
        <v>237</v>
      </c>
      <c r="B129" s="42">
        <v>18</v>
      </c>
      <c r="C129" s="42">
        <v>32</v>
      </c>
      <c r="D129" s="42">
        <v>16</v>
      </c>
      <c r="E129" s="91"/>
      <c r="F129" s="13">
        <f t="shared" si="30"/>
        <v>66</v>
      </c>
      <c r="G129" s="11">
        <f t="shared" si="31"/>
        <v>48</v>
      </c>
      <c r="H129" s="14">
        <v>18</v>
      </c>
      <c r="I129" s="62">
        <v>8</v>
      </c>
      <c r="J129" s="62">
        <v>5</v>
      </c>
      <c r="K129" s="122">
        <v>13</v>
      </c>
    </row>
    <row r="130" spans="1:12" x14ac:dyDescent="0.25">
      <c r="A130" s="73"/>
      <c r="B130" s="42"/>
      <c r="C130" s="42"/>
      <c r="D130" s="42"/>
      <c r="E130" s="43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42"/>
      <c r="C131" s="42"/>
      <c r="D131" s="42"/>
      <c r="E131" s="43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57</v>
      </c>
      <c r="C132" s="15">
        <f t="shared" si="32"/>
        <v>99</v>
      </c>
      <c r="D132" s="15">
        <f t="shared" si="32"/>
        <v>47</v>
      </c>
      <c r="E132" s="16">
        <f t="shared" si="32"/>
        <v>37</v>
      </c>
      <c r="F132" s="17">
        <f t="shared" si="32"/>
        <v>240</v>
      </c>
      <c r="G132" s="18">
        <f t="shared" si="32"/>
        <v>171</v>
      </c>
      <c r="H132" s="19">
        <f t="shared" si="32"/>
        <v>69</v>
      </c>
      <c r="I132" s="63">
        <f>SUM(I125:I131)</f>
        <v>38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238</v>
      </c>
      <c r="B137" s="90"/>
      <c r="C137" s="90"/>
      <c r="D137" s="90"/>
      <c r="E137" s="43">
        <v>16</v>
      </c>
      <c r="F137" s="13">
        <f t="shared" ref="F137:F143" si="33">SUM(B137:E137)</f>
        <v>16</v>
      </c>
      <c r="G137" s="11">
        <f t="shared" ref="G137:G143" si="34">F137-H137</f>
        <v>12</v>
      </c>
      <c r="H137" s="14">
        <v>4</v>
      </c>
      <c r="I137" s="62"/>
      <c r="J137" s="62"/>
      <c r="K137">
        <v>1</v>
      </c>
    </row>
    <row r="138" spans="1:12" x14ac:dyDescent="0.25">
      <c r="A138" s="75" t="s">
        <v>239</v>
      </c>
      <c r="B138" s="42">
        <v>15</v>
      </c>
      <c r="C138" s="42">
        <v>39</v>
      </c>
      <c r="D138" s="42">
        <v>9</v>
      </c>
      <c r="E138" s="43">
        <v>14</v>
      </c>
      <c r="F138" s="13">
        <f t="shared" si="33"/>
        <v>77</v>
      </c>
      <c r="G138" s="11">
        <f t="shared" si="34"/>
        <v>47</v>
      </c>
      <c r="H138" s="14">
        <v>30</v>
      </c>
      <c r="I138" s="62">
        <v>17</v>
      </c>
      <c r="J138" s="62">
        <v>10</v>
      </c>
      <c r="K138">
        <v>4</v>
      </c>
    </row>
    <row r="139" spans="1:12" x14ac:dyDescent="0.25">
      <c r="A139" s="73" t="s">
        <v>240</v>
      </c>
      <c r="B139" s="42">
        <v>20</v>
      </c>
      <c r="C139" s="42">
        <v>41</v>
      </c>
      <c r="D139" s="42">
        <v>18</v>
      </c>
      <c r="E139" s="43">
        <v>8</v>
      </c>
      <c r="F139" s="13">
        <f t="shared" si="33"/>
        <v>87</v>
      </c>
      <c r="G139" s="11">
        <f>F139-H139</f>
        <v>65</v>
      </c>
      <c r="H139" s="14">
        <v>22</v>
      </c>
      <c r="I139" s="62">
        <v>11</v>
      </c>
      <c r="J139" s="62">
        <v>7</v>
      </c>
      <c r="K139">
        <v>9</v>
      </c>
    </row>
    <row r="140" spans="1:12" x14ac:dyDescent="0.25">
      <c r="A140" s="73" t="s">
        <v>241</v>
      </c>
      <c r="B140" s="42">
        <v>3</v>
      </c>
      <c r="C140" s="42">
        <v>53</v>
      </c>
      <c r="D140" s="42">
        <v>16</v>
      </c>
      <c r="E140" s="43">
        <v>10</v>
      </c>
      <c r="F140" s="13">
        <f t="shared" si="33"/>
        <v>82</v>
      </c>
      <c r="G140" s="11">
        <f>F140-H140</f>
        <v>47</v>
      </c>
      <c r="H140" s="14">
        <v>35</v>
      </c>
      <c r="I140" s="125">
        <v>22</v>
      </c>
      <c r="J140" s="125">
        <v>15</v>
      </c>
      <c r="L140" t="s">
        <v>245</v>
      </c>
    </row>
    <row r="141" spans="1:12" x14ac:dyDescent="0.25">
      <c r="A141" s="73" t="s">
        <v>242</v>
      </c>
      <c r="B141" s="42">
        <v>4</v>
      </c>
      <c r="C141" s="42">
        <v>27</v>
      </c>
      <c r="D141" s="42">
        <v>23</v>
      </c>
      <c r="E141" s="43">
        <v>7</v>
      </c>
      <c r="F141" s="13">
        <f t="shared" si="33"/>
        <v>61</v>
      </c>
      <c r="G141" s="11">
        <f t="shared" si="34"/>
        <v>45</v>
      </c>
      <c r="H141" s="14">
        <v>16</v>
      </c>
      <c r="I141" s="102"/>
      <c r="J141" s="102"/>
    </row>
    <row r="142" spans="1:12" x14ac:dyDescent="0.25">
      <c r="A142" s="73" t="s">
        <v>243</v>
      </c>
      <c r="B142" s="42">
        <v>25</v>
      </c>
      <c r="C142" s="90"/>
      <c r="D142" s="90"/>
      <c r="E142" s="91"/>
      <c r="F142" s="13">
        <f t="shared" si="33"/>
        <v>25</v>
      </c>
      <c r="G142" s="11">
        <f t="shared" si="34"/>
        <v>14</v>
      </c>
      <c r="H142" s="14">
        <v>11</v>
      </c>
      <c r="I142" s="81"/>
      <c r="J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67</v>
      </c>
      <c r="C144" s="15">
        <f t="shared" si="35"/>
        <v>160</v>
      </c>
      <c r="D144" s="15">
        <f t="shared" si="35"/>
        <v>66</v>
      </c>
      <c r="E144" s="16">
        <f t="shared" si="35"/>
        <v>55</v>
      </c>
      <c r="F144" s="17">
        <f t="shared" si="35"/>
        <v>348</v>
      </c>
      <c r="G144" s="18">
        <f t="shared" si="35"/>
        <v>230</v>
      </c>
      <c r="H144" s="19">
        <f t="shared" si="35"/>
        <v>118</v>
      </c>
      <c r="I144" s="63">
        <f>SUM(I137:I143)</f>
        <v>50</v>
      </c>
      <c r="J144" s="63">
        <f>SUM(J137:J143)</f>
        <v>32</v>
      </c>
    </row>
    <row r="145" spans="1:11" ht="16.5" thickTop="1" thickBot="1" x14ac:dyDescent="0.3"/>
    <row r="146" spans="1:11" ht="33" thickBot="1" x14ac:dyDescent="0.45">
      <c r="A146" s="49">
        <v>2012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1095</v>
      </c>
      <c r="C147" s="47">
        <f>C144+C132+C120+C108+C96+C84+C72+C60+C48+C36+C24+C12</f>
        <v>2097</v>
      </c>
      <c r="D147" s="47">
        <f>SUM(D144+D132+D120+D108+D96+D84+D72+D60+D48+D36+D24+D12)</f>
        <v>1347</v>
      </c>
      <c r="E147" s="47">
        <f>SUM(E144+E132+E120+E108+E96+E84+E72+E60+E48+E36+E24+E12)</f>
        <v>1097</v>
      </c>
      <c r="F147" s="48">
        <f>SUM(F144+F132+F120+F108+F96+F84+F72+F60+F48+F36+F24+F12)</f>
        <v>5636</v>
      </c>
      <c r="G147" s="48">
        <f>SUM(G144+G132+G120+G108+G96++G84+G72+G60+G48+G36+G24+G12)</f>
        <v>3774</v>
      </c>
      <c r="H147" s="48">
        <f>SUM(H144+H132+H120+H108+H96+H84+H72+H60+H48+H36+H24+H12)</f>
        <v>1862</v>
      </c>
      <c r="I147" s="63">
        <f>SUM(I12+I24+I36+I48+I60+I72+I84+I96+I108+I120+I132+I144)</f>
        <v>395</v>
      </c>
      <c r="J147" s="63">
        <f>SUM(J144+J132+J120+J108+J96+J84+J72+J60+J48+J36+J24+J12)</f>
        <v>243</v>
      </c>
    </row>
    <row r="148" spans="1:11" x14ac:dyDescent="0.25">
      <c r="F148">
        <f>B147+C147+D147+E147</f>
        <v>5636</v>
      </c>
      <c r="G148" s="70" t="s">
        <v>55</v>
      </c>
      <c r="H148">
        <f>SUM(G147:H147)</f>
        <v>5636</v>
      </c>
      <c r="I148" s="66"/>
      <c r="J148" s="66"/>
    </row>
    <row r="149" spans="1:11" x14ac:dyDescent="0.25">
      <c r="I149" s="66"/>
      <c r="J149" s="66"/>
    </row>
    <row r="150" spans="1:11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H150" s="115" t="s">
        <v>207</v>
      </c>
      <c r="I150" s="114">
        <v>26</v>
      </c>
      <c r="J150" s="114">
        <v>15</v>
      </c>
      <c r="K150" s="128">
        <v>40688</v>
      </c>
    </row>
    <row r="151" spans="1:11" x14ac:dyDescent="0.25">
      <c r="A151" s="143" t="s">
        <v>279</v>
      </c>
      <c r="B151" s="145">
        <v>22798</v>
      </c>
      <c r="C151" s="145">
        <v>32325</v>
      </c>
      <c r="D151" s="145">
        <v>25020</v>
      </c>
      <c r="E151" s="145">
        <v>27181</v>
      </c>
      <c r="H151" s="126" t="s">
        <v>246</v>
      </c>
      <c r="I151" s="127">
        <v>29</v>
      </c>
      <c r="J151" s="127">
        <v>17</v>
      </c>
      <c r="K151" s="128">
        <v>41213</v>
      </c>
    </row>
    <row r="152" spans="1:11" x14ac:dyDescent="0.25">
      <c r="A152" s="143"/>
      <c r="B152" s="143"/>
      <c r="C152" s="144" t="s">
        <v>278</v>
      </c>
      <c r="D152" s="143">
        <v>106</v>
      </c>
      <c r="E152" s="143">
        <v>135</v>
      </c>
      <c r="H152" s="126"/>
      <c r="I152" s="127"/>
      <c r="J152" s="127"/>
      <c r="K152" s="128"/>
    </row>
    <row r="153" spans="1:11" x14ac:dyDescent="0.25">
      <c r="A153" s="143"/>
      <c r="B153" s="143"/>
      <c r="C153" s="144"/>
      <c r="D153" s="143"/>
      <c r="E153" s="143"/>
      <c r="H153" s="126"/>
      <c r="I153" s="127"/>
      <c r="J153" s="127"/>
      <c r="K153" s="128"/>
    </row>
    <row r="154" spans="1:11" x14ac:dyDescent="0.25">
      <c r="K154" s="129"/>
    </row>
    <row r="155" spans="1:11" ht="21.75" thickBot="1" x14ac:dyDescent="0.4">
      <c r="A155" s="54" t="s">
        <v>39</v>
      </c>
    </row>
    <row r="156" spans="1:11" ht="30.75" thickBot="1" x14ac:dyDescent="0.3">
      <c r="A156" s="52" t="s">
        <v>4</v>
      </c>
      <c r="B156" s="3" t="s">
        <v>0</v>
      </c>
      <c r="C156" s="3" t="s">
        <v>1</v>
      </c>
      <c r="D156" s="3" t="s">
        <v>2</v>
      </c>
      <c r="E156" s="3" t="s">
        <v>3</v>
      </c>
      <c r="F156" s="5" t="s">
        <v>6</v>
      </c>
      <c r="G156" s="5" t="s">
        <v>5</v>
      </c>
      <c r="H156" s="32" t="s">
        <v>7</v>
      </c>
      <c r="I156" s="3" t="s">
        <v>46</v>
      </c>
      <c r="J156" s="3" t="s">
        <v>47</v>
      </c>
    </row>
    <row r="157" spans="1:11" ht="15.75" thickTop="1" x14ac:dyDescent="0.25">
      <c r="A157" s="1"/>
      <c r="B157" s="42"/>
      <c r="C157" s="42"/>
      <c r="D157" s="42"/>
      <c r="E157" s="43"/>
      <c r="F157" s="8">
        <f t="shared" ref="F157" si="36">SUM(B157:E157)</f>
        <v>0</v>
      </c>
      <c r="G157" s="9">
        <f t="shared" ref="G157" si="37">F157-H157</f>
        <v>0</v>
      </c>
      <c r="H157" s="10"/>
      <c r="I157" s="62"/>
      <c r="J157" s="62"/>
    </row>
    <row r="158" spans="1:11" x14ac:dyDescent="0.25">
      <c r="A158" s="2"/>
      <c r="B158" s="44"/>
      <c r="C158" s="44"/>
      <c r="D158" s="44"/>
      <c r="E158" s="45"/>
      <c r="F158" s="21">
        <f>SUM(B158:E158)</f>
        <v>0</v>
      </c>
      <c r="G158" s="6">
        <f>F158-H158</f>
        <v>0</v>
      </c>
      <c r="H158" s="22"/>
      <c r="I158" s="62"/>
      <c r="J158" s="62"/>
    </row>
    <row r="159" spans="1:11" x14ac:dyDescent="0.25">
      <c r="A159" s="1"/>
      <c r="B159" s="42"/>
      <c r="C159" s="42"/>
      <c r="D159" s="42"/>
      <c r="E159" s="43"/>
      <c r="F159" s="13">
        <f t="shared" ref="F159:F162" si="38">SUM(B159:E159)</f>
        <v>0</v>
      </c>
      <c r="G159" s="11">
        <f t="shared" ref="G159:G162" si="39">F159-H159</f>
        <v>0</v>
      </c>
      <c r="H159" s="14"/>
      <c r="I159" s="62"/>
      <c r="J159" s="62"/>
    </row>
    <row r="160" spans="1:11" x14ac:dyDescent="0.25">
      <c r="A160" s="1"/>
      <c r="B160" s="42"/>
      <c r="C160" s="42"/>
      <c r="D160" s="42"/>
      <c r="E160" s="43"/>
      <c r="F160" s="13">
        <f t="shared" si="38"/>
        <v>0</v>
      </c>
      <c r="G160" s="11">
        <f t="shared" si="39"/>
        <v>0</v>
      </c>
      <c r="H160" s="14"/>
      <c r="I160" s="62"/>
      <c r="J160" s="62"/>
    </row>
    <row r="161" spans="1:10" x14ac:dyDescent="0.25">
      <c r="A161" s="1"/>
      <c r="B161" s="42"/>
      <c r="C161" s="42"/>
      <c r="D161" s="42"/>
      <c r="E161" s="43"/>
      <c r="F161" s="13">
        <f t="shared" si="38"/>
        <v>0</v>
      </c>
      <c r="G161" s="11">
        <f t="shared" si="39"/>
        <v>0</v>
      </c>
      <c r="H161" s="14"/>
      <c r="I161" s="62"/>
      <c r="J161" s="62"/>
    </row>
    <row r="162" spans="1:10" x14ac:dyDescent="0.25">
      <c r="A162" s="1"/>
      <c r="B162" s="42"/>
      <c r="C162" s="42"/>
      <c r="D162" s="42"/>
      <c r="E162" s="43"/>
      <c r="F162" s="13">
        <f t="shared" si="38"/>
        <v>0</v>
      </c>
      <c r="G162" s="11">
        <f t="shared" si="39"/>
        <v>0</v>
      </c>
      <c r="H162" s="14"/>
    </row>
    <row r="163" spans="1:10" x14ac:dyDescent="0.25">
      <c r="A163" s="1"/>
      <c r="B163" s="42"/>
      <c r="C163" s="42"/>
      <c r="D163" s="42"/>
      <c r="E163" s="43"/>
      <c r="F163" s="13"/>
      <c r="G163" s="11"/>
      <c r="H163" s="14"/>
    </row>
    <row r="164" spans="1:10" ht="15.75" thickBot="1" x14ac:dyDescent="0.3">
      <c r="A164" s="4" t="s">
        <v>13</v>
      </c>
      <c r="B164" s="15">
        <f t="shared" ref="B164:H164" si="40">SUM(B157:B163)</f>
        <v>0</v>
      </c>
      <c r="C164" s="15">
        <f t="shared" si="40"/>
        <v>0</v>
      </c>
      <c r="D164" s="15">
        <f t="shared" si="40"/>
        <v>0</v>
      </c>
      <c r="E164" s="16">
        <f t="shared" si="40"/>
        <v>0</v>
      </c>
      <c r="F164" s="17">
        <f t="shared" si="40"/>
        <v>0</v>
      </c>
      <c r="G164" s="18">
        <f t="shared" si="40"/>
        <v>0</v>
      </c>
      <c r="H164" s="19">
        <f t="shared" si="40"/>
        <v>0</v>
      </c>
      <c r="I164" s="63">
        <f>SUM(I157:I163)</f>
        <v>0</v>
      </c>
      <c r="J164" s="63">
        <f>SUM(J157:J163)</f>
        <v>0</v>
      </c>
    </row>
    <row r="165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5"/>
  <sheetViews>
    <sheetView topLeftCell="A98" workbookViewId="0">
      <selection activeCell="F160" sqref="F160"/>
    </sheetView>
  </sheetViews>
  <sheetFormatPr defaultRowHeight="15" x14ac:dyDescent="0.25"/>
  <cols>
    <col min="1" max="1" width="14.140625" customWidth="1"/>
    <col min="7" max="7" width="10.7109375" bestFit="1" customWidth="1"/>
  </cols>
  <sheetData>
    <row r="1" spans="1:11" ht="44.25" x14ac:dyDescent="0.55000000000000004">
      <c r="A1" s="20" t="s">
        <v>14</v>
      </c>
      <c r="F1" s="20"/>
      <c r="G1" s="39">
        <v>2013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247</v>
      </c>
      <c r="B5" s="133"/>
      <c r="C5" s="79">
        <v>30</v>
      </c>
      <c r="D5" s="79">
        <v>16</v>
      </c>
      <c r="E5" s="130">
        <v>11</v>
      </c>
      <c r="F5" s="8">
        <f t="shared" ref="F5:F11" si="0">SUM(B5:E5)</f>
        <v>57</v>
      </c>
      <c r="G5" s="9">
        <f t="shared" ref="G5:G11" si="1">F5-H5</f>
        <v>36</v>
      </c>
      <c r="H5" s="10">
        <v>21</v>
      </c>
      <c r="I5" s="62">
        <v>10</v>
      </c>
      <c r="J5" s="62">
        <v>6</v>
      </c>
      <c r="K5" s="62">
        <v>4</v>
      </c>
    </row>
    <row r="6" spans="1:11" x14ac:dyDescent="0.25">
      <c r="A6" s="75" t="s">
        <v>248</v>
      </c>
      <c r="B6" s="131">
        <v>19</v>
      </c>
      <c r="C6" s="131">
        <v>46</v>
      </c>
      <c r="D6" s="131">
        <v>9</v>
      </c>
      <c r="E6" s="132">
        <v>11</v>
      </c>
      <c r="F6" s="21">
        <f t="shared" si="0"/>
        <v>85</v>
      </c>
      <c r="G6" s="6">
        <f t="shared" si="1"/>
        <v>57</v>
      </c>
      <c r="H6" s="22">
        <v>28</v>
      </c>
      <c r="I6" s="62">
        <v>16</v>
      </c>
      <c r="J6" s="62">
        <v>11</v>
      </c>
      <c r="K6" s="70">
        <v>8</v>
      </c>
    </row>
    <row r="7" spans="1:11" x14ac:dyDescent="0.25">
      <c r="A7" s="73" t="s">
        <v>249</v>
      </c>
      <c r="B7" s="134">
        <v>8</v>
      </c>
      <c r="C7" s="79">
        <v>50</v>
      </c>
      <c r="D7" s="79">
        <v>15</v>
      </c>
      <c r="E7" s="130">
        <v>15</v>
      </c>
      <c r="F7" s="21">
        <f t="shared" si="0"/>
        <v>88</v>
      </c>
      <c r="G7" s="6">
        <f t="shared" si="1"/>
        <v>52</v>
      </c>
      <c r="H7" s="22">
        <v>36</v>
      </c>
      <c r="I7" s="62">
        <v>22</v>
      </c>
      <c r="J7" s="62">
        <v>15</v>
      </c>
      <c r="K7" s="70">
        <v>7</v>
      </c>
    </row>
    <row r="8" spans="1:11" x14ac:dyDescent="0.25">
      <c r="A8" s="73" t="s">
        <v>250</v>
      </c>
      <c r="B8" s="135"/>
      <c r="C8" s="79">
        <v>45</v>
      </c>
      <c r="D8" s="79">
        <v>22</v>
      </c>
      <c r="E8" s="130">
        <v>5</v>
      </c>
      <c r="F8" s="21">
        <f t="shared" si="0"/>
        <v>72</v>
      </c>
      <c r="G8" s="6">
        <f>F8-H8</f>
        <v>48</v>
      </c>
      <c r="H8" s="22">
        <v>24</v>
      </c>
      <c r="I8" s="62">
        <v>13</v>
      </c>
      <c r="J8" s="62">
        <v>9</v>
      </c>
      <c r="K8" s="70">
        <v>4</v>
      </c>
    </row>
    <row r="9" spans="1:11" x14ac:dyDescent="0.25">
      <c r="A9" s="73" t="s">
        <v>251</v>
      </c>
      <c r="B9" s="79">
        <v>8</v>
      </c>
      <c r="C9" s="79">
        <v>42</v>
      </c>
      <c r="D9" s="137"/>
      <c r="E9" s="136"/>
      <c r="F9" s="21">
        <f t="shared" si="0"/>
        <v>50</v>
      </c>
      <c r="G9" s="6">
        <f t="shared" si="1"/>
        <v>27</v>
      </c>
      <c r="H9" s="22">
        <v>23</v>
      </c>
      <c r="I9" s="62">
        <v>17</v>
      </c>
      <c r="J9" s="62">
        <v>8</v>
      </c>
      <c r="K9" s="70">
        <v>5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213</v>
      </c>
      <c r="D12" s="15">
        <f t="shared" si="2"/>
        <v>62</v>
      </c>
      <c r="E12" s="16">
        <f t="shared" si="2"/>
        <v>42</v>
      </c>
      <c r="F12" s="17">
        <f t="shared" si="2"/>
        <v>352</v>
      </c>
      <c r="G12" s="18">
        <f t="shared" si="2"/>
        <v>220</v>
      </c>
      <c r="H12" s="19">
        <f t="shared" si="2"/>
        <v>132</v>
      </c>
      <c r="I12" s="63">
        <f t="shared" si="2"/>
        <v>78</v>
      </c>
      <c r="J12" s="63">
        <f t="shared" si="2"/>
        <v>49</v>
      </c>
      <c r="K12" s="70">
        <f t="shared" si="2"/>
        <v>28</v>
      </c>
    </row>
    <row r="13" spans="1:11" ht="15.75" thickTop="1" x14ac:dyDescent="0.25">
      <c r="G13" s="110">
        <f>F12-H12</f>
        <v>220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252</v>
      </c>
      <c r="B17" s="93"/>
      <c r="C17" s="93"/>
      <c r="D17" s="71">
        <v>14</v>
      </c>
      <c r="E17" s="74">
        <v>6</v>
      </c>
      <c r="F17" s="13">
        <f t="shared" ref="F17:F23" si="3">SUM(B17:E17)</f>
        <v>20</v>
      </c>
      <c r="G17" s="11">
        <f t="shared" ref="G17:G23" si="4">F17-H17</f>
        <v>13</v>
      </c>
      <c r="H17" s="14">
        <v>7</v>
      </c>
      <c r="I17" s="62"/>
      <c r="J17" s="62"/>
      <c r="K17" s="62">
        <v>5</v>
      </c>
    </row>
    <row r="18" spans="1:11" x14ac:dyDescent="0.25">
      <c r="A18" s="75" t="s">
        <v>253</v>
      </c>
      <c r="B18" s="71">
        <v>13</v>
      </c>
      <c r="C18" s="71">
        <v>44</v>
      </c>
      <c r="D18" s="71">
        <v>14</v>
      </c>
      <c r="E18" s="74">
        <v>8</v>
      </c>
      <c r="F18" s="13">
        <f t="shared" si="3"/>
        <v>79</v>
      </c>
      <c r="G18" s="11">
        <f t="shared" si="4"/>
        <v>49</v>
      </c>
      <c r="H18" s="14">
        <v>30</v>
      </c>
      <c r="I18" s="62">
        <v>14</v>
      </c>
      <c r="J18" s="62">
        <v>10</v>
      </c>
      <c r="K18" s="62">
        <v>5</v>
      </c>
    </row>
    <row r="19" spans="1:11" x14ac:dyDescent="0.25">
      <c r="A19" s="73" t="s">
        <v>254</v>
      </c>
      <c r="B19" s="71">
        <v>11</v>
      </c>
      <c r="C19" s="71">
        <v>50</v>
      </c>
      <c r="D19" s="71">
        <v>51</v>
      </c>
      <c r="E19" s="140">
        <v>39</v>
      </c>
      <c r="F19" s="13">
        <f t="shared" si="3"/>
        <v>151</v>
      </c>
      <c r="G19" s="11">
        <f t="shared" si="4"/>
        <v>97</v>
      </c>
      <c r="H19" s="14">
        <v>54</v>
      </c>
      <c r="I19" s="62">
        <v>17</v>
      </c>
      <c r="J19" s="62">
        <v>12</v>
      </c>
      <c r="K19" s="62">
        <v>15</v>
      </c>
    </row>
    <row r="20" spans="1:11" x14ac:dyDescent="0.25">
      <c r="A20" s="73" t="s">
        <v>255</v>
      </c>
      <c r="B20" s="89"/>
      <c r="C20" s="71">
        <v>39</v>
      </c>
      <c r="D20" s="71">
        <v>11</v>
      </c>
      <c r="E20" s="74">
        <v>11</v>
      </c>
      <c r="F20" s="13">
        <f t="shared" si="3"/>
        <v>61</v>
      </c>
      <c r="G20" s="11">
        <f t="shared" si="4"/>
        <v>36</v>
      </c>
      <c r="H20" s="14">
        <v>25</v>
      </c>
      <c r="I20" s="62">
        <v>15</v>
      </c>
      <c r="J20" s="62">
        <v>10</v>
      </c>
      <c r="K20" s="62">
        <v>5</v>
      </c>
    </row>
    <row r="21" spans="1:11" x14ac:dyDescent="0.25">
      <c r="A21" s="73" t="s">
        <v>256</v>
      </c>
      <c r="B21" s="71">
        <v>15</v>
      </c>
      <c r="C21" s="71">
        <v>32</v>
      </c>
      <c r="D21" s="93"/>
      <c r="E21" s="94"/>
      <c r="F21" s="13">
        <f t="shared" si="3"/>
        <v>47</v>
      </c>
      <c r="G21" s="11">
        <f t="shared" si="4"/>
        <v>29</v>
      </c>
      <c r="H21" s="14">
        <v>18</v>
      </c>
      <c r="I21" s="62">
        <v>12</v>
      </c>
      <c r="J21" s="62">
        <v>8</v>
      </c>
      <c r="K21" s="62">
        <v>8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165</v>
      </c>
      <c r="D24" s="15">
        <f t="shared" si="5"/>
        <v>90</v>
      </c>
      <c r="E24" s="16">
        <f t="shared" si="5"/>
        <v>64</v>
      </c>
      <c r="F24" s="17">
        <f t="shared" si="5"/>
        <v>358</v>
      </c>
      <c r="G24" s="18">
        <f t="shared" si="5"/>
        <v>224</v>
      </c>
      <c r="H24" s="19">
        <f t="shared" si="5"/>
        <v>134</v>
      </c>
      <c r="I24" s="63">
        <f>SUM(I17:I23)</f>
        <v>58</v>
      </c>
      <c r="J24" s="63">
        <f>SUM(J17:J23)</f>
        <v>40</v>
      </c>
      <c r="K24" s="64">
        <f>SUM(K17:K23)</f>
        <v>38</v>
      </c>
    </row>
    <row r="25" spans="1:11" ht="15.75" thickTop="1" x14ac:dyDescent="0.25">
      <c r="G25" s="110">
        <f>F24-H24</f>
        <v>224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257</v>
      </c>
      <c r="B29" s="93"/>
      <c r="C29" s="93"/>
      <c r="D29" s="71">
        <v>12</v>
      </c>
      <c r="E29" s="74">
        <v>10</v>
      </c>
      <c r="F29" s="78">
        <f t="shared" ref="F29:F35" si="6">SUM(B29:E29)</f>
        <v>22</v>
      </c>
      <c r="G29" s="11">
        <f t="shared" ref="G29:G35" si="7">F29-H29</f>
        <v>15</v>
      </c>
      <c r="H29" s="14">
        <v>7</v>
      </c>
      <c r="I29" s="62"/>
      <c r="J29" s="62"/>
    </row>
    <row r="30" spans="1:11" x14ac:dyDescent="0.25">
      <c r="A30" s="75" t="s">
        <v>258</v>
      </c>
      <c r="B30" s="71">
        <v>15</v>
      </c>
      <c r="C30" s="71">
        <v>50</v>
      </c>
      <c r="D30" s="71">
        <v>12</v>
      </c>
      <c r="E30" s="74">
        <v>5</v>
      </c>
      <c r="F30" s="13">
        <f t="shared" si="6"/>
        <v>82</v>
      </c>
      <c r="G30" s="11">
        <f t="shared" si="7"/>
        <v>49</v>
      </c>
      <c r="H30" s="14">
        <v>33</v>
      </c>
      <c r="I30" s="62">
        <v>25</v>
      </c>
      <c r="J30" s="62">
        <v>15</v>
      </c>
      <c r="K30">
        <v>12</v>
      </c>
    </row>
    <row r="31" spans="1:11" x14ac:dyDescent="0.25">
      <c r="A31" s="73" t="s">
        <v>259</v>
      </c>
      <c r="B31" s="71">
        <v>24</v>
      </c>
      <c r="C31" s="71">
        <v>54</v>
      </c>
      <c r="D31" s="71">
        <v>32</v>
      </c>
      <c r="E31" s="74">
        <v>9</v>
      </c>
      <c r="F31" s="13">
        <f t="shared" si="6"/>
        <v>119</v>
      </c>
      <c r="G31" s="11">
        <f t="shared" si="7"/>
        <v>67</v>
      </c>
      <c r="H31" s="14">
        <v>52</v>
      </c>
      <c r="I31" s="62">
        <v>19</v>
      </c>
      <c r="J31" s="62">
        <v>10</v>
      </c>
      <c r="K31">
        <v>17</v>
      </c>
    </row>
    <row r="32" spans="1:11" x14ac:dyDescent="0.25">
      <c r="A32" s="73" t="s">
        <v>260</v>
      </c>
      <c r="B32" s="71">
        <v>14</v>
      </c>
      <c r="C32" s="71">
        <v>33</v>
      </c>
      <c r="D32" s="71">
        <v>26</v>
      </c>
      <c r="E32" s="74">
        <v>30</v>
      </c>
      <c r="F32" s="13">
        <f t="shared" si="6"/>
        <v>103</v>
      </c>
      <c r="G32" s="11">
        <f t="shared" si="7"/>
        <v>58</v>
      </c>
      <c r="H32" s="14">
        <v>45</v>
      </c>
      <c r="I32" s="138">
        <v>13</v>
      </c>
      <c r="J32" s="138">
        <v>9</v>
      </c>
      <c r="K32">
        <v>7</v>
      </c>
    </row>
    <row r="33" spans="1:11" x14ac:dyDescent="0.25">
      <c r="A33" s="73" t="s">
        <v>261</v>
      </c>
      <c r="B33" s="71">
        <v>23</v>
      </c>
      <c r="C33" s="71">
        <v>34</v>
      </c>
      <c r="D33" s="71">
        <v>29</v>
      </c>
      <c r="E33" s="74">
        <v>27</v>
      </c>
      <c r="F33" s="13">
        <f t="shared" si="6"/>
        <v>113</v>
      </c>
      <c r="G33" s="11">
        <f t="shared" si="7"/>
        <v>82</v>
      </c>
      <c r="H33" s="14">
        <v>31</v>
      </c>
      <c r="I33" s="62">
        <v>18</v>
      </c>
      <c r="J33" s="62">
        <v>9</v>
      </c>
      <c r="K33">
        <v>6</v>
      </c>
    </row>
    <row r="34" spans="1:11" x14ac:dyDescent="0.25">
      <c r="A34" s="73"/>
      <c r="B34" s="71"/>
      <c r="C34" s="71"/>
      <c r="D34" s="71"/>
      <c r="E34" s="74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76</v>
      </c>
      <c r="C36" s="15">
        <f t="shared" si="8"/>
        <v>171</v>
      </c>
      <c r="D36" s="15">
        <f t="shared" si="8"/>
        <v>111</v>
      </c>
      <c r="E36" s="16">
        <f t="shared" si="8"/>
        <v>81</v>
      </c>
      <c r="F36" s="17">
        <f t="shared" si="8"/>
        <v>439</v>
      </c>
      <c r="G36" s="18">
        <f t="shared" si="8"/>
        <v>271</v>
      </c>
      <c r="H36" s="19">
        <f t="shared" si="8"/>
        <v>168</v>
      </c>
      <c r="I36" s="63">
        <f>SUM(I29:I35)</f>
        <v>75</v>
      </c>
      <c r="J36" s="63">
        <f>SUM(J29:J35)</f>
        <v>43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262</v>
      </c>
      <c r="B41" s="71">
        <v>30</v>
      </c>
      <c r="C41" s="71">
        <v>45</v>
      </c>
      <c r="D41" s="71">
        <v>30</v>
      </c>
      <c r="E41" s="74">
        <v>16</v>
      </c>
      <c r="F41" s="13">
        <f t="shared" ref="F41:F47" si="9">SUM(B41:E41)</f>
        <v>121</v>
      </c>
      <c r="G41" s="11">
        <f t="shared" ref="G41:G47" si="10">F41-H41</f>
        <v>78</v>
      </c>
      <c r="H41" s="14">
        <v>43</v>
      </c>
      <c r="I41" s="62">
        <v>14</v>
      </c>
      <c r="J41" s="62">
        <v>10</v>
      </c>
      <c r="K41" s="62">
        <v>16</v>
      </c>
    </row>
    <row r="42" spans="1:11" x14ac:dyDescent="0.25">
      <c r="A42" s="75" t="s">
        <v>263</v>
      </c>
      <c r="B42" s="71">
        <v>10</v>
      </c>
      <c r="C42" s="71">
        <v>54</v>
      </c>
      <c r="D42" s="71">
        <v>29</v>
      </c>
      <c r="E42" s="74">
        <v>18</v>
      </c>
      <c r="F42" s="13">
        <f t="shared" si="9"/>
        <v>111</v>
      </c>
      <c r="G42" s="11">
        <f t="shared" si="10"/>
        <v>71</v>
      </c>
      <c r="H42" s="14">
        <v>40</v>
      </c>
      <c r="I42" s="62">
        <v>16</v>
      </c>
      <c r="J42" s="62">
        <v>7</v>
      </c>
      <c r="K42" s="62">
        <v>2</v>
      </c>
    </row>
    <row r="43" spans="1:11" x14ac:dyDescent="0.25">
      <c r="A43" s="73" t="s">
        <v>264</v>
      </c>
      <c r="B43" s="71">
        <v>27</v>
      </c>
      <c r="C43" s="71">
        <v>42</v>
      </c>
      <c r="D43" s="71">
        <v>26</v>
      </c>
      <c r="E43" s="74">
        <v>27</v>
      </c>
      <c r="F43" s="13">
        <f t="shared" si="9"/>
        <v>122</v>
      </c>
      <c r="G43" s="11">
        <f t="shared" si="10"/>
        <v>71</v>
      </c>
      <c r="H43" s="14">
        <v>51</v>
      </c>
      <c r="I43" s="62">
        <v>18</v>
      </c>
      <c r="J43" s="62">
        <v>11</v>
      </c>
      <c r="K43" s="62">
        <v>0</v>
      </c>
    </row>
    <row r="44" spans="1:11" x14ac:dyDescent="0.25">
      <c r="A44" s="73" t="s">
        <v>265</v>
      </c>
      <c r="B44" s="71">
        <v>27</v>
      </c>
      <c r="C44" s="71">
        <v>54</v>
      </c>
      <c r="D44" s="71">
        <v>27</v>
      </c>
      <c r="E44" s="74">
        <v>36</v>
      </c>
      <c r="F44" s="13">
        <f t="shared" si="9"/>
        <v>144</v>
      </c>
      <c r="G44" s="11">
        <f t="shared" si="10"/>
        <v>82</v>
      </c>
      <c r="H44" s="14">
        <v>62</v>
      </c>
      <c r="I44" s="62">
        <v>20</v>
      </c>
      <c r="J44" s="62">
        <v>12</v>
      </c>
      <c r="K44" s="62">
        <v>11</v>
      </c>
    </row>
    <row r="45" spans="1:11" x14ac:dyDescent="0.25">
      <c r="A45" s="112" t="s">
        <v>266</v>
      </c>
      <c r="B45" s="71">
        <v>26</v>
      </c>
      <c r="C45" s="90"/>
      <c r="D45" s="90"/>
      <c r="E45" s="91"/>
      <c r="F45" s="13">
        <f t="shared" si="9"/>
        <v>26</v>
      </c>
      <c r="G45" s="11">
        <f>F45-H45</f>
        <v>23</v>
      </c>
      <c r="H45" s="14">
        <v>3</v>
      </c>
      <c r="I45" s="62"/>
      <c r="J45" s="62"/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120</v>
      </c>
      <c r="C48" s="15">
        <f t="shared" si="11"/>
        <v>195</v>
      </c>
      <c r="D48" s="15">
        <f t="shared" si="11"/>
        <v>112</v>
      </c>
      <c r="E48" s="16">
        <f t="shared" si="11"/>
        <v>97</v>
      </c>
      <c r="F48" s="17">
        <f t="shared" si="11"/>
        <v>524</v>
      </c>
      <c r="G48" s="18">
        <f t="shared" si="11"/>
        <v>325</v>
      </c>
      <c r="H48" s="19">
        <f t="shared" si="11"/>
        <v>199</v>
      </c>
      <c r="I48" s="63">
        <f>SUM(I41:I47)</f>
        <v>68</v>
      </c>
      <c r="J48" s="63">
        <f>SUM(J41:J47)</f>
        <v>40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267</v>
      </c>
      <c r="B53" s="90"/>
      <c r="C53" s="71">
        <v>55</v>
      </c>
      <c r="D53" s="71">
        <v>14</v>
      </c>
      <c r="E53" s="74">
        <v>19</v>
      </c>
      <c r="F53" s="13">
        <f>SUM(C53:E53)</f>
        <v>88</v>
      </c>
      <c r="G53" s="11">
        <f>F53-H53</f>
        <v>53</v>
      </c>
      <c r="H53" s="14">
        <v>35</v>
      </c>
      <c r="I53" s="62">
        <v>23</v>
      </c>
      <c r="J53" s="62">
        <v>13</v>
      </c>
      <c r="K53" s="70">
        <v>6</v>
      </c>
    </row>
    <row r="54" spans="1:11" x14ac:dyDescent="0.25">
      <c r="A54" s="75" t="s">
        <v>268</v>
      </c>
      <c r="B54" s="71">
        <v>18</v>
      </c>
      <c r="C54" s="71">
        <v>50</v>
      </c>
      <c r="D54" s="71">
        <v>36</v>
      </c>
      <c r="E54" s="74">
        <v>14</v>
      </c>
      <c r="F54" s="13">
        <f t="shared" ref="F54:F59" si="12">SUM(B54:E54)</f>
        <v>118</v>
      </c>
      <c r="G54" s="11">
        <f t="shared" ref="G54:G59" si="13">F54-H54</f>
        <v>81</v>
      </c>
      <c r="H54" s="14">
        <v>37</v>
      </c>
      <c r="I54" s="62">
        <v>14</v>
      </c>
      <c r="J54" s="62">
        <v>10</v>
      </c>
      <c r="K54" s="70">
        <v>16</v>
      </c>
    </row>
    <row r="55" spans="1:11" x14ac:dyDescent="0.25">
      <c r="A55" s="73" t="s">
        <v>269</v>
      </c>
      <c r="B55" s="71">
        <v>20</v>
      </c>
      <c r="C55" s="71">
        <v>49</v>
      </c>
      <c r="D55" s="71">
        <v>44</v>
      </c>
      <c r="E55" s="74">
        <v>34</v>
      </c>
      <c r="F55" s="13">
        <f t="shared" si="12"/>
        <v>147</v>
      </c>
      <c r="G55" s="11">
        <f t="shared" si="13"/>
        <v>100</v>
      </c>
      <c r="H55" s="14">
        <v>47</v>
      </c>
      <c r="I55" s="62">
        <v>15</v>
      </c>
      <c r="J55" s="62">
        <v>8</v>
      </c>
      <c r="K55" s="70">
        <v>12</v>
      </c>
    </row>
    <row r="56" spans="1:11" x14ac:dyDescent="0.25">
      <c r="A56" s="73" t="s">
        <v>270</v>
      </c>
      <c r="B56" s="71">
        <v>16</v>
      </c>
      <c r="C56" s="71">
        <v>42</v>
      </c>
      <c r="D56" s="71">
        <v>28</v>
      </c>
      <c r="E56" s="74">
        <v>29</v>
      </c>
      <c r="F56" s="13">
        <f t="shared" si="12"/>
        <v>115</v>
      </c>
      <c r="G56" s="11">
        <f t="shared" si="13"/>
        <v>76</v>
      </c>
      <c r="H56" s="14">
        <v>39</v>
      </c>
      <c r="I56" s="113">
        <v>21</v>
      </c>
      <c r="J56" s="62">
        <v>12</v>
      </c>
      <c r="K56" s="62">
        <v>12</v>
      </c>
    </row>
    <row r="57" spans="1:11" x14ac:dyDescent="0.25">
      <c r="A57" s="73" t="s">
        <v>271</v>
      </c>
      <c r="B57" s="89"/>
      <c r="C57" s="71">
        <v>50</v>
      </c>
      <c r="D57" s="71">
        <v>30</v>
      </c>
      <c r="E57" s="91"/>
      <c r="F57" s="13">
        <f t="shared" si="12"/>
        <v>80</v>
      </c>
      <c r="G57" s="11">
        <f t="shared" si="13"/>
        <v>52</v>
      </c>
      <c r="H57" s="14">
        <v>28</v>
      </c>
      <c r="I57" s="62"/>
      <c r="J57" s="62"/>
      <c r="K57" s="70"/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246</v>
      </c>
      <c r="D60" s="15">
        <f t="shared" si="14"/>
        <v>152</v>
      </c>
      <c r="E60" s="16">
        <f t="shared" si="14"/>
        <v>96</v>
      </c>
      <c r="F60" s="17">
        <f t="shared" si="14"/>
        <v>548</v>
      </c>
      <c r="G60" s="18">
        <f t="shared" si="14"/>
        <v>362</v>
      </c>
      <c r="H60" s="19">
        <f t="shared" si="14"/>
        <v>186</v>
      </c>
      <c r="I60" s="63">
        <f>SUM(I53:I59)</f>
        <v>73</v>
      </c>
      <c r="J60" s="63">
        <f>SUM(J53:J59)</f>
        <v>43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272</v>
      </c>
      <c r="B65" s="90"/>
      <c r="C65" s="90"/>
      <c r="D65" s="90"/>
      <c r="E65" s="74">
        <v>29</v>
      </c>
      <c r="F65" s="13">
        <f t="shared" ref="F65:F71" si="15">SUM(B65:E65)</f>
        <v>29</v>
      </c>
      <c r="G65" s="11">
        <f t="shared" ref="G65:G71" si="16">F65-H65</f>
        <v>21</v>
      </c>
      <c r="H65" s="14">
        <v>8</v>
      </c>
      <c r="I65" s="62"/>
      <c r="J65" s="62"/>
      <c r="K65" s="70">
        <v>0</v>
      </c>
    </row>
    <row r="66" spans="1:11" x14ac:dyDescent="0.25">
      <c r="A66" s="75" t="s">
        <v>273</v>
      </c>
      <c r="B66" s="103">
        <v>53</v>
      </c>
      <c r="C66" s="103">
        <v>45</v>
      </c>
      <c r="D66" s="103">
        <v>50</v>
      </c>
      <c r="E66" s="74">
        <v>38</v>
      </c>
      <c r="F66" s="13">
        <f t="shared" si="15"/>
        <v>186</v>
      </c>
      <c r="G66" s="11">
        <f t="shared" si="16"/>
        <v>100</v>
      </c>
      <c r="H66" s="14">
        <v>86</v>
      </c>
      <c r="I66" s="62"/>
      <c r="J66" s="62"/>
      <c r="K66" s="70">
        <v>15</v>
      </c>
    </row>
    <row r="67" spans="1:11" x14ac:dyDescent="0.25">
      <c r="A67" s="73" t="s">
        <v>274</v>
      </c>
      <c r="B67" s="71">
        <v>79</v>
      </c>
      <c r="C67" s="71">
        <v>44</v>
      </c>
      <c r="D67" s="71">
        <v>67</v>
      </c>
      <c r="E67" s="74">
        <v>27</v>
      </c>
      <c r="F67" s="13">
        <f t="shared" si="15"/>
        <v>217</v>
      </c>
      <c r="G67" s="11">
        <f t="shared" si="16"/>
        <v>132</v>
      </c>
      <c r="H67" s="14">
        <v>85</v>
      </c>
      <c r="I67" s="62"/>
      <c r="J67" s="62"/>
      <c r="K67" s="70">
        <v>32</v>
      </c>
    </row>
    <row r="68" spans="1:11" x14ac:dyDescent="0.25">
      <c r="A68" s="73" t="s">
        <v>276</v>
      </c>
      <c r="B68" s="139">
        <v>80</v>
      </c>
      <c r="C68" s="71">
        <v>55</v>
      </c>
      <c r="D68" s="71">
        <v>37</v>
      </c>
      <c r="E68" s="74">
        <v>20</v>
      </c>
      <c r="F68" s="13">
        <f t="shared" si="15"/>
        <v>192</v>
      </c>
      <c r="G68" s="11">
        <f t="shared" si="16"/>
        <v>109</v>
      </c>
      <c r="H68" s="14">
        <v>83</v>
      </c>
      <c r="I68" s="62"/>
      <c r="J68" s="62"/>
      <c r="K68" s="70">
        <v>35</v>
      </c>
    </row>
    <row r="69" spans="1:11" x14ac:dyDescent="0.25">
      <c r="A69" s="73" t="s">
        <v>277</v>
      </c>
      <c r="B69" s="71">
        <v>37</v>
      </c>
      <c r="C69" s="139">
        <v>123</v>
      </c>
      <c r="D69" s="71">
        <v>24</v>
      </c>
      <c r="E69" s="74">
        <v>20</v>
      </c>
      <c r="F69" s="13">
        <f t="shared" si="15"/>
        <v>204</v>
      </c>
      <c r="G69" s="11">
        <f t="shared" si="16"/>
        <v>99</v>
      </c>
      <c r="H69" s="14">
        <v>105</v>
      </c>
      <c r="I69" s="62">
        <v>50</v>
      </c>
      <c r="J69" s="62">
        <v>22</v>
      </c>
      <c r="K69" s="62">
        <v>26</v>
      </c>
    </row>
    <row r="70" spans="1:11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1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1" ht="15.75" thickBot="1" x14ac:dyDescent="0.3">
      <c r="A72" s="4" t="s">
        <v>13</v>
      </c>
      <c r="B72" s="15">
        <f t="shared" ref="B72:H72" si="17">SUM(B65:B71)</f>
        <v>249</v>
      </c>
      <c r="C72" s="15">
        <f t="shared" si="17"/>
        <v>267</v>
      </c>
      <c r="D72" s="15">
        <f t="shared" si="17"/>
        <v>178</v>
      </c>
      <c r="E72" s="16">
        <f t="shared" si="17"/>
        <v>134</v>
      </c>
      <c r="F72" s="17">
        <f t="shared" si="17"/>
        <v>828</v>
      </c>
      <c r="G72" s="18">
        <f t="shared" si="17"/>
        <v>461</v>
      </c>
      <c r="H72" s="19">
        <f t="shared" si="17"/>
        <v>367</v>
      </c>
      <c r="I72" s="63">
        <f>SUM(I65:I71)</f>
        <v>50</v>
      </c>
      <c r="J72" s="63">
        <f>SUM(J65:J71)</f>
        <v>22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288</v>
      </c>
      <c r="B77" s="71">
        <v>37</v>
      </c>
      <c r="C77" s="71">
        <v>50</v>
      </c>
      <c r="D77" s="71">
        <v>36</v>
      </c>
      <c r="E77" s="74">
        <v>29</v>
      </c>
      <c r="F77" s="13">
        <f t="shared" ref="F77:F83" si="18">SUM(B77:E77)</f>
        <v>152</v>
      </c>
      <c r="G77" s="11">
        <f t="shared" ref="G77:G83" si="19">F77-H77</f>
        <v>90</v>
      </c>
      <c r="H77" s="14">
        <v>62</v>
      </c>
      <c r="I77" s="62"/>
      <c r="J77" s="62"/>
      <c r="K77">
        <v>36</v>
      </c>
    </row>
    <row r="78" spans="1:11" x14ac:dyDescent="0.25">
      <c r="A78" s="75" t="s">
        <v>289</v>
      </c>
      <c r="B78" s="71">
        <v>38</v>
      </c>
      <c r="C78" s="71">
        <v>55</v>
      </c>
      <c r="D78" s="139">
        <v>68</v>
      </c>
      <c r="E78" s="74">
        <v>16</v>
      </c>
      <c r="F78" s="13">
        <f t="shared" si="18"/>
        <v>177</v>
      </c>
      <c r="G78" s="11">
        <f t="shared" si="19"/>
        <v>110</v>
      </c>
      <c r="H78" s="14">
        <v>67</v>
      </c>
      <c r="I78" s="62"/>
      <c r="J78" s="62"/>
      <c r="K78">
        <v>22</v>
      </c>
    </row>
    <row r="79" spans="1:11" x14ac:dyDescent="0.25">
      <c r="A79" s="73" t="s">
        <v>290</v>
      </c>
      <c r="B79" s="71">
        <v>62</v>
      </c>
      <c r="C79" s="71">
        <v>53</v>
      </c>
      <c r="D79" s="71">
        <v>65</v>
      </c>
      <c r="E79" s="74">
        <v>36</v>
      </c>
      <c r="F79" s="13">
        <f t="shared" si="18"/>
        <v>216</v>
      </c>
      <c r="G79" s="11">
        <f t="shared" si="19"/>
        <v>130</v>
      </c>
      <c r="H79" s="14">
        <v>86</v>
      </c>
      <c r="I79" s="62"/>
      <c r="J79" s="62"/>
      <c r="K79">
        <v>50</v>
      </c>
    </row>
    <row r="80" spans="1:11" x14ac:dyDescent="0.25">
      <c r="A80" s="73" t="s">
        <v>291</v>
      </c>
      <c r="B80" s="71">
        <v>53</v>
      </c>
      <c r="C80" s="89"/>
      <c r="D80" s="71">
        <v>58</v>
      </c>
      <c r="E80" s="74">
        <v>38</v>
      </c>
      <c r="F80" s="13">
        <f t="shared" si="18"/>
        <v>149</v>
      </c>
      <c r="G80" s="11">
        <f t="shared" si="19"/>
        <v>111</v>
      </c>
      <c r="H80" s="14">
        <v>38</v>
      </c>
      <c r="I80" s="62"/>
      <c r="J80" s="62"/>
      <c r="K80">
        <v>23</v>
      </c>
    </row>
    <row r="81" spans="1:11" x14ac:dyDescent="0.25">
      <c r="A81" s="98" t="s">
        <v>292</v>
      </c>
      <c r="B81" s="71">
        <v>56</v>
      </c>
      <c r="C81" s="71">
        <v>90</v>
      </c>
      <c r="D81" s="90"/>
      <c r="E81" s="91"/>
      <c r="F81" s="13">
        <f t="shared" si="18"/>
        <v>146</v>
      </c>
      <c r="G81" s="11">
        <f t="shared" si="19"/>
        <v>90</v>
      </c>
      <c r="H81" s="14">
        <v>56</v>
      </c>
      <c r="I81" s="62"/>
      <c r="J81" s="62"/>
      <c r="K81">
        <v>23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246</v>
      </c>
      <c r="C84" s="15">
        <f t="shared" si="20"/>
        <v>248</v>
      </c>
      <c r="D84" s="15">
        <f t="shared" si="20"/>
        <v>227</v>
      </c>
      <c r="E84" s="16">
        <f t="shared" si="20"/>
        <v>119</v>
      </c>
      <c r="F84" s="17">
        <f t="shared" si="20"/>
        <v>840</v>
      </c>
      <c r="G84" s="18">
        <f t="shared" si="20"/>
        <v>531</v>
      </c>
      <c r="H84" s="19">
        <f t="shared" si="20"/>
        <v>309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293</v>
      </c>
      <c r="B89" s="90"/>
      <c r="C89" s="90"/>
      <c r="D89" s="71">
        <v>15</v>
      </c>
      <c r="E89" s="74">
        <v>23</v>
      </c>
      <c r="F89" s="13">
        <f t="shared" ref="F89:F95" si="21">SUM(B89:E89)</f>
        <v>38</v>
      </c>
      <c r="G89" s="11">
        <f t="shared" ref="G89:G95" si="22">F89-H89</f>
        <v>27</v>
      </c>
      <c r="H89" s="14">
        <v>11</v>
      </c>
      <c r="I89" s="62"/>
      <c r="J89" s="62"/>
      <c r="K89">
        <v>5</v>
      </c>
    </row>
    <row r="90" spans="1:11" x14ac:dyDescent="0.25">
      <c r="A90" s="75" t="s">
        <v>294</v>
      </c>
      <c r="B90" s="71">
        <v>55</v>
      </c>
      <c r="C90" s="71">
        <v>55</v>
      </c>
      <c r="D90" s="71">
        <v>39</v>
      </c>
      <c r="E90" s="74">
        <v>30</v>
      </c>
      <c r="F90" s="13">
        <f t="shared" si="21"/>
        <v>179</v>
      </c>
      <c r="G90" s="11">
        <f t="shared" si="22"/>
        <v>111</v>
      </c>
      <c r="H90" s="14">
        <v>68</v>
      </c>
      <c r="I90" s="62"/>
      <c r="J90" s="62"/>
      <c r="K90">
        <v>24</v>
      </c>
    </row>
    <row r="91" spans="1:11" x14ac:dyDescent="0.25">
      <c r="A91" s="98" t="s">
        <v>295</v>
      </c>
      <c r="B91" s="71">
        <v>37</v>
      </c>
      <c r="C91" s="71">
        <v>70</v>
      </c>
      <c r="D91" s="71">
        <v>45</v>
      </c>
      <c r="E91" s="74">
        <v>18</v>
      </c>
      <c r="F91" s="13">
        <f t="shared" si="21"/>
        <v>170</v>
      </c>
      <c r="G91" s="11">
        <f>F91-H91</f>
        <v>132</v>
      </c>
      <c r="H91" s="14">
        <v>38</v>
      </c>
      <c r="I91" s="62"/>
      <c r="J91" s="62"/>
      <c r="K91">
        <v>37</v>
      </c>
    </row>
    <row r="92" spans="1:11" x14ac:dyDescent="0.25">
      <c r="A92" s="98" t="s">
        <v>296</v>
      </c>
      <c r="B92" s="71">
        <v>36</v>
      </c>
      <c r="C92" s="71">
        <v>36</v>
      </c>
      <c r="D92" s="71">
        <v>35</v>
      </c>
      <c r="E92" s="74">
        <v>19</v>
      </c>
      <c r="F92" s="13">
        <f t="shared" si="21"/>
        <v>126</v>
      </c>
      <c r="G92" s="11">
        <f t="shared" si="22"/>
        <v>107</v>
      </c>
      <c r="H92" s="14">
        <v>19</v>
      </c>
      <c r="I92" s="62"/>
      <c r="J92" s="62"/>
      <c r="K92">
        <v>16</v>
      </c>
    </row>
    <row r="93" spans="1:11" x14ac:dyDescent="0.25">
      <c r="A93" s="73" t="s">
        <v>297</v>
      </c>
      <c r="B93" s="71">
        <v>28</v>
      </c>
      <c r="C93" s="71">
        <v>19</v>
      </c>
      <c r="D93" s="71">
        <v>40</v>
      </c>
      <c r="E93" s="74">
        <v>17</v>
      </c>
      <c r="F93" s="13">
        <f t="shared" si="21"/>
        <v>104</v>
      </c>
      <c r="G93" s="11">
        <f t="shared" si="22"/>
        <v>78</v>
      </c>
      <c r="H93" s="14">
        <v>26</v>
      </c>
      <c r="I93" s="62"/>
      <c r="J93" s="62"/>
      <c r="K93">
        <v>9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156</v>
      </c>
      <c r="C96" s="15">
        <f t="shared" si="23"/>
        <v>180</v>
      </c>
      <c r="D96" s="15">
        <f t="shared" si="23"/>
        <v>174</v>
      </c>
      <c r="E96" s="16">
        <f t="shared" si="23"/>
        <v>107</v>
      </c>
      <c r="F96" s="17">
        <f t="shared" si="23"/>
        <v>617</v>
      </c>
      <c r="G96" s="18">
        <f t="shared" si="23"/>
        <v>455</v>
      </c>
      <c r="H96" s="19">
        <f t="shared" si="23"/>
        <v>162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299</v>
      </c>
      <c r="B101" s="154"/>
      <c r="C101" s="71">
        <v>56</v>
      </c>
      <c r="D101" s="71">
        <v>33</v>
      </c>
      <c r="E101" s="74">
        <v>23</v>
      </c>
      <c r="F101" s="13">
        <f t="shared" ref="F101:F107" si="24">SUM(B101:E101)</f>
        <v>112</v>
      </c>
      <c r="G101" s="11">
        <f t="shared" ref="G101:G107" si="25">F101-H101</f>
        <v>83</v>
      </c>
      <c r="H101" s="14">
        <v>29</v>
      </c>
      <c r="I101" s="62">
        <v>7</v>
      </c>
      <c r="J101" s="62">
        <v>5</v>
      </c>
      <c r="K101">
        <v>5</v>
      </c>
    </row>
    <row r="102" spans="1:11" x14ac:dyDescent="0.25">
      <c r="A102" s="75" t="s">
        <v>298</v>
      </c>
      <c r="B102" s="103">
        <v>33</v>
      </c>
      <c r="C102" s="103">
        <v>50</v>
      </c>
      <c r="D102" s="71">
        <v>31</v>
      </c>
      <c r="E102" s="74">
        <v>17</v>
      </c>
      <c r="F102" s="13">
        <f t="shared" si="24"/>
        <v>131</v>
      </c>
      <c r="G102" s="11">
        <f t="shared" si="25"/>
        <v>92</v>
      </c>
      <c r="H102" s="14">
        <v>39</v>
      </c>
      <c r="I102" s="62">
        <v>8</v>
      </c>
      <c r="J102" s="62">
        <v>5</v>
      </c>
      <c r="K102" s="117">
        <v>16</v>
      </c>
    </row>
    <row r="103" spans="1:11" x14ac:dyDescent="0.25">
      <c r="A103" s="73" t="s">
        <v>300</v>
      </c>
      <c r="B103" s="71">
        <v>18</v>
      </c>
      <c r="C103" s="71">
        <v>45</v>
      </c>
      <c r="D103" s="71">
        <v>22</v>
      </c>
      <c r="E103" s="74">
        <v>22</v>
      </c>
      <c r="F103" s="13">
        <f t="shared" si="24"/>
        <v>107</v>
      </c>
      <c r="G103" s="11">
        <f t="shared" si="25"/>
        <v>63</v>
      </c>
      <c r="H103" s="14">
        <v>44</v>
      </c>
      <c r="I103" s="62">
        <v>10</v>
      </c>
      <c r="J103" s="62">
        <v>8</v>
      </c>
      <c r="K103" s="118">
        <v>17</v>
      </c>
    </row>
    <row r="104" spans="1:11" x14ac:dyDescent="0.25">
      <c r="A104" s="73" t="s">
        <v>301</v>
      </c>
      <c r="B104" s="71">
        <v>31</v>
      </c>
      <c r="C104" s="71">
        <v>30</v>
      </c>
      <c r="D104" s="71">
        <v>23</v>
      </c>
      <c r="E104" s="74">
        <v>17</v>
      </c>
      <c r="F104" s="13">
        <f t="shared" si="24"/>
        <v>101</v>
      </c>
      <c r="G104" s="11">
        <f t="shared" si="25"/>
        <v>70</v>
      </c>
      <c r="H104" s="14">
        <v>31</v>
      </c>
      <c r="I104" s="62">
        <v>8</v>
      </c>
      <c r="J104" s="62">
        <v>6</v>
      </c>
      <c r="K104" s="117">
        <v>19</v>
      </c>
    </row>
    <row r="105" spans="1:11" x14ac:dyDescent="0.25">
      <c r="A105" s="98">
        <v>41547</v>
      </c>
      <c r="B105" s="71">
        <v>33</v>
      </c>
      <c r="C105" s="90"/>
      <c r="D105" s="90"/>
      <c r="E105" s="91"/>
      <c r="F105" s="13">
        <f t="shared" si="24"/>
        <v>33</v>
      </c>
      <c r="G105" s="11">
        <f t="shared" si="25"/>
        <v>25</v>
      </c>
      <c r="H105" s="14">
        <v>8</v>
      </c>
      <c r="I105" s="62"/>
      <c r="J105" s="62"/>
      <c r="K105" s="118">
        <v>5</v>
      </c>
    </row>
    <row r="106" spans="1:11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115</v>
      </c>
      <c r="C108" s="15">
        <f t="shared" si="26"/>
        <v>181</v>
      </c>
      <c r="D108" s="15">
        <f t="shared" si="26"/>
        <v>109</v>
      </c>
      <c r="E108" s="16">
        <f t="shared" si="26"/>
        <v>79</v>
      </c>
      <c r="F108" s="17">
        <f t="shared" si="26"/>
        <v>484</v>
      </c>
      <c r="G108" s="18">
        <f t="shared" si="26"/>
        <v>333</v>
      </c>
      <c r="H108" s="19">
        <f t="shared" si="26"/>
        <v>151</v>
      </c>
      <c r="I108" s="63">
        <f>SUM(I101:I107)</f>
        <v>33</v>
      </c>
      <c r="J108" s="63">
        <f>SUM(J101:J107)</f>
        <v>24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302</v>
      </c>
      <c r="B113" s="90"/>
      <c r="C113" s="71">
        <v>37</v>
      </c>
      <c r="D113" s="71">
        <v>25</v>
      </c>
      <c r="E113" s="74">
        <v>24</v>
      </c>
      <c r="F113" s="13">
        <f t="shared" ref="F113:F119" si="27">SUM(B113:E113)</f>
        <v>86</v>
      </c>
      <c r="G113" s="11">
        <f t="shared" ref="G113:G119" si="28">F113-H113</f>
        <v>50</v>
      </c>
      <c r="H113" s="14">
        <v>36</v>
      </c>
      <c r="I113" s="62">
        <v>11</v>
      </c>
      <c r="J113" s="62">
        <v>8</v>
      </c>
      <c r="K113" s="62">
        <v>7</v>
      </c>
    </row>
    <row r="114" spans="1:11" x14ac:dyDescent="0.25">
      <c r="A114" s="75" t="s">
        <v>303</v>
      </c>
      <c r="B114" s="71">
        <v>33</v>
      </c>
      <c r="C114" s="71">
        <v>47</v>
      </c>
      <c r="D114" s="71">
        <v>17</v>
      </c>
      <c r="E114" s="74">
        <v>5</v>
      </c>
      <c r="F114" s="13">
        <f t="shared" si="27"/>
        <v>102</v>
      </c>
      <c r="G114" s="11">
        <f t="shared" si="28"/>
        <v>67</v>
      </c>
      <c r="H114" s="14">
        <v>35</v>
      </c>
      <c r="I114" s="62">
        <v>14</v>
      </c>
      <c r="J114" s="62">
        <v>8</v>
      </c>
      <c r="K114" s="62">
        <v>10</v>
      </c>
    </row>
    <row r="115" spans="1:11" x14ac:dyDescent="0.25">
      <c r="A115" s="73" t="s">
        <v>304</v>
      </c>
      <c r="B115" s="71">
        <v>11</v>
      </c>
      <c r="C115" s="71">
        <v>51</v>
      </c>
      <c r="D115" s="71">
        <v>45</v>
      </c>
      <c r="E115" s="74">
        <v>21</v>
      </c>
      <c r="F115" s="13">
        <f t="shared" si="27"/>
        <v>128</v>
      </c>
      <c r="G115" s="11">
        <f t="shared" si="28"/>
        <v>79</v>
      </c>
      <c r="H115" s="14">
        <v>49</v>
      </c>
      <c r="I115" s="62">
        <v>11</v>
      </c>
      <c r="J115" s="62">
        <v>8</v>
      </c>
      <c r="K115" s="70">
        <v>9</v>
      </c>
    </row>
    <row r="116" spans="1:11" x14ac:dyDescent="0.25">
      <c r="A116" s="73" t="s">
        <v>305</v>
      </c>
      <c r="B116" s="71">
        <v>24</v>
      </c>
      <c r="C116" s="71">
        <v>34</v>
      </c>
      <c r="D116" s="71">
        <v>31</v>
      </c>
      <c r="E116" s="74">
        <v>8</v>
      </c>
      <c r="F116" s="13">
        <f t="shared" si="27"/>
        <v>97</v>
      </c>
      <c r="G116" s="11">
        <f t="shared" si="28"/>
        <v>72</v>
      </c>
      <c r="H116" s="14">
        <v>25</v>
      </c>
      <c r="I116" s="62">
        <v>11</v>
      </c>
      <c r="J116" s="62">
        <v>9</v>
      </c>
      <c r="K116" s="62">
        <v>6</v>
      </c>
    </row>
    <row r="117" spans="1:11" x14ac:dyDescent="0.25">
      <c r="A117" s="73" t="s">
        <v>306</v>
      </c>
      <c r="B117" s="71">
        <v>18</v>
      </c>
      <c r="C117" s="71">
        <v>47</v>
      </c>
      <c r="D117" s="90"/>
      <c r="E117" s="91"/>
      <c r="F117" s="13">
        <f t="shared" si="27"/>
        <v>65</v>
      </c>
      <c r="G117" s="11">
        <f t="shared" si="28"/>
        <v>44</v>
      </c>
      <c r="H117" s="14">
        <v>21</v>
      </c>
      <c r="I117" s="62">
        <v>10</v>
      </c>
      <c r="J117" s="62">
        <v>9</v>
      </c>
      <c r="K117" s="62">
        <v>7</v>
      </c>
    </row>
    <row r="118" spans="1:11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86</v>
      </c>
      <c r="C120" s="15">
        <f t="shared" si="29"/>
        <v>216</v>
      </c>
      <c r="D120" s="15">
        <f t="shared" si="29"/>
        <v>118</v>
      </c>
      <c r="E120" s="16">
        <f t="shared" si="29"/>
        <v>58</v>
      </c>
      <c r="F120" s="17">
        <f t="shared" si="29"/>
        <v>478</v>
      </c>
      <c r="G120" s="18">
        <f t="shared" si="29"/>
        <v>312</v>
      </c>
      <c r="H120" s="19">
        <f t="shared" si="29"/>
        <v>166</v>
      </c>
      <c r="I120" s="63">
        <f>SUM(I113:I119)</f>
        <v>57</v>
      </c>
      <c r="J120" s="63">
        <f>SUM(J113:J119)</f>
        <v>42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17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307</v>
      </c>
      <c r="B125" s="93"/>
      <c r="C125" s="93"/>
      <c r="D125" s="71">
        <v>15</v>
      </c>
      <c r="E125" s="74">
        <v>13</v>
      </c>
      <c r="F125" s="13">
        <f t="shared" ref="F125:F131" si="30">SUM(B125:E125)</f>
        <v>28</v>
      </c>
      <c r="G125" s="11">
        <f t="shared" ref="G125:G131" si="31">F125-H125</f>
        <v>21</v>
      </c>
      <c r="H125" s="14">
        <v>7</v>
      </c>
      <c r="I125" s="62"/>
      <c r="J125" s="62"/>
      <c r="K125" s="122">
        <v>5</v>
      </c>
    </row>
    <row r="126" spans="1:11" x14ac:dyDescent="0.25">
      <c r="A126" s="75" t="s">
        <v>308</v>
      </c>
      <c r="B126" s="71">
        <v>29</v>
      </c>
      <c r="C126" s="71">
        <v>45</v>
      </c>
      <c r="D126" s="71">
        <v>21</v>
      </c>
      <c r="E126" s="74">
        <v>13</v>
      </c>
      <c r="F126" s="13">
        <f t="shared" si="30"/>
        <v>108</v>
      </c>
      <c r="G126" s="11">
        <f t="shared" si="31"/>
        <v>67</v>
      </c>
      <c r="H126" s="14">
        <v>41</v>
      </c>
      <c r="I126" s="62">
        <v>14</v>
      </c>
      <c r="J126" s="62">
        <v>10</v>
      </c>
      <c r="K126" s="122">
        <v>7</v>
      </c>
    </row>
    <row r="127" spans="1:11" x14ac:dyDescent="0.25">
      <c r="A127" s="73" t="s">
        <v>309</v>
      </c>
      <c r="B127" s="71">
        <v>13</v>
      </c>
      <c r="C127" s="71">
        <v>37</v>
      </c>
      <c r="D127" s="71">
        <v>16</v>
      </c>
      <c r="E127" s="74">
        <v>7</v>
      </c>
      <c r="F127" s="13">
        <f t="shared" si="30"/>
        <v>73</v>
      </c>
      <c r="G127" s="11">
        <f t="shared" si="31"/>
        <v>54</v>
      </c>
      <c r="H127" s="14">
        <v>19</v>
      </c>
      <c r="I127" s="62">
        <v>8</v>
      </c>
      <c r="J127" s="62">
        <v>7</v>
      </c>
      <c r="K127" s="122">
        <v>8</v>
      </c>
    </row>
    <row r="128" spans="1:11" x14ac:dyDescent="0.25">
      <c r="A128" s="73" t="s">
        <v>310</v>
      </c>
      <c r="B128" s="71">
        <v>19</v>
      </c>
      <c r="C128" s="71">
        <v>62</v>
      </c>
      <c r="D128" s="71">
        <v>24</v>
      </c>
      <c r="E128" s="74">
        <v>18</v>
      </c>
      <c r="F128" s="13">
        <f t="shared" si="30"/>
        <v>123</v>
      </c>
      <c r="G128" s="11">
        <f t="shared" si="31"/>
        <v>78</v>
      </c>
      <c r="H128" s="14">
        <v>45</v>
      </c>
      <c r="I128" s="62">
        <v>8</v>
      </c>
      <c r="J128" s="62">
        <v>6</v>
      </c>
      <c r="K128" s="122">
        <v>14</v>
      </c>
    </row>
    <row r="129" spans="1:11" x14ac:dyDescent="0.25">
      <c r="A129" s="73" t="s">
        <v>311</v>
      </c>
      <c r="B129" s="71">
        <v>11</v>
      </c>
      <c r="C129" s="71">
        <v>26</v>
      </c>
      <c r="D129" s="89"/>
      <c r="E129" s="155"/>
      <c r="F129" s="13">
        <f t="shared" si="30"/>
        <v>37</v>
      </c>
      <c r="G129" s="11">
        <f t="shared" si="31"/>
        <v>25</v>
      </c>
      <c r="H129" s="14">
        <v>12</v>
      </c>
      <c r="I129" s="62">
        <v>0</v>
      </c>
      <c r="J129" s="62">
        <v>0</v>
      </c>
      <c r="K129" s="122">
        <v>5</v>
      </c>
    </row>
    <row r="130" spans="1:11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1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1" ht="15.75" thickBot="1" x14ac:dyDescent="0.3">
      <c r="A132" s="4" t="s">
        <v>13</v>
      </c>
      <c r="B132" s="15">
        <f t="shared" ref="B132:H132" si="32">SUM(B125:B131)</f>
        <v>72</v>
      </c>
      <c r="C132" s="15">
        <f t="shared" si="32"/>
        <v>170</v>
      </c>
      <c r="D132" s="15">
        <f t="shared" si="32"/>
        <v>76</v>
      </c>
      <c r="E132" s="16">
        <f t="shared" si="32"/>
        <v>51</v>
      </c>
      <c r="F132" s="17">
        <f t="shared" si="32"/>
        <v>369</v>
      </c>
      <c r="G132" s="18">
        <f t="shared" si="32"/>
        <v>245</v>
      </c>
      <c r="H132" s="19">
        <f t="shared" si="32"/>
        <v>124</v>
      </c>
      <c r="I132" s="63">
        <f>SUM(I125:I131)</f>
        <v>30</v>
      </c>
      <c r="J132" s="63">
        <f>SUM(J125:J131)</f>
        <v>23</v>
      </c>
      <c r="K132" s="120"/>
    </row>
    <row r="133" spans="1:11" ht="15.75" thickTop="1" x14ac:dyDescent="0.25">
      <c r="K133" s="120"/>
    </row>
    <row r="135" spans="1:11" ht="21.75" thickBot="1" x14ac:dyDescent="0.4">
      <c r="A135" s="68" t="s">
        <v>18</v>
      </c>
    </row>
    <row r="136" spans="1:11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1" x14ac:dyDescent="0.25">
      <c r="A137" s="73" t="s">
        <v>312</v>
      </c>
      <c r="B137" s="71">
        <v>20</v>
      </c>
      <c r="C137" s="71">
        <v>47</v>
      </c>
      <c r="D137" s="71">
        <v>14</v>
      </c>
      <c r="E137" s="74">
        <v>27</v>
      </c>
      <c r="F137" s="13">
        <f t="shared" ref="F137:F143" si="33">SUM(B137:E137)</f>
        <v>108</v>
      </c>
      <c r="G137" s="11">
        <f t="shared" ref="G137:G143" si="34">F137-H137</f>
        <v>62</v>
      </c>
      <c r="H137" s="14">
        <v>46</v>
      </c>
      <c r="I137" s="62">
        <v>17</v>
      </c>
      <c r="J137" s="62">
        <v>11</v>
      </c>
      <c r="K137" s="118">
        <v>4</v>
      </c>
    </row>
    <row r="138" spans="1:11" x14ac:dyDescent="0.25">
      <c r="A138" s="75" t="s">
        <v>313</v>
      </c>
      <c r="B138" s="71">
        <v>19</v>
      </c>
      <c r="C138" s="71">
        <v>45</v>
      </c>
      <c r="D138" s="71">
        <v>13</v>
      </c>
      <c r="E138" s="74">
        <v>23</v>
      </c>
      <c r="F138" s="13">
        <f t="shared" si="33"/>
        <v>100</v>
      </c>
      <c r="G138" s="11">
        <f t="shared" si="34"/>
        <v>66</v>
      </c>
      <c r="H138" s="14">
        <v>34</v>
      </c>
      <c r="I138" s="62">
        <v>11</v>
      </c>
      <c r="J138" s="62">
        <v>9</v>
      </c>
      <c r="K138" s="118">
        <v>7</v>
      </c>
    </row>
    <row r="139" spans="1:11" x14ac:dyDescent="0.25">
      <c r="A139" s="73" t="s">
        <v>314</v>
      </c>
      <c r="B139" s="71">
        <v>24</v>
      </c>
      <c r="C139" s="71">
        <v>72</v>
      </c>
      <c r="D139" s="71">
        <v>18</v>
      </c>
      <c r="E139" s="74">
        <v>17</v>
      </c>
      <c r="F139" s="13">
        <f t="shared" si="33"/>
        <v>131</v>
      </c>
      <c r="G139" s="11">
        <f>F139-H139</f>
        <v>71</v>
      </c>
      <c r="H139" s="14">
        <v>60</v>
      </c>
      <c r="I139" s="62">
        <v>29</v>
      </c>
      <c r="J139" s="62">
        <v>15</v>
      </c>
      <c r="K139" s="117">
        <v>4</v>
      </c>
    </row>
    <row r="140" spans="1:11" x14ac:dyDescent="0.25">
      <c r="A140" s="73" t="s">
        <v>315</v>
      </c>
      <c r="B140" s="71">
        <v>12</v>
      </c>
      <c r="C140" s="89"/>
      <c r="D140" s="71">
        <v>20</v>
      </c>
      <c r="E140" s="74">
        <v>9</v>
      </c>
      <c r="F140" s="13">
        <f t="shared" si="33"/>
        <v>41</v>
      </c>
      <c r="G140" s="11">
        <f>F140-H140</f>
        <v>31</v>
      </c>
      <c r="H140" s="14">
        <v>10</v>
      </c>
      <c r="I140" s="156"/>
      <c r="J140" s="156"/>
      <c r="K140" s="118">
        <v>5</v>
      </c>
    </row>
    <row r="141" spans="1:11" x14ac:dyDescent="0.25">
      <c r="A141" s="98">
        <v>41638</v>
      </c>
      <c r="B141" s="71">
        <v>23</v>
      </c>
      <c r="C141" s="87"/>
      <c r="D141" s="87"/>
      <c r="E141" s="88"/>
      <c r="F141" s="13">
        <f t="shared" si="33"/>
        <v>23</v>
      </c>
      <c r="G141" s="11">
        <f t="shared" si="34"/>
        <v>16</v>
      </c>
      <c r="H141" s="14">
        <v>7</v>
      </c>
      <c r="I141" s="102"/>
      <c r="J141" s="102"/>
      <c r="K141" s="118">
        <v>1</v>
      </c>
    </row>
    <row r="142" spans="1:11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1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1" ht="15.75" thickBot="1" x14ac:dyDescent="0.3">
      <c r="A144" s="4" t="s">
        <v>13</v>
      </c>
      <c r="B144" s="15">
        <f t="shared" ref="B144:H144" si="35">SUM(B137:B143)</f>
        <v>98</v>
      </c>
      <c r="C144" s="15">
        <f t="shared" si="35"/>
        <v>164</v>
      </c>
      <c r="D144" s="15">
        <f t="shared" si="35"/>
        <v>65</v>
      </c>
      <c r="E144" s="16">
        <f t="shared" si="35"/>
        <v>76</v>
      </c>
      <c r="F144" s="17">
        <f t="shared" si="35"/>
        <v>403</v>
      </c>
      <c r="G144" s="18">
        <f t="shared" si="35"/>
        <v>246</v>
      </c>
      <c r="H144" s="19">
        <f t="shared" si="35"/>
        <v>157</v>
      </c>
      <c r="I144" s="63">
        <f>SUM(I137:I143)</f>
        <v>57</v>
      </c>
      <c r="J144" s="63">
        <f>SUM(J137:J143)</f>
        <v>35</v>
      </c>
    </row>
    <row r="145" spans="1:11" ht="16.5" thickTop="1" thickBot="1" x14ac:dyDescent="0.3"/>
    <row r="146" spans="1:11" ht="33" thickBot="1" x14ac:dyDescent="0.45">
      <c r="A146" s="49">
        <v>2013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1346</v>
      </c>
      <c r="C147" s="47">
        <f>C144+C132+C120+C108+C96+C84+C72+C60+C48+C36+C24+C12</f>
        <v>2416</v>
      </c>
      <c r="D147" s="47">
        <f>SUM(D144+D132+D120+D108+D96+D84+D72+D60+D48+D36+D24+D12)</f>
        <v>1474</v>
      </c>
      <c r="E147" s="47">
        <f>SUM(E144+E132+E120+E108+E96+E84+E72+E60+E48+E36+E24+E12)</f>
        <v>1004</v>
      </c>
      <c r="F147" s="48">
        <f>SUM(F144+F132+F120+F108+F96+F84+F72+F60+F48+F36+F24+F12)</f>
        <v>6240</v>
      </c>
      <c r="G147" s="48">
        <f>SUM(G144+G132+G120+G108+G96++G84+G72+G60+G48+G36+G24+G12)</f>
        <v>3985</v>
      </c>
      <c r="H147" s="48">
        <f>SUM(H144+H132+H120+H108+H96+H84+H72+H60+H48+H36+H24+H12)</f>
        <v>2255</v>
      </c>
      <c r="I147" s="63">
        <f>SUM(I12+I24+I36+I48+I60+I72+I84+I96+I108+I120+I132+I144)</f>
        <v>579</v>
      </c>
      <c r="J147" s="63">
        <f>SUM(J144+J132+J120+J108+J96+J84+J72+J60+J48+J36+J24+J12)</f>
        <v>361</v>
      </c>
    </row>
    <row r="148" spans="1:11" x14ac:dyDescent="0.25">
      <c r="G148" s="70"/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45"/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/>
      <c r="I156" s="127"/>
      <c r="J156" s="127"/>
      <c r="K156" s="128"/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x14ac:dyDescent="0.25">
      <c r="A164" s="167"/>
      <c r="B164" s="168"/>
      <c r="C164" s="167"/>
      <c r="D164" s="168"/>
      <c r="E164" s="168"/>
      <c r="H164" s="126"/>
      <c r="I164" s="127"/>
      <c r="J164" s="127"/>
      <c r="K164" s="128"/>
    </row>
    <row r="165" spans="1:11" ht="21.75" thickBot="1" x14ac:dyDescent="0.4">
      <c r="A165" s="54" t="s">
        <v>39</v>
      </c>
    </row>
    <row r="166" spans="1:11" ht="30.75" thickBot="1" x14ac:dyDescent="0.3">
      <c r="A166" s="52" t="s">
        <v>4</v>
      </c>
      <c r="B166" s="3" t="s">
        <v>0</v>
      </c>
      <c r="C166" s="3" t="s">
        <v>1</v>
      </c>
      <c r="D166" s="3" t="s">
        <v>2</v>
      </c>
      <c r="E166" s="3" t="s">
        <v>3</v>
      </c>
      <c r="F166" s="5" t="s">
        <v>6</v>
      </c>
      <c r="G166" s="5" t="s">
        <v>5</v>
      </c>
      <c r="H166" s="32" t="s">
        <v>7</v>
      </c>
      <c r="I166" s="3" t="s">
        <v>46</v>
      </c>
      <c r="J166" s="3" t="s">
        <v>47</v>
      </c>
    </row>
    <row r="167" spans="1:11" ht="15.75" thickTop="1" x14ac:dyDescent="0.25">
      <c r="A167" s="1"/>
      <c r="B167" s="42"/>
      <c r="C167" s="42"/>
      <c r="D167" s="42"/>
      <c r="E167" s="43"/>
      <c r="F167" s="8">
        <f t="shared" ref="F167" si="36">SUM(B167:E167)</f>
        <v>0</v>
      </c>
      <c r="G167" s="9">
        <f t="shared" ref="G167" si="37">F167-H167</f>
        <v>0</v>
      </c>
      <c r="H167" s="10"/>
      <c r="I167" s="62"/>
      <c r="J167" s="62"/>
    </row>
    <row r="168" spans="1:11" x14ac:dyDescent="0.25">
      <c r="A168" s="2"/>
      <c r="B168" s="44"/>
      <c r="C168" s="44"/>
      <c r="D168" s="44"/>
      <c r="E168" s="45"/>
      <c r="F168" s="21">
        <f>SUM(B168:E168)</f>
        <v>0</v>
      </c>
      <c r="G168" s="6">
        <f>F168-H168</f>
        <v>0</v>
      </c>
      <c r="H168" s="22"/>
      <c r="I168" s="62"/>
      <c r="J168" s="62"/>
    </row>
    <row r="169" spans="1:11" x14ac:dyDescent="0.25">
      <c r="A169" s="1"/>
      <c r="B169" s="42"/>
      <c r="C169" s="42"/>
      <c r="D169" s="42"/>
      <c r="E169" s="43"/>
      <c r="F169" s="13">
        <f t="shared" ref="F169:F172" si="38">SUM(B169:E169)</f>
        <v>0</v>
      </c>
      <c r="G169" s="11">
        <f t="shared" ref="G169:G172" si="39">F169-H169</f>
        <v>0</v>
      </c>
      <c r="H169" s="14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8"/>
        <v>0</v>
      </c>
      <c r="G170" s="11">
        <f t="shared" si="39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8"/>
        <v>0</v>
      </c>
      <c r="G171" s="11">
        <f t="shared" si="39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8"/>
        <v>0</v>
      </c>
      <c r="G172" s="11">
        <f t="shared" si="39"/>
        <v>0</v>
      </c>
      <c r="H172" s="14"/>
    </row>
    <row r="173" spans="1:11" x14ac:dyDescent="0.25">
      <c r="A173" s="1"/>
      <c r="B173" s="42"/>
      <c r="C173" s="42"/>
      <c r="D173" s="42"/>
      <c r="E173" s="43"/>
      <c r="F173" s="13"/>
      <c r="G173" s="11"/>
      <c r="H173" s="14"/>
    </row>
    <row r="174" spans="1:11" ht="15.75" thickBot="1" x14ac:dyDescent="0.3">
      <c r="A174" s="4" t="s">
        <v>13</v>
      </c>
      <c r="B174" s="15">
        <f t="shared" ref="B174:H174" si="40">SUM(B167:B173)</f>
        <v>0</v>
      </c>
      <c r="C174" s="15">
        <f t="shared" si="40"/>
        <v>0</v>
      </c>
      <c r="D174" s="15">
        <f t="shared" si="40"/>
        <v>0</v>
      </c>
      <c r="E174" s="16">
        <f t="shared" si="40"/>
        <v>0</v>
      </c>
      <c r="F174" s="17">
        <f t="shared" si="40"/>
        <v>0</v>
      </c>
      <c r="G174" s="18">
        <f t="shared" si="40"/>
        <v>0</v>
      </c>
      <c r="H174" s="19">
        <f t="shared" si="40"/>
        <v>0</v>
      </c>
      <c r="I174" s="63">
        <f>SUM(I167:I173)</f>
        <v>0</v>
      </c>
      <c r="J174" s="63">
        <f>SUM(J167:J173)</f>
        <v>0</v>
      </c>
    </row>
    <row r="175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M176"/>
  <sheetViews>
    <sheetView topLeftCell="A127" workbookViewId="0">
      <selection activeCell="K21" sqref="K21"/>
    </sheetView>
  </sheetViews>
  <sheetFormatPr defaultRowHeight="15" x14ac:dyDescent="0.25"/>
  <cols>
    <col min="1" max="1" width="16.85546875" customWidth="1"/>
    <col min="3" max="3" width="11" customWidth="1"/>
    <col min="7" max="7" width="10.7109375" bestFit="1" customWidth="1"/>
    <col min="8" max="8" width="9.5703125" customWidth="1"/>
    <col min="11" max="11" width="10.7109375" bestFit="1" customWidth="1"/>
  </cols>
  <sheetData>
    <row r="1" spans="1:11" ht="44.25" x14ac:dyDescent="0.55000000000000004">
      <c r="A1" s="20" t="s">
        <v>14</v>
      </c>
      <c r="F1" s="20"/>
      <c r="G1" s="39">
        <v>2014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316</v>
      </c>
      <c r="B5" s="133"/>
      <c r="C5" s="135"/>
      <c r="D5" s="79">
        <v>25</v>
      </c>
      <c r="E5" s="130">
        <v>8</v>
      </c>
      <c r="F5" s="8">
        <f t="shared" ref="F5:F11" si="0">SUM(B5:E5)</f>
        <v>33</v>
      </c>
      <c r="G5" s="9">
        <f t="shared" ref="G5:G11" si="1">F5-H5</f>
        <v>28</v>
      </c>
      <c r="H5" s="10">
        <v>5</v>
      </c>
      <c r="I5" s="62"/>
      <c r="J5" s="62"/>
      <c r="K5" s="62">
        <v>6</v>
      </c>
    </row>
    <row r="6" spans="1:11" x14ac:dyDescent="0.25">
      <c r="A6" s="75" t="s">
        <v>317</v>
      </c>
      <c r="B6" s="131">
        <v>31</v>
      </c>
      <c r="C6" s="131">
        <v>64</v>
      </c>
      <c r="D6" s="131">
        <v>19</v>
      </c>
      <c r="E6" s="132">
        <v>14</v>
      </c>
      <c r="F6" s="21">
        <f t="shared" si="0"/>
        <v>128</v>
      </c>
      <c r="G6" s="6">
        <f t="shared" si="1"/>
        <v>79</v>
      </c>
      <c r="H6" s="22">
        <v>49</v>
      </c>
      <c r="I6" s="62">
        <v>15</v>
      </c>
      <c r="J6" s="62">
        <v>10</v>
      </c>
      <c r="K6" s="70">
        <v>13</v>
      </c>
    </row>
    <row r="7" spans="1:11" x14ac:dyDescent="0.25">
      <c r="A7" s="73" t="s">
        <v>318</v>
      </c>
      <c r="B7" s="134">
        <v>14</v>
      </c>
      <c r="C7" s="79">
        <v>36</v>
      </c>
      <c r="D7" s="79">
        <v>31</v>
      </c>
      <c r="E7" s="130">
        <v>27</v>
      </c>
      <c r="F7" s="21">
        <f t="shared" si="0"/>
        <v>108</v>
      </c>
      <c r="G7" s="6">
        <f t="shared" si="1"/>
        <v>71</v>
      </c>
      <c r="H7" s="22">
        <v>37</v>
      </c>
      <c r="I7" s="62">
        <v>13</v>
      </c>
      <c r="J7" s="62">
        <v>8</v>
      </c>
      <c r="K7" s="70">
        <v>25</v>
      </c>
    </row>
    <row r="8" spans="1:11" x14ac:dyDescent="0.25">
      <c r="A8" s="73" t="s">
        <v>319</v>
      </c>
      <c r="B8" s="135"/>
      <c r="C8" s="79">
        <v>50</v>
      </c>
      <c r="D8" s="79">
        <v>8</v>
      </c>
      <c r="E8" s="130">
        <v>6</v>
      </c>
      <c r="F8" s="21">
        <f t="shared" si="0"/>
        <v>64</v>
      </c>
      <c r="G8" s="6">
        <f>F8-H8</f>
        <v>28</v>
      </c>
      <c r="H8" s="22">
        <v>36</v>
      </c>
      <c r="I8" s="62">
        <v>14</v>
      </c>
      <c r="J8" s="62">
        <v>9</v>
      </c>
      <c r="K8" s="70">
        <v>11</v>
      </c>
    </row>
    <row r="9" spans="1:11" x14ac:dyDescent="0.25">
      <c r="A9" s="73" t="s">
        <v>320</v>
      </c>
      <c r="B9" s="79">
        <v>15</v>
      </c>
      <c r="C9" s="79">
        <v>53</v>
      </c>
      <c r="D9" s="79">
        <v>31</v>
      </c>
      <c r="E9" s="136"/>
      <c r="F9" s="21">
        <f t="shared" si="0"/>
        <v>99</v>
      </c>
      <c r="G9" s="6">
        <f t="shared" si="1"/>
        <v>57</v>
      </c>
      <c r="H9" s="22">
        <v>42</v>
      </c>
      <c r="I9" s="62">
        <v>18</v>
      </c>
      <c r="J9" s="62">
        <v>11</v>
      </c>
      <c r="K9" s="70">
        <v>17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60</v>
      </c>
      <c r="C12" s="15">
        <f t="shared" si="2"/>
        <v>203</v>
      </c>
      <c r="D12" s="15">
        <f t="shared" si="2"/>
        <v>114</v>
      </c>
      <c r="E12" s="16">
        <f t="shared" si="2"/>
        <v>55</v>
      </c>
      <c r="F12" s="17">
        <f t="shared" si="2"/>
        <v>432</v>
      </c>
      <c r="G12" s="18">
        <f t="shared" si="2"/>
        <v>263</v>
      </c>
      <c r="H12" s="19">
        <f t="shared" si="2"/>
        <v>169</v>
      </c>
      <c r="I12" s="63">
        <f t="shared" si="2"/>
        <v>60</v>
      </c>
      <c r="J12" s="63">
        <f t="shared" si="2"/>
        <v>38</v>
      </c>
      <c r="K12" s="70">
        <f t="shared" si="2"/>
        <v>72</v>
      </c>
    </row>
    <row r="13" spans="1:11" ht="15.75" thickTop="1" x14ac:dyDescent="0.25">
      <c r="G13" s="110">
        <f>F12-H12</f>
        <v>263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98" t="s">
        <v>321</v>
      </c>
      <c r="B17" s="93"/>
      <c r="C17" s="93"/>
      <c r="D17" s="93"/>
      <c r="E17" s="74">
        <v>15</v>
      </c>
      <c r="F17" s="13">
        <f t="shared" ref="F17:F23" si="3">SUM(B17:E17)</f>
        <v>15</v>
      </c>
      <c r="G17" s="11">
        <f t="shared" ref="G17:G23" si="4">F17-H17</f>
        <v>14</v>
      </c>
      <c r="H17" s="14">
        <v>1</v>
      </c>
      <c r="I17" s="62"/>
      <c r="J17" s="62"/>
      <c r="K17" s="62"/>
    </row>
    <row r="18" spans="1:11" x14ac:dyDescent="0.25">
      <c r="A18" s="75" t="s">
        <v>322</v>
      </c>
      <c r="B18" s="71">
        <v>15</v>
      </c>
      <c r="C18" s="71">
        <v>42</v>
      </c>
      <c r="D18" s="71">
        <v>13</v>
      </c>
      <c r="E18" s="74">
        <v>3</v>
      </c>
      <c r="F18" s="13">
        <f t="shared" si="3"/>
        <v>73</v>
      </c>
      <c r="G18" s="11">
        <f t="shared" si="4"/>
        <v>47</v>
      </c>
      <c r="H18" s="14">
        <v>26</v>
      </c>
      <c r="I18" s="62">
        <v>14</v>
      </c>
      <c r="J18" s="62">
        <v>11</v>
      </c>
      <c r="K18" s="62">
        <v>2</v>
      </c>
    </row>
    <row r="19" spans="1:11" x14ac:dyDescent="0.25">
      <c r="A19" s="73" t="s">
        <v>323</v>
      </c>
      <c r="B19" s="71">
        <v>13</v>
      </c>
      <c r="C19" s="71">
        <v>66</v>
      </c>
      <c r="D19" s="71">
        <v>42</v>
      </c>
      <c r="E19" s="175">
        <v>83</v>
      </c>
      <c r="F19" s="13">
        <f t="shared" si="3"/>
        <v>204</v>
      </c>
      <c r="G19" s="11">
        <f t="shared" si="4"/>
        <v>120</v>
      </c>
      <c r="H19" s="14">
        <v>84</v>
      </c>
      <c r="I19" s="62">
        <v>23</v>
      </c>
      <c r="J19" s="62">
        <v>16</v>
      </c>
      <c r="K19" s="62">
        <v>29</v>
      </c>
    </row>
    <row r="20" spans="1:11" x14ac:dyDescent="0.25">
      <c r="A20" s="73" t="s">
        <v>324</v>
      </c>
      <c r="B20" s="89"/>
      <c r="C20" s="71">
        <v>45</v>
      </c>
      <c r="D20" s="71">
        <v>13</v>
      </c>
      <c r="E20" s="74">
        <v>9</v>
      </c>
      <c r="F20" s="13">
        <f t="shared" si="3"/>
        <v>67</v>
      </c>
      <c r="G20" s="11">
        <f t="shared" si="4"/>
        <v>33</v>
      </c>
      <c r="H20" s="14">
        <v>34</v>
      </c>
      <c r="I20" s="62">
        <v>18</v>
      </c>
      <c r="J20" s="62">
        <v>12</v>
      </c>
      <c r="K20" s="62">
        <v>3</v>
      </c>
    </row>
    <row r="21" spans="1:11" x14ac:dyDescent="0.25">
      <c r="A21" s="73" t="s">
        <v>325</v>
      </c>
      <c r="B21" s="71">
        <v>25</v>
      </c>
      <c r="C21" s="71">
        <v>42</v>
      </c>
      <c r="D21" s="71">
        <v>13</v>
      </c>
      <c r="E21" s="94"/>
      <c r="F21" s="13">
        <f t="shared" si="3"/>
        <v>80</v>
      </c>
      <c r="G21" s="11">
        <f t="shared" si="4"/>
        <v>48</v>
      </c>
      <c r="H21" s="14">
        <v>32</v>
      </c>
      <c r="I21" s="62">
        <v>16</v>
      </c>
      <c r="J21" s="62">
        <v>12</v>
      </c>
      <c r="K21" s="62">
        <v>13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53</v>
      </c>
      <c r="C24" s="15">
        <f t="shared" si="5"/>
        <v>195</v>
      </c>
      <c r="D24" s="15">
        <f t="shared" si="5"/>
        <v>81</v>
      </c>
      <c r="E24" s="16">
        <f t="shared" si="5"/>
        <v>110</v>
      </c>
      <c r="F24" s="17">
        <f t="shared" si="5"/>
        <v>439</v>
      </c>
      <c r="G24" s="18">
        <f t="shared" si="5"/>
        <v>262</v>
      </c>
      <c r="H24" s="19">
        <f t="shared" si="5"/>
        <v>177</v>
      </c>
      <c r="I24" s="63">
        <f>SUM(I17:I23)</f>
        <v>71</v>
      </c>
      <c r="J24" s="63">
        <f>SUM(J17:J23)</f>
        <v>51</v>
      </c>
      <c r="K24" s="64">
        <f>SUM(K17:K23)</f>
        <v>47</v>
      </c>
    </row>
    <row r="25" spans="1:11" ht="15.75" thickTop="1" x14ac:dyDescent="0.25">
      <c r="G25" s="110">
        <f>F24-H24</f>
        <v>262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98" t="s">
        <v>333</v>
      </c>
      <c r="B29" s="93"/>
      <c r="C29" s="93"/>
      <c r="D29" s="93"/>
      <c r="E29" s="74">
        <v>8</v>
      </c>
      <c r="F29" s="78">
        <f t="shared" ref="F29:F35" si="6">SUM(B29:E29)</f>
        <v>8</v>
      </c>
      <c r="G29" s="11">
        <f t="shared" ref="G29:G35" si="7">F29-H29</f>
        <v>7</v>
      </c>
      <c r="H29" s="14">
        <v>1</v>
      </c>
      <c r="I29" s="62"/>
      <c r="J29" s="62"/>
      <c r="K29" s="70"/>
    </row>
    <row r="30" spans="1:11" x14ac:dyDescent="0.25">
      <c r="A30" s="75" t="s">
        <v>331</v>
      </c>
      <c r="B30" s="71">
        <v>6</v>
      </c>
      <c r="C30" s="71">
        <v>53</v>
      </c>
      <c r="D30" s="71">
        <v>7</v>
      </c>
      <c r="E30" s="74">
        <v>7</v>
      </c>
      <c r="F30" s="13">
        <f t="shared" si="6"/>
        <v>73</v>
      </c>
      <c r="G30" s="11">
        <f t="shared" si="7"/>
        <v>48</v>
      </c>
      <c r="H30" s="14">
        <v>25</v>
      </c>
      <c r="I30" s="62">
        <v>18</v>
      </c>
      <c r="J30" s="62">
        <v>13</v>
      </c>
      <c r="K30" s="70">
        <v>4</v>
      </c>
    </row>
    <row r="31" spans="1:11" x14ac:dyDescent="0.25">
      <c r="A31" s="73" t="s">
        <v>332</v>
      </c>
      <c r="B31" s="71">
        <v>14</v>
      </c>
      <c r="C31" s="71">
        <v>37</v>
      </c>
      <c r="D31" s="71">
        <v>11</v>
      </c>
      <c r="E31" s="74">
        <v>15</v>
      </c>
      <c r="F31" s="13">
        <f t="shared" si="6"/>
        <v>77</v>
      </c>
      <c r="G31" s="11">
        <f t="shared" si="7"/>
        <v>50</v>
      </c>
      <c r="H31" s="14">
        <v>27</v>
      </c>
      <c r="I31" s="62">
        <v>11</v>
      </c>
      <c r="J31" s="62">
        <v>8</v>
      </c>
      <c r="K31" s="70">
        <v>10</v>
      </c>
    </row>
    <row r="32" spans="1:11" x14ac:dyDescent="0.25">
      <c r="A32" s="73" t="s">
        <v>334</v>
      </c>
      <c r="B32" s="71">
        <v>15</v>
      </c>
      <c r="C32" s="71">
        <v>60</v>
      </c>
      <c r="D32" s="71">
        <v>13</v>
      </c>
      <c r="E32" s="74">
        <v>6</v>
      </c>
      <c r="F32" s="13">
        <f t="shared" si="6"/>
        <v>94</v>
      </c>
      <c r="G32" s="11">
        <f t="shared" si="7"/>
        <v>52</v>
      </c>
      <c r="H32" s="14">
        <v>42</v>
      </c>
      <c r="I32" s="138">
        <v>10</v>
      </c>
      <c r="J32" s="138">
        <v>7</v>
      </c>
      <c r="K32" s="62">
        <v>18</v>
      </c>
    </row>
    <row r="33" spans="1:11" x14ac:dyDescent="0.25">
      <c r="A33" s="73" t="s">
        <v>335</v>
      </c>
      <c r="B33" s="71">
        <v>10</v>
      </c>
      <c r="C33" s="71">
        <v>32</v>
      </c>
      <c r="D33" s="71">
        <v>16</v>
      </c>
      <c r="E33" s="74">
        <v>21</v>
      </c>
      <c r="F33" s="13">
        <f t="shared" si="6"/>
        <v>79</v>
      </c>
      <c r="G33" s="11">
        <f t="shared" si="7"/>
        <v>56</v>
      </c>
      <c r="H33" s="14">
        <v>23</v>
      </c>
      <c r="I33" s="62">
        <v>12</v>
      </c>
      <c r="J33" s="62">
        <v>8</v>
      </c>
      <c r="K33" s="70">
        <v>6</v>
      </c>
    </row>
    <row r="34" spans="1:11" x14ac:dyDescent="0.25">
      <c r="A34" s="98" t="s">
        <v>336</v>
      </c>
      <c r="B34" s="71">
        <v>21</v>
      </c>
      <c r="C34" s="90"/>
      <c r="D34" s="90"/>
      <c r="E34" s="91"/>
      <c r="F34" s="13">
        <f t="shared" si="6"/>
        <v>21</v>
      </c>
      <c r="G34" s="11">
        <f t="shared" si="7"/>
        <v>14</v>
      </c>
      <c r="H34" s="14">
        <v>7</v>
      </c>
      <c r="I34" s="81"/>
      <c r="J34" s="81"/>
      <c r="K34" s="70">
        <v>4</v>
      </c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1" ht="15.75" thickBot="1" x14ac:dyDescent="0.3">
      <c r="A36" s="4" t="s">
        <v>13</v>
      </c>
      <c r="B36" s="15">
        <f t="shared" ref="B36:H36" si="8">SUM(B29:B35)</f>
        <v>66</v>
      </c>
      <c r="C36" s="15">
        <f t="shared" si="8"/>
        <v>182</v>
      </c>
      <c r="D36" s="15">
        <f t="shared" si="8"/>
        <v>47</v>
      </c>
      <c r="E36" s="16">
        <f t="shared" si="8"/>
        <v>57</v>
      </c>
      <c r="F36" s="17">
        <f t="shared" si="8"/>
        <v>352</v>
      </c>
      <c r="G36" s="18">
        <f t="shared" si="8"/>
        <v>227</v>
      </c>
      <c r="H36" s="19">
        <f t="shared" si="8"/>
        <v>125</v>
      </c>
      <c r="I36" s="63">
        <f>SUM(I29:I35)</f>
        <v>51</v>
      </c>
      <c r="J36" s="63">
        <f>SUM(J29:J35)</f>
        <v>36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337</v>
      </c>
      <c r="B41" s="90"/>
      <c r="C41" s="71">
        <v>52</v>
      </c>
      <c r="D41" s="71">
        <v>19</v>
      </c>
      <c r="E41" s="74">
        <v>10</v>
      </c>
      <c r="F41" s="13">
        <f t="shared" ref="F41:F47" si="9">SUM(B41:E41)</f>
        <v>81</v>
      </c>
      <c r="G41" s="11">
        <f t="shared" ref="G41:G47" si="10">F41-H41</f>
        <v>51</v>
      </c>
      <c r="H41" s="14">
        <v>30</v>
      </c>
      <c r="I41" s="62">
        <v>15</v>
      </c>
      <c r="J41" s="62">
        <v>10</v>
      </c>
      <c r="K41" s="62">
        <v>10</v>
      </c>
    </row>
    <row r="42" spans="1:11" x14ac:dyDescent="0.25">
      <c r="A42" s="75" t="s">
        <v>338</v>
      </c>
      <c r="B42" s="71">
        <v>17</v>
      </c>
      <c r="C42" s="71">
        <v>54</v>
      </c>
      <c r="D42" s="71">
        <v>16</v>
      </c>
      <c r="E42" s="74">
        <v>9</v>
      </c>
      <c r="F42" s="13">
        <f t="shared" si="9"/>
        <v>96</v>
      </c>
      <c r="G42" s="11">
        <f t="shared" si="10"/>
        <v>58</v>
      </c>
      <c r="H42" s="14">
        <v>38</v>
      </c>
      <c r="I42" s="62">
        <v>14</v>
      </c>
      <c r="J42" s="62">
        <v>10</v>
      </c>
      <c r="K42" s="62">
        <v>12</v>
      </c>
    </row>
    <row r="43" spans="1:11" x14ac:dyDescent="0.25">
      <c r="A43" s="73" t="s">
        <v>339</v>
      </c>
      <c r="B43" s="71">
        <v>24</v>
      </c>
      <c r="C43" s="71">
        <v>52</v>
      </c>
      <c r="D43" s="71">
        <v>22</v>
      </c>
      <c r="E43" s="74">
        <v>12</v>
      </c>
      <c r="F43" s="13">
        <f t="shared" si="9"/>
        <v>110</v>
      </c>
      <c r="G43" s="11">
        <f t="shared" si="10"/>
        <v>66</v>
      </c>
      <c r="H43" s="14">
        <v>44</v>
      </c>
      <c r="I43" s="62">
        <v>20</v>
      </c>
      <c r="J43" s="62">
        <v>13</v>
      </c>
      <c r="K43" s="62">
        <v>16</v>
      </c>
    </row>
    <row r="44" spans="1:11" x14ac:dyDescent="0.25">
      <c r="A44" s="73" t="s">
        <v>340</v>
      </c>
      <c r="B44" s="71">
        <v>22</v>
      </c>
      <c r="C44" s="71">
        <v>33</v>
      </c>
      <c r="D44" s="71">
        <v>26</v>
      </c>
      <c r="E44" s="74">
        <v>29</v>
      </c>
      <c r="F44" s="13">
        <f t="shared" si="9"/>
        <v>110</v>
      </c>
      <c r="G44" s="11">
        <f t="shared" si="10"/>
        <v>79</v>
      </c>
      <c r="H44" s="14">
        <v>31</v>
      </c>
      <c r="I44" s="62">
        <v>9</v>
      </c>
      <c r="J44" s="62">
        <v>7</v>
      </c>
      <c r="K44" s="62">
        <v>8</v>
      </c>
    </row>
    <row r="45" spans="1:11" x14ac:dyDescent="0.25">
      <c r="A45" s="112" t="s">
        <v>341</v>
      </c>
      <c r="B45" s="71">
        <v>44</v>
      </c>
      <c r="C45" s="71">
        <v>47</v>
      </c>
      <c r="D45" s="90"/>
      <c r="E45" s="91"/>
      <c r="F45" s="13">
        <f t="shared" si="9"/>
        <v>91</v>
      </c>
      <c r="G45" s="11">
        <f>F45-H45</f>
        <v>63</v>
      </c>
      <c r="H45" s="14">
        <v>28</v>
      </c>
      <c r="I45" s="62">
        <v>12</v>
      </c>
      <c r="J45" s="62">
        <v>8</v>
      </c>
      <c r="K45" s="62">
        <v>14</v>
      </c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107</v>
      </c>
      <c r="C48" s="15">
        <f t="shared" si="11"/>
        <v>238</v>
      </c>
      <c r="D48" s="15">
        <f t="shared" si="11"/>
        <v>83</v>
      </c>
      <c r="E48" s="16">
        <f t="shared" si="11"/>
        <v>60</v>
      </c>
      <c r="F48" s="17">
        <f t="shared" si="11"/>
        <v>488</v>
      </c>
      <c r="G48" s="18">
        <f t="shared" si="11"/>
        <v>317</v>
      </c>
      <c r="H48" s="19">
        <f t="shared" si="11"/>
        <v>171</v>
      </c>
      <c r="I48" s="63">
        <f>SUM(I41:I47)</f>
        <v>70</v>
      </c>
      <c r="J48" s="63">
        <f>SUM(J41:J47)</f>
        <v>48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342</v>
      </c>
      <c r="B53" s="90"/>
      <c r="C53" s="90"/>
      <c r="D53" s="71">
        <v>40</v>
      </c>
      <c r="E53" s="74">
        <v>16</v>
      </c>
      <c r="F53" s="13">
        <f>SUM(C53:E53)</f>
        <v>56</v>
      </c>
      <c r="G53" s="11">
        <f>F53-H53</f>
        <v>33</v>
      </c>
      <c r="H53" s="14">
        <v>23</v>
      </c>
      <c r="I53" s="62"/>
      <c r="J53" s="62"/>
      <c r="K53" s="70">
        <v>4</v>
      </c>
    </row>
    <row r="54" spans="1:11" x14ac:dyDescent="0.25">
      <c r="A54" s="75" t="s">
        <v>343</v>
      </c>
      <c r="B54" s="71">
        <v>18</v>
      </c>
      <c r="C54" s="71">
        <v>44</v>
      </c>
      <c r="D54" s="71">
        <v>38</v>
      </c>
      <c r="E54" s="74">
        <v>13</v>
      </c>
      <c r="F54" s="13">
        <f t="shared" ref="F54:F59" si="12">SUM(B54:E54)</f>
        <v>113</v>
      </c>
      <c r="G54" s="11">
        <f t="shared" ref="G54:G59" si="13">F54-H54</f>
        <v>70</v>
      </c>
      <c r="H54" s="14">
        <v>43</v>
      </c>
      <c r="I54" s="62">
        <v>14</v>
      </c>
      <c r="J54" s="62">
        <v>9</v>
      </c>
      <c r="K54" s="70">
        <v>7</v>
      </c>
    </row>
    <row r="55" spans="1:11" x14ac:dyDescent="0.25">
      <c r="A55" s="73" t="s">
        <v>344</v>
      </c>
      <c r="B55" s="71">
        <v>22</v>
      </c>
      <c r="C55" s="71">
        <v>49</v>
      </c>
      <c r="D55" s="71">
        <v>35</v>
      </c>
      <c r="E55" s="74">
        <v>9</v>
      </c>
      <c r="F55" s="13">
        <f t="shared" si="12"/>
        <v>115</v>
      </c>
      <c r="G55" s="11">
        <f t="shared" si="13"/>
        <v>77</v>
      </c>
      <c r="H55" s="14">
        <v>38</v>
      </c>
      <c r="I55" s="62">
        <v>14</v>
      </c>
      <c r="J55" s="62">
        <v>9</v>
      </c>
      <c r="K55" s="70">
        <v>19</v>
      </c>
    </row>
    <row r="56" spans="1:11" x14ac:dyDescent="0.25">
      <c r="A56" s="73" t="s">
        <v>345</v>
      </c>
      <c r="B56" s="71">
        <v>14</v>
      </c>
      <c r="C56" s="71">
        <v>48</v>
      </c>
      <c r="D56" s="71">
        <v>31</v>
      </c>
      <c r="E56" s="74">
        <v>41</v>
      </c>
      <c r="F56" s="13">
        <f t="shared" si="12"/>
        <v>134</v>
      </c>
      <c r="G56" s="11">
        <f t="shared" si="13"/>
        <v>90</v>
      </c>
      <c r="H56" s="14">
        <v>44</v>
      </c>
      <c r="I56" s="113">
        <v>6</v>
      </c>
      <c r="J56" s="62">
        <v>4</v>
      </c>
      <c r="K56" s="62">
        <v>12</v>
      </c>
    </row>
    <row r="57" spans="1:11" x14ac:dyDescent="0.25">
      <c r="A57" s="73" t="s">
        <v>346</v>
      </c>
      <c r="B57" s="89"/>
      <c r="C57" s="71">
        <v>52</v>
      </c>
      <c r="D57" s="71">
        <v>28</v>
      </c>
      <c r="E57" s="74">
        <v>10</v>
      </c>
      <c r="F57" s="13">
        <f t="shared" si="12"/>
        <v>90</v>
      </c>
      <c r="G57" s="11">
        <f>F57-H57</f>
        <v>62</v>
      </c>
      <c r="H57" s="14">
        <v>28</v>
      </c>
      <c r="I57" s="62"/>
      <c r="J57" s="62"/>
      <c r="K57" s="70">
        <v>18</v>
      </c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193</v>
      </c>
      <c r="D60" s="15">
        <f t="shared" si="14"/>
        <v>172</v>
      </c>
      <c r="E60" s="16">
        <f t="shared" si="14"/>
        <v>89</v>
      </c>
      <c r="F60" s="17">
        <f t="shared" si="14"/>
        <v>508</v>
      </c>
      <c r="G60" s="18">
        <f t="shared" si="14"/>
        <v>332</v>
      </c>
      <c r="H60" s="19">
        <f t="shared" si="14"/>
        <v>176</v>
      </c>
      <c r="I60" s="63">
        <f>SUM(I53:I59)</f>
        <v>34</v>
      </c>
      <c r="J60" s="63">
        <f>SUM(J53:J59)</f>
        <v>22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347</v>
      </c>
      <c r="B65" s="71">
        <v>37</v>
      </c>
      <c r="C65" s="71">
        <v>58</v>
      </c>
      <c r="D65" s="71">
        <v>28</v>
      </c>
      <c r="E65" s="74">
        <v>35</v>
      </c>
      <c r="F65" s="13">
        <f t="shared" ref="F65:F71" si="15">SUM(B65:E65)</f>
        <v>158</v>
      </c>
      <c r="G65" s="11">
        <f t="shared" ref="G65:G71" si="16">F65-H65</f>
        <v>94</v>
      </c>
      <c r="H65" s="14">
        <v>64</v>
      </c>
      <c r="I65" s="62"/>
      <c r="J65" s="62"/>
      <c r="K65" s="70">
        <v>17</v>
      </c>
    </row>
    <row r="66" spans="1:13" x14ac:dyDescent="0.25">
      <c r="A66" s="75" t="s">
        <v>348</v>
      </c>
      <c r="B66" s="103">
        <v>26</v>
      </c>
      <c r="C66" s="103">
        <v>68</v>
      </c>
      <c r="D66" s="103">
        <v>45</v>
      </c>
      <c r="E66" s="74">
        <v>37</v>
      </c>
      <c r="F66" s="13">
        <f t="shared" si="15"/>
        <v>176</v>
      </c>
      <c r="G66" s="11">
        <f t="shared" si="16"/>
        <v>117</v>
      </c>
      <c r="H66" s="14">
        <v>59</v>
      </c>
      <c r="I66" s="62"/>
      <c r="J66" s="62"/>
      <c r="K66" s="70">
        <v>27</v>
      </c>
    </row>
    <row r="67" spans="1:13" x14ac:dyDescent="0.25">
      <c r="A67" s="73" t="s">
        <v>349</v>
      </c>
      <c r="B67" s="71">
        <v>40</v>
      </c>
      <c r="C67" s="169">
        <v>126</v>
      </c>
      <c r="D67" s="71">
        <v>37</v>
      </c>
      <c r="E67" s="74">
        <v>41</v>
      </c>
      <c r="F67" s="13">
        <f t="shared" si="15"/>
        <v>244</v>
      </c>
      <c r="G67" s="11">
        <f t="shared" si="16"/>
        <v>128</v>
      </c>
      <c r="H67" s="14">
        <v>116</v>
      </c>
      <c r="I67" s="170">
        <v>59</v>
      </c>
      <c r="J67" s="170">
        <v>33</v>
      </c>
      <c r="K67" s="172">
        <v>25</v>
      </c>
      <c r="L67" s="171" t="s">
        <v>378</v>
      </c>
      <c r="M67" s="171"/>
    </row>
    <row r="68" spans="1:13" x14ac:dyDescent="0.25">
      <c r="A68" s="73" t="s">
        <v>350</v>
      </c>
      <c r="B68" s="71">
        <v>36</v>
      </c>
      <c r="C68" s="71">
        <v>57</v>
      </c>
      <c r="D68" s="174">
        <v>52</v>
      </c>
      <c r="E68" s="74">
        <v>16</v>
      </c>
      <c r="F68" s="13">
        <f t="shared" si="15"/>
        <v>161</v>
      </c>
      <c r="G68" s="11">
        <f>F68-H68</f>
        <v>101</v>
      </c>
      <c r="H68" s="14">
        <v>60</v>
      </c>
      <c r="I68" s="62"/>
      <c r="J68" s="62"/>
      <c r="K68" s="70">
        <v>14</v>
      </c>
    </row>
    <row r="69" spans="1:13" x14ac:dyDescent="0.25">
      <c r="A69" s="73" t="s">
        <v>351</v>
      </c>
      <c r="B69" s="71">
        <v>43</v>
      </c>
      <c r="C69" s="90"/>
      <c r="D69" s="90"/>
      <c r="E69" s="91"/>
      <c r="F69" s="13">
        <f t="shared" si="15"/>
        <v>43</v>
      </c>
      <c r="G69" s="11">
        <f t="shared" si="16"/>
        <v>27</v>
      </c>
      <c r="H69" s="14">
        <v>16</v>
      </c>
      <c r="I69" s="62"/>
      <c r="J69" s="62"/>
      <c r="K69" s="62">
        <v>8</v>
      </c>
    </row>
    <row r="70" spans="1:13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3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3" ht="15.75" thickBot="1" x14ac:dyDescent="0.3">
      <c r="A72" s="4" t="s">
        <v>13</v>
      </c>
      <c r="B72" s="15">
        <f t="shared" ref="B72:E72" si="17">SUM(B65:B71)</f>
        <v>182</v>
      </c>
      <c r="C72" s="15">
        <f t="shared" si="17"/>
        <v>309</v>
      </c>
      <c r="D72" s="15">
        <f t="shared" si="17"/>
        <v>162</v>
      </c>
      <c r="E72" s="16">
        <f t="shared" si="17"/>
        <v>129</v>
      </c>
      <c r="F72" s="17">
        <f>SUM(F65:F71)</f>
        <v>782</v>
      </c>
      <c r="G72" s="18">
        <f>SUM(G65:G71)</f>
        <v>467</v>
      </c>
      <c r="H72" s="19">
        <f>SUM(H65:H71)</f>
        <v>315</v>
      </c>
      <c r="I72" s="63">
        <f>SUM(I65:I71)</f>
        <v>59</v>
      </c>
      <c r="J72" s="63">
        <f>SUM(J65:J71)</f>
        <v>33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58</v>
      </c>
      <c r="D77" s="89"/>
      <c r="E77" s="74">
        <v>39</v>
      </c>
      <c r="F77" s="13">
        <f t="shared" ref="F77:F83" si="18">SUM(B77:E77)</f>
        <v>97</v>
      </c>
      <c r="G77" s="11">
        <f t="shared" ref="G77:G83" si="19">F77-H77</f>
        <v>61</v>
      </c>
      <c r="H77" s="14">
        <v>36</v>
      </c>
      <c r="I77" s="62"/>
      <c r="J77" s="62"/>
      <c r="K77">
        <v>3</v>
      </c>
    </row>
    <row r="78" spans="1:13" x14ac:dyDescent="0.25">
      <c r="A78" s="75" t="s">
        <v>353</v>
      </c>
      <c r="B78" s="174">
        <v>57</v>
      </c>
      <c r="C78" s="71">
        <v>66</v>
      </c>
      <c r="D78" s="71">
        <v>36</v>
      </c>
      <c r="E78" s="74">
        <v>19</v>
      </c>
      <c r="F78" s="13">
        <f t="shared" si="18"/>
        <v>178</v>
      </c>
      <c r="G78" s="11">
        <f t="shared" si="19"/>
        <v>118</v>
      </c>
      <c r="H78" s="14">
        <v>60</v>
      </c>
      <c r="I78" s="62"/>
      <c r="J78" s="62"/>
      <c r="K78">
        <v>37</v>
      </c>
    </row>
    <row r="79" spans="1:13" x14ac:dyDescent="0.25">
      <c r="A79" s="73" t="s">
        <v>354</v>
      </c>
      <c r="B79" s="71">
        <v>35</v>
      </c>
      <c r="C79" s="71">
        <v>65</v>
      </c>
      <c r="D79" s="71">
        <v>47</v>
      </c>
      <c r="E79" s="74">
        <v>11</v>
      </c>
      <c r="F79" s="13">
        <f t="shared" si="18"/>
        <v>158</v>
      </c>
      <c r="G79" s="11">
        <f t="shared" si="19"/>
        <v>91</v>
      </c>
      <c r="H79" s="14">
        <v>67</v>
      </c>
      <c r="I79" s="62"/>
      <c r="J79" s="62"/>
      <c r="K79">
        <v>22</v>
      </c>
    </row>
    <row r="80" spans="1:13" x14ac:dyDescent="0.25">
      <c r="A80" s="73" t="s">
        <v>355</v>
      </c>
      <c r="B80" s="71">
        <v>40</v>
      </c>
      <c r="C80" s="71">
        <v>44</v>
      </c>
      <c r="D80" s="71">
        <v>25</v>
      </c>
      <c r="E80" s="74">
        <v>17</v>
      </c>
      <c r="F80" s="13">
        <f t="shared" si="18"/>
        <v>126</v>
      </c>
      <c r="G80" s="11">
        <f t="shared" si="19"/>
        <v>91</v>
      </c>
      <c r="H80" s="14">
        <v>35</v>
      </c>
      <c r="I80" s="62"/>
      <c r="J80" s="62"/>
      <c r="K80">
        <v>25</v>
      </c>
    </row>
    <row r="81" spans="1:11" x14ac:dyDescent="0.25">
      <c r="A81" s="98" t="s">
        <v>356</v>
      </c>
      <c r="B81" s="71">
        <v>32</v>
      </c>
      <c r="C81" s="71">
        <v>66</v>
      </c>
      <c r="D81" s="90"/>
      <c r="E81" s="91"/>
      <c r="F81" s="13">
        <f t="shared" si="18"/>
        <v>98</v>
      </c>
      <c r="G81" s="11">
        <f t="shared" si="19"/>
        <v>61</v>
      </c>
      <c r="H81" s="14">
        <v>37</v>
      </c>
      <c r="I81" s="62"/>
      <c r="J81" s="62"/>
      <c r="K81">
        <v>18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164</v>
      </c>
      <c r="C84" s="15">
        <f t="shared" si="20"/>
        <v>299</v>
      </c>
      <c r="D84" s="15">
        <f t="shared" si="20"/>
        <v>108</v>
      </c>
      <c r="E84" s="16">
        <f t="shared" si="20"/>
        <v>86</v>
      </c>
      <c r="F84" s="17">
        <f t="shared" si="20"/>
        <v>657</v>
      </c>
      <c r="G84" s="18">
        <f t="shared" si="20"/>
        <v>422</v>
      </c>
      <c r="H84" s="19">
        <f t="shared" si="20"/>
        <v>235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357</v>
      </c>
      <c r="B89" s="90"/>
      <c r="C89" s="90"/>
      <c r="D89" s="71">
        <v>36</v>
      </c>
      <c r="E89" s="74">
        <v>23</v>
      </c>
      <c r="F89" s="13">
        <f t="shared" ref="F89:F95" si="21">SUM(B89:E89)</f>
        <v>59</v>
      </c>
      <c r="G89" s="11">
        <f t="shared" ref="G89:G95" si="22">F89-H89</f>
        <v>45</v>
      </c>
      <c r="H89" s="14">
        <v>14</v>
      </c>
      <c r="I89" s="62"/>
      <c r="J89" s="62"/>
      <c r="K89">
        <v>9</v>
      </c>
    </row>
    <row r="90" spans="1:11" x14ac:dyDescent="0.25">
      <c r="A90" s="75" t="s">
        <v>358</v>
      </c>
      <c r="B90" s="71">
        <v>44</v>
      </c>
      <c r="C90" s="71">
        <v>50</v>
      </c>
      <c r="D90" s="71">
        <v>21</v>
      </c>
      <c r="E90" s="74">
        <v>13</v>
      </c>
      <c r="F90" s="13">
        <f t="shared" si="21"/>
        <v>128</v>
      </c>
      <c r="G90" s="11">
        <f t="shared" si="22"/>
        <v>84</v>
      </c>
      <c r="H90" s="14">
        <v>44</v>
      </c>
      <c r="I90" s="62"/>
      <c r="J90" s="62"/>
      <c r="K90">
        <v>15</v>
      </c>
    </row>
    <row r="91" spans="1:11" x14ac:dyDescent="0.25">
      <c r="A91" s="98" t="s">
        <v>359</v>
      </c>
      <c r="B91" s="71">
        <v>47</v>
      </c>
      <c r="C91" s="71">
        <v>69</v>
      </c>
      <c r="D91" s="71">
        <v>34</v>
      </c>
      <c r="E91" s="74">
        <v>37</v>
      </c>
      <c r="F91" s="13">
        <f t="shared" si="21"/>
        <v>187</v>
      </c>
      <c r="G91" s="11">
        <f>F91-H91</f>
        <v>120</v>
      </c>
      <c r="H91" s="14">
        <v>67</v>
      </c>
      <c r="I91" s="62"/>
      <c r="J91" s="62"/>
      <c r="K91">
        <v>31</v>
      </c>
    </row>
    <row r="92" spans="1:11" x14ac:dyDescent="0.25">
      <c r="A92" s="98" t="s">
        <v>360</v>
      </c>
      <c r="B92" s="71">
        <v>44</v>
      </c>
      <c r="C92" s="71">
        <v>40</v>
      </c>
      <c r="D92" s="71">
        <v>41</v>
      </c>
      <c r="E92" s="74">
        <v>20</v>
      </c>
      <c r="F92" s="13">
        <f t="shared" si="21"/>
        <v>145</v>
      </c>
      <c r="G92" s="11">
        <f t="shared" si="22"/>
        <v>93</v>
      </c>
      <c r="H92" s="14">
        <v>52</v>
      </c>
      <c r="I92" s="62"/>
      <c r="J92" s="62"/>
      <c r="K92">
        <v>23</v>
      </c>
    </row>
    <row r="93" spans="1:11" x14ac:dyDescent="0.25">
      <c r="A93" s="73" t="s">
        <v>361</v>
      </c>
      <c r="B93" s="71">
        <v>38</v>
      </c>
      <c r="C93" s="71">
        <v>39</v>
      </c>
      <c r="D93" s="71">
        <v>19</v>
      </c>
      <c r="E93" s="74">
        <v>37</v>
      </c>
      <c r="F93" s="13">
        <f t="shared" si="21"/>
        <v>133</v>
      </c>
      <c r="G93" s="11">
        <f t="shared" si="22"/>
        <v>92</v>
      </c>
      <c r="H93" s="14">
        <v>41</v>
      </c>
      <c r="I93" s="62"/>
      <c r="J93" s="62"/>
      <c r="K93">
        <v>13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173</v>
      </c>
      <c r="C96" s="15">
        <f t="shared" si="23"/>
        <v>198</v>
      </c>
      <c r="D96" s="15">
        <f t="shared" si="23"/>
        <v>151</v>
      </c>
      <c r="E96" s="16">
        <f t="shared" si="23"/>
        <v>130</v>
      </c>
      <c r="F96" s="17">
        <f t="shared" si="23"/>
        <v>652</v>
      </c>
      <c r="G96" s="18">
        <f t="shared" si="23"/>
        <v>434</v>
      </c>
      <c r="H96" s="19">
        <f t="shared" si="23"/>
        <v>218</v>
      </c>
      <c r="I96" s="63">
        <f>SUM(I89:I95)</f>
        <v>0</v>
      </c>
      <c r="J96" s="63">
        <f>SUM(J89:J95)</f>
        <v>0</v>
      </c>
    </row>
    <row r="97" spans="1:12" ht="15.75" thickTop="1" x14ac:dyDescent="0.25"/>
    <row r="99" spans="1:12" ht="21.75" thickBot="1" x14ac:dyDescent="0.4">
      <c r="A99" s="68" t="s">
        <v>15</v>
      </c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73" t="s">
        <v>379</v>
      </c>
    </row>
    <row r="101" spans="1:12" x14ac:dyDescent="0.25">
      <c r="A101" s="98" t="s">
        <v>362</v>
      </c>
      <c r="B101" s="154"/>
      <c r="C101" s="71">
        <v>28</v>
      </c>
      <c r="D101" s="71">
        <v>22</v>
      </c>
      <c r="E101" s="74">
        <v>13</v>
      </c>
      <c r="F101" s="13">
        <f t="shared" ref="F101:F107" si="24">SUM(B101:E101)</f>
        <v>63</v>
      </c>
      <c r="G101" s="11">
        <f t="shared" ref="G101:G107" si="25">F101-H101</f>
        <v>42</v>
      </c>
      <c r="H101" s="14">
        <v>21</v>
      </c>
      <c r="I101" s="62">
        <v>1</v>
      </c>
      <c r="J101" s="62">
        <v>1</v>
      </c>
      <c r="K101" s="62">
        <v>14</v>
      </c>
    </row>
    <row r="102" spans="1:12" x14ac:dyDescent="0.25">
      <c r="A102" s="75" t="s">
        <v>363</v>
      </c>
      <c r="B102" s="103">
        <v>11</v>
      </c>
      <c r="C102" s="103">
        <v>65</v>
      </c>
      <c r="D102" s="71">
        <v>33</v>
      </c>
      <c r="E102" s="74">
        <v>20</v>
      </c>
      <c r="F102" s="13">
        <f t="shared" si="24"/>
        <v>129</v>
      </c>
      <c r="G102" s="11">
        <f t="shared" si="25"/>
        <v>90</v>
      </c>
      <c r="H102" s="14">
        <v>39</v>
      </c>
      <c r="I102" s="62">
        <v>11</v>
      </c>
      <c r="J102" s="62">
        <v>7</v>
      </c>
      <c r="K102" s="117">
        <v>23</v>
      </c>
      <c r="L102" s="62">
        <v>2</v>
      </c>
    </row>
    <row r="103" spans="1:12" x14ac:dyDescent="0.25">
      <c r="A103" s="73" t="s">
        <v>364</v>
      </c>
      <c r="B103" s="71">
        <v>13</v>
      </c>
      <c r="C103" s="71">
        <v>63</v>
      </c>
      <c r="D103" s="71">
        <v>27</v>
      </c>
      <c r="E103" s="74">
        <v>11</v>
      </c>
      <c r="F103" s="13">
        <f t="shared" si="24"/>
        <v>114</v>
      </c>
      <c r="G103" s="11">
        <f t="shared" si="25"/>
        <v>72</v>
      </c>
      <c r="H103" s="14">
        <v>42</v>
      </c>
      <c r="I103" s="62">
        <v>16</v>
      </c>
      <c r="J103" s="62">
        <v>10</v>
      </c>
      <c r="K103" s="118">
        <v>10</v>
      </c>
      <c r="L103" s="62">
        <v>2</v>
      </c>
    </row>
    <row r="104" spans="1:12" x14ac:dyDescent="0.25">
      <c r="A104" s="73" t="s">
        <v>365</v>
      </c>
      <c r="B104" s="71">
        <v>13</v>
      </c>
      <c r="C104" s="71">
        <v>48</v>
      </c>
      <c r="D104" s="71">
        <v>24</v>
      </c>
      <c r="E104" s="74">
        <v>12</v>
      </c>
      <c r="F104" s="13">
        <f t="shared" si="24"/>
        <v>97</v>
      </c>
      <c r="G104" s="11">
        <f t="shared" si="25"/>
        <v>58</v>
      </c>
      <c r="H104" s="14">
        <v>39</v>
      </c>
      <c r="I104" s="62">
        <v>14</v>
      </c>
      <c r="J104" s="62">
        <v>8</v>
      </c>
      <c r="K104" s="117">
        <v>9</v>
      </c>
      <c r="L104" s="62">
        <v>1</v>
      </c>
    </row>
    <row r="105" spans="1:12" x14ac:dyDescent="0.25">
      <c r="A105" s="98" t="s">
        <v>366</v>
      </c>
      <c r="B105" s="71">
        <v>15</v>
      </c>
      <c r="C105" s="90"/>
      <c r="D105" s="90"/>
      <c r="E105" s="91"/>
      <c r="F105" s="13">
        <f t="shared" si="24"/>
        <v>15</v>
      </c>
      <c r="G105" s="11">
        <f t="shared" si="25"/>
        <v>13</v>
      </c>
      <c r="H105" s="14">
        <v>2</v>
      </c>
      <c r="I105" s="62"/>
      <c r="J105" s="62"/>
      <c r="K105" s="118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2" ht="15.75" thickBot="1" x14ac:dyDescent="0.3">
      <c r="A108" s="4" t="s">
        <v>13</v>
      </c>
      <c r="B108" s="15">
        <f t="shared" ref="B108:H108" si="26">SUM(B101:B107)</f>
        <v>52</v>
      </c>
      <c r="C108" s="15">
        <f t="shared" si="26"/>
        <v>204</v>
      </c>
      <c r="D108" s="15">
        <f t="shared" si="26"/>
        <v>106</v>
      </c>
      <c r="E108" s="16">
        <f t="shared" si="26"/>
        <v>56</v>
      </c>
      <c r="F108" s="17">
        <f t="shared" si="26"/>
        <v>418</v>
      </c>
      <c r="G108" s="18">
        <f t="shared" si="26"/>
        <v>275</v>
      </c>
      <c r="H108" s="19">
        <f t="shared" si="26"/>
        <v>143</v>
      </c>
      <c r="I108" s="63">
        <f>SUM(I101:I107)</f>
        <v>42</v>
      </c>
      <c r="J108" s="63">
        <f>SUM(J101:J107)</f>
        <v>26</v>
      </c>
    </row>
    <row r="109" spans="1:12" ht="15.75" thickTop="1" x14ac:dyDescent="0.25"/>
    <row r="111" spans="1:12" ht="21.75" thickBot="1" x14ac:dyDescent="0.4">
      <c r="A111" s="68" t="s">
        <v>16</v>
      </c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73" t="s">
        <v>379</v>
      </c>
    </row>
    <row r="113" spans="1:12" x14ac:dyDescent="0.25">
      <c r="A113" s="73" t="s">
        <v>302</v>
      </c>
      <c r="B113" s="90"/>
      <c r="C113" s="71">
        <v>39</v>
      </c>
      <c r="D113" s="71">
        <v>22</v>
      </c>
      <c r="E113" s="74">
        <v>15</v>
      </c>
      <c r="F113" s="13">
        <f t="shared" ref="F113:F119" si="27">SUM(B113:E113)</f>
        <v>76</v>
      </c>
      <c r="G113" s="11">
        <f t="shared" ref="G113:G119" si="28">F113-H113</f>
        <v>45</v>
      </c>
      <c r="H113" s="14">
        <v>31</v>
      </c>
      <c r="I113" s="62">
        <v>18</v>
      </c>
      <c r="J113" s="62">
        <v>10</v>
      </c>
      <c r="K113" s="62">
        <v>3</v>
      </c>
      <c r="L113" s="62">
        <v>1</v>
      </c>
    </row>
    <row r="114" spans="1:12" x14ac:dyDescent="0.25">
      <c r="A114" s="75" t="s">
        <v>303</v>
      </c>
      <c r="B114" s="71">
        <v>22</v>
      </c>
      <c r="C114" s="71">
        <v>57</v>
      </c>
      <c r="D114" s="71">
        <v>16</v>
      </c>
      <c r="E114" s="74">
        <v>8</v>
      </c>
      <c r="F114" s="13">
        <f t="shared" si="27"/>
        <v>103</v>
      </c>
      <c r="G114" s="11">
        <f t="shared" si="28"/>
        <v>74</v>
      </c>
      <c r="H114" s="14">
        <v>29</v>
      </c>
      <c r="I114" s="62">
        <v>15</v>
      </c>
      <c r="J114" s="62">
        <v>8</v>
      </c>
      <c r="K114" s="62">
        <v>7</v>
      </c>
      <c r="L114" s="62">
        <v>1</v>
      </c>
    </row>
    <row r="115" spans="1:12" x14ac:dyDescent="0.25">
      <c r="A115" s="73" t="s">
        <v>304</v>
      </c>
      <c r="B115" s="71">
        <v>19</v>
      </c>
      <c r="C115" s="71">
        <v>39</v>
      </c>
      <c r="D115" s="71">
        <v>35</v>
      </c>
      <c r="E115" s="74">
        <v>11</v>
      </c>
      <c r="F115" s="13">
        <f t="shared" si="27"/>
        <v>104</v>
      </c>
      <c r="G115" s="11">
        <f t="shared" si="28"/>
        <v>62</v>
      </c>
      <c r="H115" s="14">
        <v>42</v>
      </c>
      <c r="I115" s="62">
        <v>10</v>
      </c>
      <c r="J115" s="62">
        <v>6</v>
      </c>
      <c r="K115" s="70">
        <v>9</v>
      </c>
      <c r="L115" s="62">
        <v>2</v>
      </c>
    </row>
    <row r="116" spans="1:12" x14ac:dyDescent="0.25">
      <c r="A116" s="73" t="s">
        <v>305</v>
      </c>
      <c r="B116" s="71">
        <v>17</v>
      </c>
      <c r="C116" s="71">
        <v>46</v>
      </c>
      <c r="D116" s="71">
        <v>11</v>
      </c>
      <c r="E116" s="74">
        <v>11</v>
      </c>
      <c r="F116" s="13">
        <f t="shared" si="27"/>
        <v>85</v>
      </c>
      <c r="G116" s="11">
        <f t="shared" si="28"/>
        <v>47</v>
      </c>
      <c r="H116" s="14">
        <v>38</v>
      </c>
      <c r="I116" s="62">
        <v>16</v>
      </c>
      <c r="J116" s="62">
        <v>10</v>
      </c>
      <c r="K116" s="62">
        <v>6</v>
      </c>
      <c r="L116" s="62">
        <v>1</v>
      </c>
    </row>
    <row r="117" spans="1:12" x14ac:dyDescent="0.25">
      <c r="A117" s="73" t="s">
        <v>367</v>
      </c>
      <c r="B117" s="71">
        <v>7</v>
      </c>
      <c r="C117" s="71">
        <v>46</v>
      </c>
      <c r="D117" s="90"/>
      <c r="E117" s="91"/>
      <c r="F117" s="13">
        <f t="shared" si="27"/>
        <v>53</v>
      </c>
      <c r="G117" s="11">
        <f t="shared" si="28"/>
        <v>33</v>
      </c>
      <c r="H117" s="14">
        <v>20</v>
      </c>
      <c r="I117" s="62">
        <v>20</v>
      </c>
      <c r="J117" s="62">
        <v>14</v>
      </c>
      <c r="K117" s="62">
        <v>4</v>
      </c>
      <c r="L117" s="62">
        <v>1</v>
      </c>
    </row>
    <row r="118" spans="1:12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2" ht="15.75" thickBot="1" x14ac:dyDescent="0.3">
      <c r="A120" s="4" t="s">
        <v>13</v>
      </c>
      <c r="B120" s="15">
        <f t="shared" ref="B120:E120" si="29">SUM(B113:B119)</f>
        <v>65</v>
      </c>
      <c r="C120" s="15">
        <f t="shared" si="29"/>
        <v>227</v>
      </c>
      <c r="D120" s="15">
        <f t="shared" si="29"/>
        <v>84</v>
      </c>
      <c r="E120" s="16">
        <f t="shared" si="29"/>
        <v>45</v>
      </c>
      <c r="F120" s="17">
        <f>SUM(F113:F119)</f>
        <v>421</v>
      </c>
      <c r="G120" s="18">
        <f>SUM(G113:G119)</f>
        <v>261</v>
      </c>
      <c r="H120" s="19">
        <f>SUM(H113:H119)</f>
        <v>160</v>
      </c>
      <c r="I120" s="63">
        <f>SUM(I113:I119)</f>
        <v>79</v>
      </c>
      <c r="J120" s="63">
        <f>SUM(J113:J119)</f>
        <v>48</v>
      </c>
      <c r="K120" s="120"/>
    </row>
    <row r="121" spans="1:12" ht="15.75" thickTop="1" x14ac:dyDescent="0.25">
      <c r="K121" s="120"/>
    </row>
    <row r="122" spans="1:12" x14ac:dyDescent="0.25">
      <c r="K122" s="120"/>
    </row>
    <row r="123" spans="1:12" ht="21.75" thickBot="1" x14ac:dyDescent="0.4">
      <c r="A123" s="68" t="s">
        <v>17</v>
      </c>
      <c r="K123" s="120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73" t="s">
        <v>379</v>
      </c>
    </row>
    <row r="125" spans="1:12" x14ac:dyDescent="0.25">
      <c r="A125" s="73" t="s">
        <v>368</v>
      </c>
      <c r="B125" s="93"/>
      <c r="C125" s="93"/>
      <c r="D125" s="71">
        <v>15</v>
      </c>
      <c r="E125" s="74">
        <v>10</v>
      </c>
      <c r="F125" s="13">
        <f t="shared" ref="F125:F131" si="30">SUM(B125:E125)</f>
        <v>25</v>
      </c>
      <c r="G125" s="11">
        <f t="shared" ref="G125:G131" si="31">F125-H125</f>
        <v>21</v>
      </c>
      <c r="H125" s="14">
        <v>4</v>
      </c>
      <c r="I125" s="62"/>
      <c r="J125" s="62"/>
      <c r="K125" s="122"/>
      <c r="L125">
        <v>1</v>
      </c>
    </row>
    <row r="126" spans="1:12" x14ac:dyDescent="0.25">
      <c r="A126" s="75" t="s">
        <v>369</v>
      </c>
      <c r="B126" s="71">
        <v>9</v>
      </c>
      <c r="C126" s="71">
        <v>42</v>
      </c>
      <c r="D126" s="71">
        <v>17</v>
      </c>
      <c r="E126" s="74">
        <v>6</v>
      </c>
      <c r="F126" s="13">
        <f t="shared" si="30"/>
        <v>74</v>
      </c>
      <c r="G126" s="11">
        <f t="shared" si="31"/>
        <v>42</v>
      </c>
      <c r="H126" s="14">
        <v>32</v>
      </c>
      <c r="I126" s="62">
        <v>14</v>
      </c>
      <c r="J126" s="62">
        <v>10</v>
      </c>
      <c r="K126" s="122">
        <v>7</v>
      </c>
      <c r="L126" s="62">
        <v>1</v>
      </c>
    </row>
    <row r="127" spans="1:12" x14ac:dyDescent="0.25">
      <c r="A127" s="73" t="s">
        <v>370</v>
      </c>
      <c r="B127" s="71">
        <v>12</v>
      </c>
      <c r="C127" s="71">
        <v>35</v>
      </c>
      <c r="D127" s="71">
        <v>17</v>
      </c>
      <c r="E127" s="74">
        <v>12</v>
      </c>
      <c r="F127" s="13">
        <f t="shared" si="30"/>
        <v>76</v>
      </c>
      <c r="G127" s="11">
        <f t="shared" si="31"/>
        <v>47</v>
      </c>
      <c r="H127" s="14">
        <v>29</v>
      </c>
      <c r="I127" s="62">
        <v>10</v>
      </c>
      <c r="J127" s="62">
        <v>6</v>
      </c>
      <c r="K127" s="122">
        <v>2</v>
      </c>
    </row>
    <row r="128" spans="1:12" x14ac:dyDescent="0.25">
      <c r="A128" s="73" t="s">
        <v>371</v>
      </c>
      <c r="B128" s="71">
        <v>7</v>
      </c>
      <c r="C128" s="71">
        <v>45</v>
      </c>
      <c r="D128" s="71">
        <v>20</v>
      </c>
      <c r="E128" s="74">
        <v>11</v>
      </c>
      <c r="F128" s="13">
        <f t="shared" si="30"/>
        <v>83</v>
      </c>
      <c r="G128" s="11">
        <f t="shared" si="31"/>
        <v>52</v>
      </c>
      <c r="H128" s="14">
        <v>31</v>
      </c>
      <c r="I128" s="62">
        <v>10</v>
      </c>
      <c r="J128" s="62">
        <v>7</v>
      </c>
      <c r="K128" s="122">
        <v>10</v>
      </c>
      <c r="L128" s="62">
        <v>2</v>
      </c>
    </row>
    <row r="129" spans="1:12" x14ac:dyDescent="0.25">
      <c r="A129" s="73" t="s">
        <v>372</v>
      </c>
      <c r="B129" s="71">
        <v>24</v>
      </c>
      <c r="C129" s="71">
        <v>24</v>
      </c>
      <c r="D129" s="89"/>
      <c r="E129" s="155"/>
      <c r="F129" s="13">
        <f t="shared" si="30"/>
        <v>48</v>
      </c>
      <c r="G129" s="11">
        <f t="shared" si="31"/>
        <v>31</v>
      </c>
      <c r="H129" s="14">
        <v>17</v>
      </c>
      <c r="I129" s="62">
        <v>0</v>
      </c>
      <c r="J129" s="62">
        <v>0</v>
      </c>
      <c r="K129" s="122">
        <v>0</v>
      </c>
      <c r="L129" s="62">
        <v>0</v>
      </c>
    </row>
    <row r="130" spans="1:12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146</v>
      </c>
      <c r="D132" s="15">
        <f t="shared" si="32"/>
        <v>69</v>
      </c>
      <c r="E132" s="16">
        <f t="shared" si="32"/>
        <v>39</v>
      </c>
      <c r="F132" s="17">
        <f t="shared" si="32"/>
        <v>306</v>
      </c>
      <c r="G132" s="18">
        <f t="shared" si="32"/>
        <v>193</v>
      </c>
      <c r="H132" s="19">
        <f t="shared" si="32"/>
        <v>113</v>
      </c>
      <c r="I132" s="63">
        <f>SUM(I125:I131)</f>
        <v>34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373</v>
      </c>
      <c r="B137" s="71">
        <v>20</v>
      </c>
      <c r="C137" s="71">
        <v>27</v>
      </c>
      <c r="D137" s="71">
        <v>18</v>
      </c>
      <c r="E137" s="74">
        <v>17</v>
      </c>
      <c r="F137" s="13">
        <f t="shared" ref="F137:F143" si="33">SUM(B137:E137)</f>
        <v>82</v>
      </c>
      <c r="G137" s="11">
        <f t="shared" ref="G137:G143" si="34">F137-H137</f>
        <v>53</v>
      </c>
      <c r="H137" s="14">
        <v>29</v>
      </c>
      <c r="I137" s="62">
        <v>5</v>
      </c>
      <c r="J137" s="62">
        <v>3</v>
      </c>
      <c r="K137" s="118">
        <v>4</v>
      </c>
    </row>
    <row r="138" spans="1:12" x14ac:dyDescent="0.25">
      <c r="A138" s="75" t="s">
        <v>374</v>
      </c>
      <c r="B138" s="71">
        <v>31</v>
      </c>
      <c r="C138" s="71">
        <v>42</v>
      </c>
      <c r="D138" s="71">
        <v>18</v>
      </c>
      <c r="E138" s="74">
        <v>10</v>
      </c>
      <c r="F138" s="13">
        <f t="shared" si="33"/>
        <v>101</v>
      </c>
      <c r="G138" s="11">
        <f t="shared" si="34"/>
        <v>66</v>
      </c>
      <c r="H138" s="14">
        <v>35</v>
      </c>
      <c r="I138" s="62">
        <v>13</v>
      </c>
      <c r="J138" s="62">
        <v>10</v>
      </c>
      <c r="K138" s="118">
        <v>13</v>
      </c>
    </row>
    <row r="139" spans="1:12" x14ac:dyDescent="0.25">
      <c r="A139" s="73" t="s">
        <v>375</v>
      </c>
      <c r="B139" s="71">
        <v>13</v>
      </c>
      <c r="C139" s="71">
        <v>75</v>
      </c>
      <c r="D139" s="71">
        <v>17</v>
      </c>
      <c r="E139" s="74">
        <v>7</v>
      </c>
      <c r="F139" s="13">
        <f t="shared" si="33"/>
        <v>112</v>
      </c>
      <c r="G139" s="11">
        <f>F139-H139</f>
        <v>56</v>
      </c>
      <c r="H139" s="14">
        <v>56</v>
      </c>
      <c r="I139" s="170">
        <v>39</v>
      </c>
      <c r="J139" s="170">
        <v>26</v>
      </c>
      <c r="K139" s="117">
        <v>8</v>
      </c>
    </row>
    <row r="140" spans="1:12" x14ac:dyDescent="0.25">
      <c r="A140" s="73" t="s">
        <v>376</v>
      </c>
      <c r="B140" s="71">
        <v>12</v>
      </c>
      <c r="C140" s="89"/>
      <c r="D140" s="71">
        <v>15</v>
      </c>
      <c r="E140" s="74">
        <v>14</v>
      </c>
      <c r="F140" s="13">
        <f t="shared" si="33"/>
        <v>41</v>
      </c>
      <c r="G140" s="11">
        <f>F140-H140</f>
        <v>25</v>
      </c>
      <c r="H140" s="14">
        <v>16</v>
      </c>
      <c r="I140" s="156"/>
      <c r="J140" s="156"/>
      <c r="K140" s="118">
        <v>1</v>
      </c>
    </row>
    <row r="141" spans="1:12" x14ac:dyDescent="0.25">
      <c r="A141" s="98" t="s">
        <v>377</v>
      </c>
      <c r="B141" s="71">
        <v>24</v>
      </c>
      <c r="C141" s="87"/>
      <c r="D141" s="87"/>
      <c r="E141" s="88"/>
      <c r="F141" s="13">
        <f t="shared" si="33"/>
        <v>24</v>
      </c>
      <c r="G141" s="11">
        <f t="shared" si="34"/>
        <v>14</v>
      </c>
      <c r="H141" s="14">
        <v>10</v>
      </c>
      <c r="I141" s="102"/>
      <c r="J141" s="102"/>
      <c r="K141" s="118">
        <v>0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100</v>
      </c>
      <c r="C144" s="15">
        <f t="shared" si="35"/>
        <v>144</v>
      </c>
      <c r="D144" s="15">
        <f t="shared" si="35"/>
        <v>68</v>
      </c>
      <c r="E144" s="16">
        <f t="shared" si="35"/>
        <v>48</v>
      </c>
      <c r="F144" s="17">
        <f t="shared" si="35"/>
        <v>360</v>
      </c>
      <c r="G144" s="18">
        <f t="shared" si="35"/>
        <v>214</v>
      </c>
      <c r="H144" s="19">
        <f t="shared" si="35"/>
        <v>146</v>
      </c>
      <c r="I144" s="63">
        <f>SUM(I137:I143)</f>
        <v>57</v>
      </c>
      <c r="J144" s="63">
        <f>SUM(J137:J143)</f>
        <v>39</v>
      </c>
    </row>
    <row r="145" spans="1:11" ht="16.5" thickTop="1" thickBot="1" x14ac:dyDescent="0.3"/>
    <row r="146" spans="1:11" ht="33" thickBot="1" x14ac:dyDescent="0.45">
      <c r="A146" s="49">
        <v>2014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1128</v>
      </c>
      <c r="C147" s="47">
        <f>C144+C132+C120+C108+C96+C84+C72+C60+C48+C36+C24+C12</f>
        <v>2538</v>
      </c>
      <c r="D147" s="47">
        <f>SUM(D144+D132+D120+D108+D96+D84+D72+D60+D48+D36+D24+D12)</f>
        <v>1245</v>
      </c>
      <c r="E147" s="47">
        <f>SUM(E144+E132+E120+E108+E96+E84+E72+E60+E48+E36+E24+E12)</f>
        <v>904</v>
      </c>
      <c r="F147" s="48">
        <f>SUM(F144+F132+F120+F108+F96+F84+F72+F60+F48+F36+F24+F12)</f>
        <v>5815</v>
      </c>
      <c r="G147" s="48">
        <f>SUM(G144+G132+G120+G108+G96++G84+G72+G60+G48+G36+G24+G12)</f>
        <v>3667</v>
      </c>
      <c r="H147" s="48">
        <f>SUM(H144+H132+H120+H108+H96+H84+H72+H60+H48+H36+H24+H12)</f>
        <v>2148</v>
      </c>
      <c r="I147" s="63">
        <f>SUM(I12+I24+I36+I48+I60+I72+I84+I96+I108+I120+I132+I144)</f>
        <v>557</v>
      </c>
      <c r="J147" s="63">
        <f>SUM(J144+J132+J120+J108+J96+J84+J72+J60+J48+J36+J24+J12)</f>
        <v>364</v>
      </c>
    </row>
    <row r="148" spans="1:11" x14ac:dyDescent="0.25">
      <c r="F148">
        <f>B147+C147+D147+E147</f>
        <v>5815</v>
      </c>
      <c r="G148" s="70" t="s">
        <v>55</v>
      </c>
      <c r="H148">
        <f>SUM(G147:H147)</f>
        <v>5815</v>
      </c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66">
        <v>2014</v>
      </c>
      <c r="F154">
        <v>5815</v>
      </c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 t="s">
        <v>380</v>
      </c>
      <c r="I156" s="127">
        <v>39</v>
      </c>
      <c r="J156" s="127">
        <v>26</v>
      </c>
      <c r="K156" s="128">
        <v>41990</v>
      </c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ht="15.75" thickBot="1" x14ac:dyDescent="0.3">
      <c r="A164" s="160" t="s">
        <v>381</v>
      </c>
      <c r="B164" s="163">
        <v>21033</v>
      </c>
      <c r="C164" s="162" t="s">
        <v>382</v>
      </c>
      <c r="D164" s="163">
        <v>19146</v>
      </c>
      <c r="E164" s="163">
        <v>30348</v>
      </c>
      <c r="H164" s="126"/>
      <c r="I164" s="127"/>
      <c r="J164" s="127"/>
      <c r="K164" s="128"/>
    </row>
    <row r="165" spans="1:11" x14ac:dyDescent="0.25">
      <c r="A165" s="167"/>
      <c r="B165" s="168"/>
      <c r="C165" s="168">
        <v>27729</v>
      </c>
      <c r="D165" s="168"/>
      <c r="E165" s="168"/>
      <c r="H165" s="126"/>
      <c r="I165" s="127"/>
      <c r="J165" s="127"/>
      <c r="K165" s="128"/>
    </row>
    <row r="166" spans="1:11" ht="21.75" thickBot="1" x14ac:dyDescent="0.4">
      <c r="A166" s="54" t="s">
        <v>39</v>
      </c>
    </row>
    <row r="167" spans="1:11" ht="30.75" thickBot="1" x14ac:dyDescent="0.3">
      <c r="A167" s="52" t="s">
        <v>4</v>
      </c>
      <c r="B167" s="3" t="s">
        <v>0</v>
      </c>
      <c r="C167" s="3" t="s">
        <v>1</v>
      </c>
      <c r="D167" s="3" t="s">
        <v>2</v>
      </c>
      <c r="E167" s="3" t="s">
        <v>3</v>
      </c>
      <c r="F167" s="5" t="s">
        <v>6</v>
      </c>
      <c r="G167" s="5" t="s">
        <v>5</v>
      </c>
      <c r="H167" s="32" t="s">
        <v>7</v>
      </c>
      <c r="I167" s="3" t="s">
        <v>46</v>
      </c>
      <c r="J167" s="3" t="s">
        <v>47</v>
      </c>
    </row>
    <row r="168" spans="1:11" ht="15.75" thickTop="1" x14ac:dyDescent="0.25">
      <c r="A168" s="1"/>
      <c r="B168" s="42"/>
      <c r="C168" s="42"/>
      <c r="D168" s="42"/>
      <c r="E168" s="43"/>
      <c r="F168" s="8">
        <f t="shared" ref="F168" si="36">SUM(B168:E168)</f>
        <v>0</v>
      </c>
      <c r="G168" s="9">
        <f t="shared" ref="G168" si="37">F168-H168</f>
        <v>0</v>
      </c>
      <c r="H168" s="10"/>
      <c r="I168" s="62"/>
      <c r="J168" s="62"/>
    </row>
    <row r="169" spans="1:11" x14ac:dyDescent="0.25">
      <c r="A169" s="2"/>
      <c r="B169" s="44"/>
      <c r="C169" s="44"/>
      <c r="D169" s="44"/>
      <c r="E169" s="45"/>
      <c r="F169" s="21">
        <f>SUM(B169:E169)</f>
        <v>0</v>
      </c>
      <c r="G169" s="6">
        <f>F169-H169</f>
        <v>0</v>
      </c>
      <c r="H169" s="22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ref="F170:F173" si="38">SUM(B170:E170)</f>
        <v>0</v>
      </c>
      <c r="G170" s="11">
        <f t="shared" ref="G170:G173" si="39">F170-H170</f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8"/>
        <v>0</v>
      </c>
      <c r="G171" s="11">
        <f t="shared" si="39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8"/>
        <v>0</v>
      </c>
      <c r="G172" s="11">
        <f t="shared" si="39"/>
        <v>0</v>
      </c>
      <c r="H172" s="14"/>
      <c r="I172" s="62"/>
      <c r="J172" s="62"/>
    </row>
    <row r="173" spans="1:11" x14ac:dyDescent="0.25">
      <c r="A173" s="1"/>
      <c r="B173" s="42"/>
      <c r="C173" s="42"/>
      <c r="D173" s="42"/>
      <c r="E173" s="43"/>
      <c r="F173" s="13">
        <f t="shared" si="38"/>
        <v>0</v>
      </c>
      <c r="G173" s="11">
        <f t="shared" si="39"/>
        <v>0</v>
      </c>
      <c r="H173" s="14"/>
    </row>
    <row r="174" spans="1:11" x14ac:dyDescent="0.25">
      <c r="A174" s="1"/>
      <c r="B174" s="42"/>
      <c r="C174" s="42"/>
      <c r="D174" s="42"/>
      <c r="E174" s="43"/>
      <c r="F174" s="13"/>
      <c r="G174" s="11"/>
      <c r="H174" s="14"/>
    </row>
    <row r="175" spans="1:11" ht="15.75" thickBot="1" x14ac:dyDescent="0.3">
      <c r="A175" s="4" t="s">
        <v>13</v>
      </c>
      <c r="B175" s="15">
        <f t="shared" ref="B175:H175" si="40">SUM(B168:B174)</f>
        <v>0</v>
      </c>
      <c r="C175" s="15">
        <f t="shared" si="40"/>
        <v>0</v>
      </c>
      <c r="D175" s="15">
        <f t="shared" si="40"/>
        <v>0</v>
      </c>
      <c r="E175" s="16">
        <f t="shared" si="40"/>
        <v>0</v>
      </c>
      <c r="F175" s="17">
        <f t="shared" si="40"/>
        <v>0</v>
      </c>
      <c r="G175" s="18">
        <f t="shared" si="40"/>
        <v>0</v>
      </c>
      <c r="H175" s="19">
        <f t="shared" si="40"/>
        <v>0</v>
      </c>
      <c r="I175" s="63">
        <f>SUM(I168:I174)</f>
        <v>0</v>
      </c>
      <c r="J175" s="63">
        <f>SUM(J168:J174)</f>
        <v>0</v>
      </c>
    </row>
    <row r="176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5"/>
  <sheetViews>
    <sheetView topLeftCell="A155" workbookViewId="0">
      <selection activeCell="C154" sqref="C154"/>
    </sheetView>
  </sheetViews>
  <sheetFormatPr defaultRowHeight="15" x14ac:dyDescent="0.25"/>
  <cols>
    <col min="1" max="1" width="15.85546875" customWidth="1"/>
    <col min="7" max="7" width="13.28515625" customWidth="1"/>
  </cols>
  <sheetData>
    <row r="1" spans="1:12" ht="44.25" x14ac:dyDescent="0.55000000000000004">
      <c r="A1" s="20" t="s">
        <v>14</v>
      </c>
      <c r="F1" s="20"/>
      <c r="G1" s="39">
        <v>2015</v>
      </c>
    </row>
    <row r="2" spans="1:12" x14ac:dyDescent="0.25">
      <c r="C2" s="72"/>
      <c r="D2" t="s">
        <v>56</v>
      </c>
      <c r="E2" s="85"/>
      <c r="F2" s="67" t="s">
        <v>51</v>
      </c>
    </row>
    <row r="3" spans="1:12" ht="21.75" thickBot="1" x14ac:dyDescent="0.4">
      <c r="A3" s="53" t="s">
        <v>34</v>
      </c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73" t="s">
        <v>379</v>
      </c>
    </row>
    <row r="5" spans="1:12" ht="15.75" thickTop="1" x14ac:dyDescent="0.25">
      <c r="A5" s="73" t="s">
        <v>383</v>
      </c>
      <c r="B5" s="178"/>
      <c r="C5" s="135"/>
      <c r="D5" s="79">
        <v>13</v>
      </c>
      <c r="E5" s="130">
        <v>11</v>
      </c>
      <c r="F5" s="8">
        <f t="shared" ref="F5:F11" si="0">SUM(B5:E5)</f>
        <v>24</v>
      </c>
      <c r="G5" s="9">
        <f t="shared" ref="G5:G11" si="1">F5-H5</f>
        <v>19</v>
      </c>
      <c r="H5" s="10">
        <v>5</v>
      </c>
      <c r="I5" s="62"/>
      <c r="J5" s="62"/>
      <c r="K5" s="62">
        <v>2</v>
      </c>
    </row>
    <row r="6" spans="1:12" x14ac:dyDescent="0.25">
      <c r="A6" s="75" t="s">
        <v>384</v>
      </c>
      <c r="B6" s="131">
        <v>7</v>
      </c>
      <c r="C6" s="131">
        <v>46</v>
      </c>
      <c r="D6" s="131">
        <v>17</v>
      </c>
      <c r="E6" s="132">
        <v>13</v>
      </c>
      <c r="F6" s="21">
        <f t="shared" si="0"/>
        <v>83</v>
      </c>
      <c r="G6" s="6">
        <f t="shared" si="1"/>
        <v>49</v>
      </c>
      <c r="H6" s="22">
        <v>34</v>
      </c>
      <c r="I6" s="62">
        <v>13</v>
      </c>
      <c r="J6" s="62">
        <v>7</v>
      </c>
      <c r="K6" s="70">
        <v>7</v>
      </c>
    </row>
    <row r="7" spans="1:12" x14ac:dyDescent="0.25">
      <c r="A7" s="73" t="s">
        <v>385</v>
      </c>
      <c r="B7" s="134">
        <v>21</v>
      </c>
      <c r="C7" s="79">
        <v>38</v>
      </c>
      <c r="D7" s="79">
        <v>10</v>
      </c>
      <c r="E7" s="130">
        <v>33</v>
      </c>
      <c r="F7" s="21">
        <f t="shared" si="0"/>
        <v>102</v>
      </c>
      <c r="G7" s="6">
        <f t="shared" si="1"/>
        <v>70</v>
      </c>
      <c r="H7" s="22">
        <v>32</v>
      </c>
      <c r="I7" s="179">
        <v>10</v>
      </c>
      <c r="J7" s="62">
        <v>7</v>
      </c>
      <c r="K7" s="70">
        <v>1</v>
      </c>
    </row>
    <row r="8" spans="1:12" x14ac:dyDescent="0.25">
      <c r="A8" s="73" t="s">
        <v>386</v>
      </c>
      <c r="B8" s="135"/>
      <c r="C8" s="79">
        <v>24</v>
      </c>
      <c r="D8" s="79">
        <v>21</v>
      </c>
      <c r="E8" s="130">
        <v>10</v>
      </c>
      <c r="F8" s="21">
        <f t="shared" si="0"/>
        <v>55</v>
      </c>
      <c r="G8" s="6">
        <f>F8-H8</f>
        <v>28</v>
      </c>
      <c r="H8" s="22">
        <v>27</v>
      </c>
      <c r="I8" s="62">
        <v>0</v>
      </c>
      <c r="J8" s="62">
        <v>0</v>
      </c>
      <c r="K8" s="70">
        <v>5</v>
      </c>
    </row>
    <row r="9" spans="1:12" x14ac:dyDescent="0.25">
      <c r="A9" s="73" t="s">
        <v>387</v>
      </c>
      <c r="B9" s="79">
        <v>10</v>
      </c>
      <c r="C9" s="79">
        <v>37</v>
      </c>
      <c r="D9" s="79">
        <v>28</v>
      </c>
      <c r="E9" s="130">
        <v>9</v>
      </c>
      <c r="F9" s="21">
        <f t="shared" si="0"/>
        <v>84</v>
      </c>
      <c r="G9" s="6">
        <f t="shared" si="1"/>
        <v>48</v>
      </c>
      <c r="H9" s="22">
        <v>36</v>
      </c>
      <c r="I9" s="62">
        <v>12</v>
      </c>
      <c r="J9" s="62">
        <v>9</v>
      </c>
      <c r="K9" s="70">
        <v>8</v>
      </c>
      <c r="L9" s="62">
        <v>1</v>
      </c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2" ht="15.75" thickBot="1" x14ac:dyDescent="0.3">
      <c r="A12" s="4" t="s">
        <v>13</v>
      </c>
      <c r="B12" s="15">
        <f t="shared" ref="B12:K12" si="2">SUM(B5:B11)</f>
        <v>38</v>
      </c>
      <c r="C12" s="15">
        <f t="shared" si="2"/>
        <v>145</v>
      </c>
      <c r="D12" s="15">
        <f t="shared" si="2"/>
        <v>89</v>
      </c>
      <c r="E12" s="16">
        <f t="shared" si="2"/>
        <v>76</v>
      </c>
      <c r="F12" s="17">
        <f t="shared" si="2"/>
        <v>348</v>
      </c>
      <c r="G12" s="18">
        <f t="shared" si="2"/>
        <v>214</v>
      </c>
      <c r="H12" s="19">
        <f t="shared" si="2"/>
        <v>134</v>
      </c>
      <c r="I12" s="63">
        <f t="shared" si="2"/>
        <v>35</v>
      </c>
      <c r="J12" s="63">
        <f t="shared" si="2"/>
        <v>23</v>
      </c>
      <c r="K12" s="70">
        <f t="shared" si="2"/>
        <v>23</v>
      </c>
    </row>
    <row r="13" spans="1:12" ht="15.75" thickTop="1" x14ac:dyDescent="0.25">
      <c r="G13" s="110">
        <f>F12-H12</f>
        <v>214</v>
      </c>
    </row>
    <row r="15" spans="1:12" ht="21.75" thickBot="1" x14ac:dyDescent="0.4">
      <c r="A15" s="53" t="s">
        <v>35</v>
      </c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73" t="s">
        <v>379</v>
      </c>
    </row>
    <row r="17" spans="1:12" x14ac:dyDescent="0.25">
      <c r="A17" s="98" t="s">
        <v>438</v>
      </c>
      <c r="B17" s="71">
        <v>25</v>
      </c>
      <c r="C17" s="71">
        <v>48</v>
      </c>
      <c r="D17" s="71">
        <v>17</v>
      </c>
      <c r="E17" s="74">
        <v>17</v>
      </c>
      <c r="F17" s="78">
        <f t="shared" ref="F17:F23" si="3">SUM(B17:E17)</f>
        <v>107</v>
      </c>
      <c r="G17" s="11">
        <f t="shared" ref="G17:G23" si="4">F17-H17</f>
        <v>49</v>
      </c>
      <c r="H17" s="14">
        <v>58</v>
      </c>
      <c r="I17" s="62">
        <v>20</v>
      </c>
      <c r="J17" s="62">
        <v>11</v>
      </c>
      <c r="K17" s="62">
        <v>2</v>
      </c>
    </row>
    <row r="18" spans="1:12" x14ac:dyDescent="0.25">
      <c r="A18" s="75" t="s">
        <v>388</v>
      </c>
      <c r="B18" s="71">
        <v>24</v>
      </c>
      <c r="C18" s="71">
        <v>63</v>
      </c>
      <c r="D18" s="71">
        <v>19</v>
      </c>
      <c r="E18" s="74">
        <v>10</v>
      </c>
      <c r="F18" s="78">
        <f t="shared" si="3"/>
        <v>116</v>
      </c>
      <c r="G18" s="11">
        <f t="shared" si="4"/>
        <v>63</v>
      </c>
      <c r="H18" s="14">
        <v>53</v>
      </c>
      <c r="I18" s="187">
        <v>29</v>
      </c>
      <c r="J18" s="187">
        <v>20</v>
      </c>
      <c r="K18" s="62">
        <v>6</v>
      </c>
      <c r="L18">
        <v>1</v>
      </c>
    </row>
    <row r="19" spans="1:12" x14ac:dyDescent="0.25">
      <c r="A19" s="73" t="s">
        <v>389</v>
      </c>
      <c r="B19" s="89"/>
      <c r="C19" s="71">
        <v>45</v>
      </c>
      <c r="D19" s="71">
        <v>20</v>
      </c>
      <c r="E19" s="74">
        <v>6</v>
      </c>
      <c r="F19" s="78">
        <f t="shared" si="3"/>
        <v>71</v>
      </c>
      <c r="G19" s="11">
        <f t="shared" si="4"/>
        <v>36</v>
      </c>
      <c r="H19" s="14">
        <v>35</v>
      </c>
      <c r="I19" s="62">
        <v>15</v>
      </c>
      <c r="J19" s="62">
        <v>8</v>
      </c>
      <c r="K19" s="62">
        <v>6</v>
      </c>
      <c r="L19">
        <v>1</v>
      </c>
    </row>
    <row r="20" spans="1:12" x14ac:dyDescent="0.25">
      <c r="A20" s="73" t="s">
        <v>390</v>
      </c>
      <c r="B20" s="71">
        <v>8</v>
      </c>
      <c r="C20" s="71">
        <v>39</v>
      </c>
      <c r="D20" s="71">
        <v>18</v>
      </c>
      <c r="E20" s="74">
        <v>11</v>
      </c>
      <c r="F20" s="78">
        <f t="shared" si="3"/>
        <v>76</v>
      </c>
      <c r="G20" s="11">
        <f t="shared" si="4"/>
        <v>35</v>
      </c>
      <c r="H20" s="14">
        <v>41</v>
      </c>
      <c r="I20" s="62">
        <v>14</v>
      </c>
      <c r="J20" s="62">
        <v>8</v>
      </c>
      <c r="K20" s="62">
        <v>4</v>
      </c>
      <c r="L20">
        <v>1</v>
      </c>
    </row>
    <row r="21" spans="1:12" x14ac:dyDescent="0.25">
      <c r="A21" s="73"/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2" ht="15.75" thickBot="1" x14ac:dyDescent="0.3">
      <c r="A24" s="4" t="s">
        <v>13</v>
      </c>
      <c r="B24" s="15">
        <f t="shared" ref="B24:H24" si="5">SUM(B17:B23)</f>
        <v>57</v>
      </c>
      <c r="C24" s="15">
        <f t="shared" si="5"/>
        <v>195</v>
      </c>
      <c r="D24" s="15">
        <f t="shared" si="5"/>
        <v>74</v>
      </c>
      <c r="E24" s="16">
        <f t="shared" si="5"/>
        <v>44</v>
      </c>
      <c r="F24" s="17">
        <f t="shared" si="5"/>
        <v>370</v>
      </c>
      <c r="G24" s="18">
        <f t="shared" si="5"/>
        <v>183</v>
      </c>
      <c r="H24" s="19">
        <f t="shared" si="5"/>
        <v>187</v>
      </c>
      <c r="I24" s="63">
        <f>SUM(I17:I23)</f>
        <v>78</v>
      </c>
      <c r="J24" s="63">
        <f>SUM(J17:J23)</f>
        <v>47</v>
      </c>
      <c r="K24" s="64">
        <f>SUM(K17:K23)</f>
        <v>18</v>
      </c>
    </row>
    <row r="25" spans="1:12" ht="15.75" thickTop="1" x14ac:dyDescent="0.25">
      <c r="G25" s="110">
        <f>F24-H24</f>
        <v>183</v>
      </c>
    </row>
    <row r="27" spans="1:12" ht="21.75" thickBot="1" x14ac:dyDescent="0.4">
      <c r="A27" s="53" t="s">
        <v>36</v>
      </c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73" t="s">
        <v>379</v>
      </c>
    </row>
    <row r="29" spans="1:12" x14ac:dyDescent="0.25">
      <c r="A29" s="98" t="s">
        <v>391</v>
      </c>
      <c r="B29" s="71">
        <v>8</v>
      </c>
      <c r="C29" s="71">
        <v>39</v>
      </c>
      <c r="D29" s="71">
        <v>6</v>
      </c>
      <c r="E29" s="74">
        <v>23</v>
      </c>
      <c r="F29" s="78">
        <f t="shared" ref="F29:F35" si="6">SUM(B29:E29)</f>
        <v>76</v>
      </c>
      <c r="G29" s="11">
        <f t="shared" ref="G29:G35" si="7">F29-H29</f>
        <v>43</v>
      </c>
      <c r="H29" s="14">
        <v>33</v>
      </c>
      <c r="I29" s="62">
        <v>14</v>
      </c>
      <c r="J29" s="62">
        <v>9</v>
      </c>
      <c r="K29" s="70">
        <v>3</v>
      </c>
    </row>
    <row r="30" spans="1:12" x14ac:dyDescent="0.25">
      <c r="A30" s="75" t="s">
        <v>392</v>
      </c>
      <c r="B30" s="71">
        <v>17</v>
      </c>
      <c r="C30" s="71">
        <v>44</v>
      </c>
      <c r="D30" s="71">
        <v>17</v>
      </c>
      <c r="E30" s="74">
        <v>12</v>
      </c>
      <c r="F30" s="78">
        <f t="shared" si="6"/>
        <v>90</v>
      </c>
      <c r="G30" s="11">
        <f t="shared" si="7"/>
        <v>65</v>
      </c>
      <c r="H30" s="14">
        <v>25</v>
      </c>
      <c r="I30" s="62">
        <v>14</v>
      </c>
      <c r="J30" s="62">
        <v>9</v>
      </c>
      <c r="K30" s="70">
        <v>8</v>
      </c>
      <c r="L30">
        <v>1</v>
      </c>
    </row>
    <row r="31" spans="1:12" x14ac:dyDescent="0.25">
      <c r="A31" s="73" t="s">
        <v>393</v>
      </c>
      <c r="B31" s="71">
        <v>29</v>
      </c>
      <c r="C31" s="71">
        <v>47</v>
      </c>
      <c r="D31" s="71">
        <v>14</v>
      </c>
      <c r="E31" s="74">
        <v>2</v>
      </c>
      <c r="F31" s="78">
        <f t="shared" si="6"/>
        <v>92</v>
      </c>
      <c r="G31" s="11">
        <f t="shared" si="7"/>
        <v>61</v>
      </c>
      <c r="H31" s="14">
        <v>31</v>
      </c>
      <c r="I31" s="62">
        <v>19</v>
      </c>
      <c r="J31" s="62">
        <v>11</v>
      </c>
      <c r="K31" s="70">
        <v>8</v>
      </c>
      <c r="L31" s="62">
        <v>2</v>
      </c>
    </row>
    <row r="32" spans="1:12" x14ac:dyDescent="0.25">
      <c r="A32" s="73" t="s">
        <v>394</v>
      </c>
      <c r="B32" s="71">
        <v>6</v>
      </c>
      <c r="C32" s="71">
        <v>19</v>
      </c>
      <c r="D32" s="71">
        <v>16</v>
      </c>
      <c r="E32" s="74">
        <v>9</v>
      </c>
      <c r="F32" s="78">
        <f t="shared" si="6"/>
        <v>50</v>
      </c>
      <c r="G32" s="11">
        <f t="shared" si="7"/>
        <v>36</v>
      </c>
      <c r="H32" s="14">
        <v>14</v>
      </c>
      <c r="I32" s="138">
        <v>0</v>
      </c>
      <c r="J32" s="138">
        <v>0</v>
      </c>
      <c r="K32" s="62">
        <v>2</v>
      </c>
    </row>
    <row r="33" spans="1:12" x14ac:dyDescent="0.25">
      <c r="A33" s="73" t="s">
        <v>395</v>
      </c>
      <c r="B33" s="71">
        <v>13</v>
      </c>
      <c r="C33" s="90"/>
      <c r="D33" s="90"/>
      <c r="E33" s="91"/>
      <c r="F33" s="78">
        <f t="shared" si="6"/>
        <v>13</v>
      </c>
      <c r="G33" s="11">
        <f t="shared" si="7"/>
        <v>8</v>
      </c>
      <c r="H33" s="14">
        <v>5</v>
      </c>
      <c r="I33" s="62"/>
      <c r="J33" s="62"/>
      <c r="K33" s="70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2" ht="15.75" thickBot="1" x14ac:dyDescent="0.3">
      <c r="A36" s="4" t="s">
        <v>13</v>
      </c>
      <c r="B36" s="15">
        <f t="shared" ref="B36:H36" si="8">SUM(B29:B35)</f>
        <v>73</v>
      </c>
      <c r="C36" s="15">
        <f t="shared" si="8"/>
        <v>149</v>
      </c>
      <c r="D36" s="15">
        <f t="shared" si="8"/>
        <v>53</v>
      </c>
      <c r="E36" s="16">
        <f t="shared" si="8"/>
        <v>46</v>
      </c>
      <c r="F36" s="17">
        <f t="shared" si="8"/>
        <v>321</v>
      </c>
      <c r="G36" s="18">
        <f t="shared" si="8"/>
        <v>213</v>
      </c>
      <c r="H36" s="19">
        <f t="shared" si="8"/>
        <v>108</v>
      </c>
      <c r="I36" s="63">
        <f>SUM(I29:I35)</f>
        <v>47</v>
      </c>
      <c r="J36" s="63">
        <f>SUM(J29:J35)</f>
        <v>29</v>
      </c>
    </row>
    <row r="37" spans="1:12" ht="15.75" thickTop="1" x14ac:dyDescent="0.25"/>
    <row r="39" spans="1:12" ht="21.75" thickBot="1" x14ac:dyDescent="0.4">
      <c r="A39" s="53" t="s">
        <v>37</v>
      </c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73" t="s">
        <v>379</v>
      </c>
    </row>
    <row r="41" spans="1:12" x14ac:dyDescent="0.25">
      <c r="A41" s="73" t="s">
        <v>396</v>
      </c>
      <c r="B41" s="90"/>
      <c r="C41" s="71">
        <v>49</v>
      </c>
      <c r="D41" s="71">
        <v>30</v>
      </c>
      <c r="E41" s="74">
        <v>9</v>
      </c>
      <c r="F41" s="13">
        <f t="shared" ref="F41:F47" si="9">SUM(B41:E41)</f>
        <v>88</v>
      </c>
      <c r="G41" s="11">
        <f t="shared" ref="G41:G47" si="10">F41-H41</f>
        <v>48</v>
      </c>
      <c r="H41" s="14">
        <v>40</v>
      </c>
      <c r="I41" s="62">
        <v>16</v>
      </c>
      <c r="J41" s="62">
        <v>8</v>
      </c>
      <c r="K41" s="62">
        <v>12</v>
      </c>
    </row>
    <row r="42" spans="1:12" x14ac:dyDescent="0.25">
      <c r="A42" s="75" t="s">
        <v>397</v>
      </c>
      <c r="B42" s="71">
        <v>24</v>
      </c>
      <c r="C42" s="71">
        <v>60</v>
      </c>
      <c r="D42" s="71">
        <v>30</v>
      </c>
      <c r="E42" s="74">
        <v>19</v>
      </c>
      <c r="F42" s="13">
        <f t="shared" si="9"/>
        <v>133</v>
      </c>
      <c r="G42" s="11">
        <f t="shared" si="10"/>
        <v>89</v>
      </c>
      <c r="H42" s="14">
        <v>44</v>
      </c>
      <c r="I42" s="62">
        <v>18</v>
      </c>
      <c r="J42" s="62">
        <v>10</v>
      </c>
      <c r="K42" s="62">
        <v>7</v>
      </c>
      <c r="L42" s="62">
        <v>1</v>
      </c>
    </row>
    <row r="43" spans="1:12" x14ac:dyDescent="0.25">
      <c r="A43" s="73" t="s">
        <v>398</v>
      </c>
      <c r="B43" s="71">
        <v>28</v>
      </c>
      <c r="C43" s="71">
        <v>46</v>
      </c>
      <c r="D43" s="71">
        <v>13</v>
      </c>
      <c r="E43" s="74">
        <v>10</v>
      </c>
      <c r="F43" s="13">
        <f t="shared" si="9"/>
        <v>97</v>
      </c>
      <c r="G43" s="11">
        <f t="shared" si="10"/>
        <v>54</v>
      </c>
      <c r="H43" s="14">
        <v>43</v>
      </c>
      <c r="I43" s="62">
        <v>13</v>
      </c>
      <c r="J43" s="62">
        <v>8</v>
      </c>
      <c r="K43" s="62">
        <v>11</v>
      </c>
    </row>
    <row r="44" spans="1:12" x14ac:dyDescent="0.25">
      <c r="A44" s="73" t="s">
        <v>399</v>
      </c>
      <c r="B44" s="71">
        <v>18</v>
      </c>
      <c r="C44" s="71">
        <v>43</v>
      </c>
      <c r="D44" s="71">
        <v>31</v>
      </c>
      <c r="E44" s="74">
        <v>14</v>
      </c>
      <c r="F44" s="13">
        <f t="shared" si="9"/>
        <v>106</v>
      </c>
      <c r="G44" s="11">
        <f t="shared" si="10"/>
        <v>66</v>
      </c>
      <c r="H44" s="14">
        <v>40</v>
      </c>
      <c r="I44" s="62">
        <v>12</v>
      </c>
      <c r="J44" s="62">
        <v>10</v>
      </c>
      <c r="K44" s="62">
        <v>9</v>
      </c>
    </row>
    <row r="45" spans="1:12" x14ac:dyDescent="0.25">
      <c r="A45" s="112" t="s">
        <v>400</v>
      </c>
      <c r="B45" s="71">
        <v>16</v>
      </c>
      <c r="C45" s="71">
        <v>51</v>
      </c>
      <c r="D45" s="90"/>
      <c r="E45" s="91"/>
      <c r="F45" s="13">
        <f t="shared" si="9"/>
        <v>67</v>
      </c>
      <c r="G45" s="11">
        <f>F45-H45</f>
        <v>39</v>
      </c>
      <c r="H45" s="14">
        <v>28</v>
      </c>
      <c r="I45" s="62">
        <v>18</v>
      </c>
      <c r="J45" s="62">
        <v>10</v>
      </c>
      <c r="K45" s="62">
        <v>15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2" ht="15.75" thickBot="1" x14ac:dyDescent="0.3">
      <c r="A48" s="4" t="s">
        <v>13</v>
      </c>
      <c r="B48" s="15">
        <f t="shared" ref="B48:H48" si="11">SUM(B41:B47)</f>
        <v>86</v>
      </c>
      <c r="C48" s="15">
        <f t="shared" si="11"/>
        <v>249</v>
      </c>
      <c r="D48" s="15">
        <f t="shared" si="11"/>
        <v>104</v>
      </c>
      <c r="E48" s="16">
        <f t="shared" si="11"/>
        <v>52</v>
      </c>
      <c r="F48" s="17">
        <f t="shared" si="11"/>
        <v>491</v>
      </c>
      <c r="G48" s="18">
        <f t="shared" si="11"/>
        <v>296</v>
      </c>
      <c r="H48" s="19">
        <f t="shared" si="11"/>
        <v>195</v>
      </c>
      <c r="I48" s="63">
        <f>SUM(I41:I47)</f>
        <v>77</v>
      </c>
      <c r="J48" s="63">
        <f>SUM(J41:J47)</f>
        <v>46</v>
      </c>
    </row>
    <row r="49" spans="1:12" ht="15.75" thickTop="1" x14ac:dyDescent="0.25"/>
    <row r="51" spans="1:12" ht="21.75" thickBot="1" x14ac:dyDescent="0.4">
      <c r="A51" s="53" t="s">
        <v>38</v>
      </c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73" t="s">
        <v>379</v>
      </c>
    </row>
    <row r="53" spans="1:12" x14ac:dyDescent="0.25">
      <c r="A53" s="73" t="s">
        <v>401</v>
      </c>
      <c r="B53" s="90"/>
      <c r="C53" s="90"/>
      <c r="D53" s="71">
        <v>13</v>
      </c>
      <c r="E53" s="74">
        <v>22</v>
      </c>
      <c r="F53" s="13">
        <f>SUM(C53:E53)</f>
        <v>35</v>
      </c>
      <c r="G53" s="11">
        <f>F53-H53</f>
        <v>28</v>
      </c>
      <c r="H53" s="14">
        <v>7</v>
      </c>
      <c r="I53" s="62"/>
      <c r="J53" s="62"/>
      <c r="K53" s="70"/>
    </row>
    <row r="54" spans="1:12" x14ac:dyDescent="0.25">
      <c r="A54" s="75" t="s">
        <v>402</v>
      </c>
      <c r="B54" s="71">
        <v>18</v>
      </c>
      <c r="C54" s="71">
        <v>41</v>
      </c>
      <c r="D54" s="71">
        <v>13</v>
      </c>
      <c r="E54" s="74">
        <v>15</v>
      </c>
      <c r="F54" s="13">
        <f t="shared" ref="F54:F59" si="12">SUM(B54:E54)</f>
        <v>87</v>
      </c>
      <c r="G54" s="11">
        <f t="shared" ref="G54:G59" si="13">F54-H54</f>
        <v>56</v>
      </c>
      <c r="H54" s="14">
        <v>31</v>
      </c>
      <c r="I54" s="62">
        <v>13</v>
      </c>
      <c r="J54" s="62">
        <v>8</v>
      </c>
      <c r="K54" s="70">
        <v>3</v>
      </c>
      <c r="L54" s="62">
        <v>2</v>
      </c>
    </row>
    <row r="55" spans="1:12" x14ac:dyDescent="0.25">
      <c r="A55" s="73" t="s">
        <v>403</v>
      </c>
      <c r="B55" s="71">
        <v>8</v>
      </c>
      <c r="C55" s="71">
        <v>49</v>
      </c>
      <c r="D55" s="71">
        <v>19</v>
      </c>
      <c r="E55" s="74">
        <v>18</v>
      </c>
      <c r="F55" s="13">
        <f t="shared" si="12"/>
        <v>94</v>
      </c>
      <c r="G55" s="11">
        <f t="shared" si="13"/>
        <v>55</v>
      </c>
      <c r="H55" s="14">
        <v>39</v>
      </c>
      <c r="I55" s="62">
        <v>14</v>
      </c>
      <c r="J55" s="62">
        <v>8</v>
      </c>
      <c r="K55" s="70">
        <v>7</v>
      </c>
    </row>
    <row r="56" spans="1:12" x14ac:dyDescent="0.25">
      <c r="A56" s="73" t="s">
        <v>404</v>
      </c>
      <c r="B56" s="71">
        <v>15</v>
      </c>
      <c r="C56" s="71">
        <v>44</v>
      </c>
      <c r="D56" s="71">
        <v>14</v>
      </c>
      <c r="E56" s="74">
        <v>46</v>
      </c>
      <c r="F56" s="13">
        <f t="shared" si="12"/>
        <v>119</v>
      </c>
      <c r="G56" s="11">
        <f t="shared" si="13"/>
        <v>68</v>
      </c>
      <c r="H56" s="14">
        <v>51</v>
      </c>
      <c r="I56" s="113">
        <v>15</v>
      </c>
      <c r="J56" s="62">
        <v>10</v>
      </c>
      <c r="K56" s="62">
        <v>8</v>
      </c>
    </row>
    <row r="57" spans="1:12" x14ac:dyDescent="0.25">
      <c r="A57" s="73" t="s">
        <v>405</v>
      </c>
      <c r="B57" s="89"/>
      <c r="C57" s="71">
        <v>51</v>
      </c>
      <c r="D57" s="71">
        <v>37</v>
      </c>
      <c r="E57" s="74">
        <v>20</v>
      </c>
      <c r="F57" s="13">
        <f t="shared" si="12"/>
        <v>108</v>
      </c>
      <c r="G57" s="11">
        <f>F57-H57</f>
        <v>81</v>
      </c>
      <c r="H57" s="14">
        <v>27</v>
      </c>
      <c r="I57" s="62"/>
      <c r="J57" s="62"/>
      <c r="K57" s="70">
        <v>4</v>
      </c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2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2" ht="15.75" thickBot="1" x14ac:dyDescent="0.3">
      <c r="A60" s="4" t="s">
        <v>13</v>
      </c>
      <c r="B60" s="15">
        <f t="shared" ref="B60:H60" si="14">SUM(B53:B59)</f>
        <v>41</v>
      </c>
      <c r="C60" s="15">
        <f t="shared" si="14"/>
        <v>185</v>
      </c>
      <c r="D60" s="15">
        <f t="shared" si="14"/>
        <v>96</v>
      </c>
      <c r="E60" s="16">
        <f t="shared" si="14"/>
        <v>121</v>
      </c>
      <c r="F60" s="17">
        <f t="shared" si="14"/>
        <v>443</v>
      </c>
      <c r="G60" s="18">
        <f t="shared" si="14"/>
        <v>288</v>
      </c>
      <c r="H60" s="19">
        <f t="shared" si="14"/>
        <v>155</v>
      </c>
      <c r="I60" s="63">
        <f>SUM(I53:I59)</f>
        <v>42</v>
      </c>
      <c r="J60" s="63">
        <f>SUM(J53:J59)</f>
        <v>26</v>
      </c>
      <c r="K60" s="70"/>
    </row>
    <row r="61" spans="1:12" ht="15.75" thickTop="1" x14ac:dyDescent="0.25"/>
    <row r="63" spans="1:12" ht="21.75" thickBot="1" x14ac:dyDescent="0.4">
      <c r="A63" s="68" t="s">
        <v>52</v>
      </c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406</v>
      </c>
      <c r="B65" s="71">
        <v>54</v>
      </c>
      <c r="C65" s="71">
        <v>79</v>
      </c>
      <c r="D65" s="71">
        <v>38</v>
      </c>
      <c r="E65" s="74">
        <v>35</v>
      </c>
      <c r="F65" s="78">
        <f t="shared" ref="F65:F71" si="15">SUM(B65:E65)</f>
        <v>206</v>
      </c>
      <c r="G65" s="79">
        <f t="shared" ref="G65:G71" si="16">F65-H65</f>
        <v>129</v>
      </c>
      <c r="H65" s="80">
        <v>77</v>
      </c>
      <c r="I65" s="62"/>
      <c r="J65" s="62"/>
      <c r="K65" s="172">
        <v>8</v>
      </c>
      <c r="L65" s="81"/>
      <c r="M65" s="81"/>
    </row>
    <row r="66" spans="1:13" x14ac:dyDescent="0.25">
      <c r="A66" s="75" t="s">
        <v>407</v>
      </c>
      <c r="B66" s="103">
        <v>23</v>
      </c>
      <c r="C66" s="103">
        <v>83</v>
      </c>
      <c r="D66" s="103">
        <v>30</v>
      </c>
      <c r="E66" s="74">
        <v>28</v>
      </c>
      <c r="F66" s="78">
        <f t="shared" si="15"/>
        <v>164</v>
      </c>
      <c r="G66" s="79">
        <f t="shared" si="16"/>
        <v>115</v>
      </c>
      <c r="H66" s="80">
        <v>49</v>
      </c>
      <c r="I66" s="62"/>
      <c r="J66" s="62"/>
      <c r="K66" s="172">
        <v>8</v>
      </c>
      <c r="L66" s="81"/>
      <c r="M66" s="81"/>
    </row>
    <row r="67" spans="1:13" x14ac:dyDescent="0.25">
      <c r="A67" s="73" t="s">
        <v>408</v>
      </c>
      <c r="B67" s="71">
        <v>30</v>
      </c>
      <c r="C67" s="71">
        <v>71</v>
      </c>
      <c r="D67" s="71">
        <v>31</v>
      </c>
      <c r="E67" s="74">
        <v>21</v>
      </c>
      <c r="F67" s="78">
        <f t="shared" si="15"/>
        <v>153</v>
      </c>
      <c r="G67" s="79">
        <f t="shared" si="16"/>
        <v>92</v>
      </c>
      <c r="H67" s="80">
        <v>61</v>
      </c>
      <c r="I67" s="62">
        <v>43</v>
      </c>
      <c r="J67" s="62">
        <v>22</v>
      </c>
      <c r="K67" s="180" t="s">
        <v>439</v>
      </c>
      <c r="L67" s="81"/>
      <c r="M67" s="81"/>
    </row>
    <row r="68" spans="1:13" x14ac:dyDescent="0.25">
      <c r="A68" s="73" t="s">
        <v>409</v>
      </c>
      <c r="B68" s="71">
        <v>33</v>
      </c>
      <c r="C68" s="71">
        <v>45</v>
      </c>
      <c r="D68" s="71">
        <v>31</v>
      </c>
      <c r="E68" s="74">
        <v>13</v>
      </c>
      <c r="F68" s="78">
        <f t="shared" si="15"/>
        <v>122</v>
      </c>
      <c r="G68" s="79">
        <f>F68-H68</f>
        <v>77</v>
      </c>
      <c r="H68" s="80">
        <v>45</v>
      </c>
      <c r="I68" s="62"/>
      <c r="J68" s="62"/>
      <c r="K68" s="172">
        <v>3</v>
      </c>
      <c r="L68" s="81"/>
      <c r="M68" s="81"/>
    </row>
    <row r="69" spans="1:13" x14ac:dyDescent="0.25">
      <c r="A69" s="73" t="s">
        <v>351</v>
      </c>
      <c r="B69" s="71">
        <v>7</v>
      </c>
      <c r="C69" s="90"/>
      <c r="D69" s="90"/>
      <c r="E69" s="91"/>
      <c r="F69" s="78">
        <f t="shared" si="15"/>
        <v>7</v>
      </c>
      <c r="G69" s="79">
        <f t="shared" si="16"/>
        <v>7</v>
      </c>
      <c r="H69" s="80"/>
      <c r="I69" s="62"/>
      <c r="J69" s="62"/>
      <c r="K69" s="62"/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E72" si="17">SUM(B65:B71)</f>
        <v>147</v>
      </c>
      <c r="C72" s="15">
        <f t="shared" si="17"/>
        <v>278</v>
      </c>
      <c r="D72" s="15">
        <f t="shared" si="17"/>
        <v>130</v>
      </c>
      <c r="E72" s="16">
        <f t="shared" si="17"/>
        <v>97</v>
      </c>
      <c r="F72" s="17">
        <f>SUM(F65:F71)</f>
        <v>652</v>
      </c>
      <c r="G72" s="18">
        <f>SUM(G65:G71)</f>
        <v>420</v>
      </c>
      <c r="H72" s="19">
        <f>SUM(H65:H71)</f>
        <v>232</v>
      </c>
      <c r="I72" s="63">
        <f>SUM(I65:I71)</f>
        <v>43</v>
      </c>
      <c r="J72" s="63">
        <f>SUM(J65:J71)</f>
        <v>22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90</v>
      </c>
      <c r="D77" s="71">
        <v>37</v>
      </c>
      <c r="E77" s="106"/>
      <c r="F77" s="78">
        <f t="shared" ref="F77:F83" si="18">SUM(B77:E77)</f>
        <v>127</v>
      </c>
      <c r="G77" s="79">
        <f t="shared" ref="G77:G83" si="19">F77-H77</f>
        <v>74</v>
      </c>
      <c r="H77" s="80">
        <v>53</v>
      </c>
      <c r="I77" s="62"/>
      <c r="J77" s="62"/>
      <c r="K77" s="81">
        <v>4</v>
      </c>
    </row>
    <row r="78" spans="1:13" x14ac:dyDescent="0.25">
      <c r="A78" s="75" t="s">
        <v>410</v>
      </c>
      <c r="B78" s="71">
        <v>69</v>
      </c>
      <c r="C78" s="71">
        <v>89</v>
      </c>
      <c r="D78" s="182">
        <v>41</v>
      </c>
      <c r="E78" s="74">
        <v>27</v>
      </c>
      <c r="F78" s="78">
        <f t="shared" si="18"/>
        <v>226</v>
      </c>
      <c r="G78" s="79">
        <f t="shared" si="19"/>
        <v>128</v>
      </c>
      <c r="H78" s="80">
        <v>98</v>
      </c>
      <c r="I78" s="62"/>
      <c r="J78" s="62"/>
      <c r="K78" s="81">
        <v>8</v>
      </c>
    </row>
    <row r="79" spans="1:13" x14ac:dyDescent="0.25">
      <c r="A79" s="73" t="s">
        <v>411</v>
      </c>
      <c r="B79" s="71">
        <v>43</v>
      </c>
      <c r="C79" s="71">
        <v>77</v>
      </c>
      <c r="D79" s="182">
        <v>41</v>
      </c>
      <c r="E79" s="74">
        <v>31</v>
      </c>
      <c r="F79" s="78">
        <f t="shared" si="18"/>
        <v>192</v>
      </c>
      <c r="G79" s="79">
        <f t="shared" si="19"/>
        <v>121</v>
      </c>
      <c r="H79" s="80">
        <v>71</v>
      </c>
      <c r="I79" s="62"/>
      <c r="J79" s="62"/>
      <c r="K79" s="81"/>
    </row>
    <row r="80" spans="1:13" x14ac:dyDescent="0.25">
      <c r="A80" s="73" t="s">
        <v>412</v>
      </c>
      <c r="B80" s="71">
        <v>55</v>
      </c>
      <c r="C80" s="182">
        <v>93</v>
      </c>
      <c r="D80" s="97"/>
      <c r="E80" s="74">
        <v>31</v>
      </c>
      <c r="F80" s="78">
        <f t="shared" si="18"/>
        <v>179</v>
      </c>
      <c r="G80" s="79">
        <f t="shared" si="19"/>
        <v>117</v>
      </c>
      <c r="H80" s="80">
        <v>62</v>
      </c>
      <c r="I80" s="62"/>
      <c r="J80" s="62"/>
      <c r="K80" s="81">
        <v>3</v>
      </c>
    </row>
    <row r="81" spans="1:11" x14ac:dyDescent="0.25">
      <c r="A81" s="98" t="s">
        <v>413</v>
      </c>
      <c r="B81" s="71">
        <v>57</v>
      </c>
      <c r="C81" s="71">
        <v>54</v>
      </c>
      <c r="D81" s="71">
        <v>32</v>
      </c>
      <c r="E81" s="91"/>
      <c r="F81" s="78">
        <f t="shared" si="18"/>
        <v>143</v>
      </c>
      <c r="G81" s="79">
        <f t="shared" si="19"/>
        <v>86</v>
      </c>
      <c r="H81" s="80">
        <v>57</v>
      </c>
      <c r="I81" s="62"/>
      <c r="J81" s="62"/>
      <c r="K81" s="181">
        <v>8</v>
      </c>
    </row>
    <row r="82" spans="1:11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</row>
    <row r="83" spans="1:11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</row>
    <row r="84" spans="1:11" ht="15.75" thickBot="1" x14ac:dyDescent="0.3">
      <c r="A84" s="4" t="s">
        <v>13</v>
      </c>
      <c r="B84" s="15">
        <f t="shared" ref="B84:H84" si="20">SUM(B77:B83)</f>
        <v>224</v>
      </c>
      <c r="C84" s="15">
        <f t="shared" si="20"/>
        <v>403</v>
      </c>
      <c r="D84" s="15">
        <f t="shared" si="20"/>
        <v>151</v>
      </c>
      <c r="E84" s="16">
        <f t="shared" si="20"/>
        <v>89</v>
      </c>
      <c r="F84" s="17">
        <f t="shared" si="20"/>
        <v>867</v>
      </c>
      <c r="G84" s="18">
        <f t="shared" si="20"/>
        <v>526</v>
      </c>
      <c r="H84" s="19">
        <f t="shared" si="20"/>
        <v>341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>
        <v>42217</v>
      </c>
      <c r="B89" s="90"/>
      <c r="C89" s="90"/>
      <c r="D89" s="90"/>
      <c r="E89" s="74">
        <v>29</v>
      </c>
      <c r="F89" s="78">
        <f t="shared" ref="F89:F95" si="21">SUM(B89:E89)</f>
        <v>29</v>
      </c>
      <c r="G89" s="79">
        <f t="shared" ref="G89:G95" si="22">F89-H89</f>
        <v>20</v>
      </c>
      <c r="H89" s="80">
        <v>9</v>
      </c>
      <c r="I89" s="62"/>
      <c r="J89" s="62"/>
      <c r="K89" s="81"/>
    </row>
    <row r="90" spans="1:11" x14ac:dyDescent="0.25">
      <c r="A90" s="75" t="s">
        <v>414</v>
      </c>
      <c r="B90" s="182">
        <v>83</v>
      </c>
      <c r="C90" s="71">
        <v>65</v>
      </c>
      <c r="D90" s="71">
        <v>34</v>
      </c>
      <c r="E90" s="74">
        <v>40</v>
      </c>
      <c r="F90" s="78">
        <f t="shared" si="21"/>
        <v>222</v>
      </c>
      <c r="G90" s="79">
        <f t="shared" si="22"/>
        <v>127</v>
      </c>
      <c r="H90" s="80">
        <v>95</v>
      </c>
      <c r="I90" s="62"/>
      <c r="J90" s="62"/>
      <c r="K90" s="81">
        <v>18</v>
      </c>
    </row>
    <row r="91" spans="1:11" x14ac:dyDescent="0.25">
      <c r="A91" s="98" t="s">
        <v>415</v>
      </c>
      <c r="B91" s="71">
        <v>52</v>
      </c>
      <c r="C91" s="71">
        <v>47</v>
      </c>
      <c r="D91" s="71">
        <v>21</v>
      </c>
      <c r="E91" s="74">
        <v>22</v>
      </c>
      <c r="F91" s="78">
        <f t="shared" si="21"/>
        <v>142</v>
      </c>
      <c r="G91" s="79">
        <f>F91-H91</f>
        <v>102</v>
      </c>
      <c r="H91" s="80">
        <v>40</v>
      </c>
      <c r="I91" s="62"/>
      <c r="J91" s="62"/>
      <c r="K91" s="81">
        <v>6</v>
      </c>
    </row>
    <row r="92" spans="1:11" x14ac:dyDescent="0.25">
      <c r="A92" s="98" t="s">
        <v>416</v>
      </c>
      <c r="B92" s="71">
        <v>52</v>
      </c>
      <c r="C92" s="71">
        <v>49</v>
      </c>
      <c r="D92" s="71">
        <v>38</v>
      </c>
      <c r="E92" s="74">
        <v>38</v>
      </c>
      <c r="F92" s="78">
        <f t="shared" si="21"/>
        <v>177</v>
      </c>
      <c r="G92" s="79">
        <f t="shared" si="22"/>
        <v>115</v>
      </c>
      <c r="H92" s="80">
        <v>62</v>
      </c>
      <c r="I92" s="62"/>
      <c r="J92" s="62"/>
      <c r="K92" s="81">
        <v>8</v>
      </c>
    </row>
    <row r="93" spans="1:11" x14ac:dyDescent="0.25">
      <c r="A93" s="73" t="s">
        <v>417</v>
      </c>
      <c r="B93" s="71">
        <v>24</v>
      </c>
      <c r="C93" s="71">
        <v>48</v>
      </c>
      <c r="D93" s="71">
        <v>15</v>
      </c>
      <c r="E93" s="74">
        <v>12</v>
      </c>
      <c r="F93" s="78">
        <f t="shared" si="21"/>
        <v>99</v>
      </c>
      <c r="G93" s="79">
        <f t="shared" si="22"/>
        <v>71</v>
      </c>
      <c r="H93" s="80">
        <v>28</v>
      </c>
      <c r="I93" s="62"/>
      <c r="J93" s="62"/>
      <c r="K93" s="181">
        <v>9</v>
      </c>
    </row>
    <row r="94" spans="1:11" x14ac:dyDescent="0.25">
      <c r="A94" s="83" t="s">
        <v>440</v>
      </c>
      <c r="B94" s="71">
        <v>22</v>
      </c>
      <c r="C94" s="90"/>
      <c r="D94" s="90"/>
      <c r="E94" s="91"/>
      <c r="F94" s="78">
        <f t="shared" si="21"/>
        <v>22</v>
      </c>
      <c r="G94" s="79">
        <f t="shared" si="22"/>
        <v>14</v>
      </c>
      <c r="H94" s="80">
        <v>8</v>
      </c>
      <c r="I94" s="81"/>
      <c r="J94" s="81"/>
      <c r="K94" s="81">
        <v>3</v>
      </c>
    </row>
    <row r="95" spans="1:11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</row>
    <row r="96" spans="1:11" ht="15.75" thickBot="1" x14ac:dyDescent="0.3">
      <c r="A96" s="4" t="s">
        <v>13</v>
      </c>
      <c r="B96" s="15">
        <f t="shared" ref="B96:H96" si="23">SUM(B89:B95)</f>
        <v>233</v>
      </c>
      <c r="C96" s="15">
        <f t="shared" si="23"/>
        <v>209</v>
      </c>
      <c r="D96" s="15">
        <f t="shared" si="23"/>
        <v>108</v>
      </c>
      <c r="E96" s="16">
        <f t="shared" si="23"/>
        <v>141</v>
      </c>
      <c r="F96" s="17">
        <f t="shared" si="23"/>
        <v>691</v>
      </c>
      <c r="G96" s="18">
        <f t="shared" si="23"/>
        <v>449</v>
      </c>
      <c r="H96" s="19">
        <f t="shared" si="23"/>
        <v>242</v>
      </c>
      <c r="I96" s="63">
        <f>SUM(I89:I95)</f>
        <v>0</v>
      </c>
      <c r="J96" s="63">
        <f>SUM(J89:J95)</f>
        <v>0</v>
      </c>
    </row>
    <row r="97" spans="1:13" ht="15.75" thickTop="1" x14ac:dyDescent="0.25"/>
    <row r="99" spans="1:13" ht="21.75" thickBot="1" x14ac:dyDescent="0.4">
      <c r="A99" s="68" t="s">
        <v>15</v>
      </c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3" x14ac:dyDescent="0.25">
      <c r="A101" s="98" t="s">
        <v>418</v>
      </c>
      <c r="B101" s="183"/>
      <c r="C101" s="71">
        <v>32</v>
      </c>
      <c r="D101" s="71">
        <v>22</v>
      </c>
      <c r="E101" s="188">
        <v>56</v>
      </c>
      <c r="F101" s="78">
        <f t="shared" ref="F101:F107" si="24">SUM(B101:E101)</f>
        <v>110</v>
      </c>
      <c r="G101" s="79">
        <f t="shared" ref="G101:G107" si="25">F101-H101</f>
        <v>75</v>
      </c>
      <c r="H101" s="80">
        <v>35</v>
      </c>
      <c r="I101" s="62"/>
      <c r="J101" s="62"/>
      <c r="K101" s="62">
        <v>7</v>
      </c>
      <c r="L101" s="81"/>
    </row>
    <row r="102" spans="1:13" x14ac:dyDescent="0.25">
      <c r="A102" s="75" t="s">
        <v>419</v>
      </c>
      <c r="B102" s="184"/>
      <c r="C102" s="103">
        <v>43</v>
      </c>
      <c r="D102" s="71">
        <v>26</v>
      </c>
      <c r="E102" s="74">
        <v>13</v>
      </c>
      <c r="F102" s="78">
        <f t="shared" si="24"/>
        <v>82</v>
      </c>
      <c r="G102" s="79">
        <f t="shared" si="25"/>
        <v>64</v>
      </c>
      <c r="H102" s="80">
        <v>18</v>
      </c>
      <c r="I102" s="62"/>
      <c r="J102" s="62"/>
      <c r="K102" s="117">
        <v>2</v>
      </c>
      <c r="L102" s="62"/>
    </row>
    <row r="103" spans="1:13" x14ac:dyDescent="0.25">
      <c r="A103" s="73" t="s">
        <v>420</v>
      </c>
      <c r="B103" s="71">
        <v>33</v>
      </c>
      <c r="C103" s="71">
        <v>42</v>
      </c>
      <c r="D103" s="71">
        <v>28</v>
      </c>
      <c r="E103" s="74">
        <v>28</v>
      </c>
      <c r="F103" s="78">
        <f t="shared" si="24"/>
        <v>131</v>
      </c>
      <c r="G103" s="79">
        <f t="shared" si="25"/>
        <v>90</v>
      </c>
      <c r="H103" s="80">
        <v>41</v>
      </c>
      <c r="I103" s="62"/>
      <c r="J103" s="62"/>
      <c r="K103" s="176">
        <v>8</v>
      </c>
      <c r="L103" s="62"/>
    </row>
    <row r="104" spans="1:13" x14ac:dyDescent="0.25">
      <c r="A104" s="73" t="s">
        <v>421</v>
      </c>
      <c r="B104" s="71">
        <v>23</v>
      </c>
      <c r="C104" s="71">
        <v>41</v>
      </c>
      <c r="D104" s="71">
        <v>27</v>
      </c>
      <c r="E104" s="74">
        <v>21</v>
      </c>
      <c r="F104" s="78">
        <f t="shared" si="24"/>
        <v>112</v>
      </c>
      <c r="G104" s="79">
        <f t="shared" si="25"/>
        <v>75</v>
      </c>
      <c r="H104" s="80">
        <v>37</v>
      </c>
      <c r="I104" s="62"/>
      <c r="J104" s="62"/>
      <c r="K104" s="117">
        <v>4</v>
      </c>
      <c r="L104" s="62"/>
    </row>
    <row r="105" spans="1:13" x14ac:dyDescent="0.25">
      <c r="A105" s="98" t="s">
        <v>422</v>
      </c>
      <c r="B105" s="71">
        <v>28</v>
      </c>
      <c r="C105" s="71">
        <v>15</v>
      </c>
      <c r="D105" s="90"/>
      <c r="E105" s="91"/>
      <c r="F105" s="78">
        <f t="shared" si="24"/>
        <v>43</v>
      </c>
      <c r="G105" s="79">
        <f t="shared" si="25"/>
        <v>24</v>
      </c>
      <c r="H105" s="80">
        <v>19</v>
      </c>
      <c r="I105" s="62"/>
      <c r="J105" s="62"/>
      <c r="K105" s="176">
        <v>2</v>
      </c>
      <c r="L105" s="62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3" ht="15.75" thickBot="1" x14ac:dyDescent="0.3">
      <c r="A108" s="4" t="s">
        <v>13</v>
      </c>
      <c r="B108" s="15">
        <f t="shared" ref="B108:H108" si="26">SUM(B101:B107)</f>
        <v>84</v>
      </c>
      <c r="C108" s="15">
        <f t="shared" si="26"/>
        <v>173</v>
      </c>
      <c r="D108" s="15">
        <f t="shared" si="26"/>
        <v>103</v>
      </c>
      <c r="E108" s="16">
        <f t="shared" si="26"/>
        <v>118</v>
      </c>
      <c r="F108" s="17">
        <f t="shared" si="26"/>
        <v>478</v>
      </c>
      <c r="G108" s="18">
        <f t="shared" si="26"/>
        <v>328</v>
      </c>
      <c r="H108" s="19">
        <f t="shared" si="26"/>
        <v>150</v>
      </c>
      <c r="I108" s="63">
        <f>SUM(I101:I107)</f>
        <v>0</v>
      </c>
      <c r="J108" s="63">
        <f>SUM(J101:J107)</f>
        <v>0</v>
      </c>
    </row>
    <row r="109" spans="1:13" ht="15.75" thickTop="1" x14ac:dyDescent="0.25"/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423</v>
      </c>
      <c r="B113" s="90"/>
      <c r="C113" s="90"/>
      <c r="D113" s="71">
        <v>20</v>
      </c>
      <c r="E113" s="74">
        <v>16</v>
      </c>
      <c r="F113" s="78">
        <f t="shared" ref="F113:F119" si="27">SUM(B113:E113)</f>
        <v>36</v>
      </c>
      <c r="G113" s="79">
        <f t="shared" ref="G113:G119" si="28">F113-H113</f>
        <v>25</v>
      </c>
      <c r="H113" s="80">
        <v>11</v>
      </c>
      <c r="I113" s="62"/>
      <c r="J113" s="62"/>
      <c r="K113" s="62"/>
      <c r="L113" s="62"/>
      <c r="M113" s="81"/>
    </row>
    <row r="114" spans="1:13" x14ac:dyDescent="0.25">
      <c r="A114" s="75" t="s">
        <v>424</v>
      </c>
      <c r="B114" s="71">
        <v>24</v>
      </c>
      <c r="C114" s="71">
        <v>53</v>
      </c>
      <c r="D114" s="71">
        <v>31</v>
      </c>
      <c r="E114" s="74">
        <v>14</v>
      </c>
      <c r="F114" s="78">
        <f t="shared" si="27"/>
        <v>122</v>
      </c>
      <c r="G114" s="79">
        <f t="shared" si="28"/>
        <v>94</v>
      </c>
      <c r="H114" s="80">
        <v>28</v>
      </c>
      <c r="I114" s="62">
        <v>12</v>
      </c>
      <c r="J114" s="62">
        <v>8</v>
      </c>
      <c r="K114" s="62">
        <v>5</v>
      </c>
      <c r="L114" s="62"/>
      <c r="M114" s="81"/>
    </row>
    <row r="115" spans="1:13" x14ac:dyDescent="0.25">
      <c r="A115" s="73" t="s">
        <v>425</v>
      </c>
      <c r="B115" s="71">
        <v>6</v>
      </c>
      <c r="C115" s="71">
        <v>37</v>
      </c>
      <c r="D115" s="71">
        <v>33</v>
      </c>
      <c r="E115" s="74">
        <v>19</v>
      </c>
      <c r="F115" s="78">
        <f t="shared" si="27"/>
        <v>95</v>
      </c>
      <c r="G115" s="79">
        <f t="shared" si="28"/>
        <v>63</v>
      </c>
      <c r="H115" s="80">
        <v>32</v>
      </c>
      <c r="I115" s="62">
        <v>0</v>
      </c>
      <c r="J115" s="62">
        <v>0</v>
      </c>
      <c r="K115" s="172">
        <v>1</v>
      </c>
      <c r="L115" s="62"/>
      <c r="M115" s="81"/>
    </row>
    <row r="116" spans="1:13" x14ac:dyDescent="0.25">
      <c r="A116" s="73" t="s">
        <v>426</v>
      </c>
      <c r="B116" s="71">
        <v>20</v>
      </c>
      <c r="C116" s="71">
        <v>40</v>
      </c>
      <c r="D116" s="71">
        <v>11</v>
      </c>
      <c r="E116" s="74">
        <v>4</v>
      </c>
      <c r="F116" s="78">
        <f t="shared" si="27"/>
        <v>75</v>
      </c>
      <c r="G116" s="79">
        <f t="shared" si="28"/>
        <v>51</v>
      </c>
      <c r="H116" s="80">
        <v>24</v>
      </c>
      <c r="I116" s="62">
        <v>12</v>
      </c>
      <c r="J116" s="62">
        <v>8</v>
      </c>
      <c r="K116" s="62">
        <v>4</v>
      </c>
      <c r="L116" s="62"/>
      <c r="M116" s="81"/>
    </row>
    <row r="117" spans="1:13" x14ac:dyDescent="0.25">
      <c r="A117" s="73" t="s">
        <v>427</v>
      </c>
      <c r="B117" s="71">
        <v>16</v>
      </c>
      <c r="C117" s="71">
        <v>43</v>
      </c>
      <c r="D117" s="71">
        <v>13</v>
      </c>
      <c r="E117" s="74">
        <v>10</v>
      </c>
      <c r="F117" s="78">
        <f t="shared" si="27"/>
        <v>82</v>
      </c>
      <c r="G117" s="79">
        <f t="shared" si="28"/>
        <v>47</v>
      </c>
      <c r="H117" s="80">
        <v>35</v>
      </c>
      <c r="I117" s="62">
        <v>16</v>
      </c>
      <c r="J117" s="62">
        <v>12</v>
      </c>
      <c r="K117" s="62">
        <v>10</v>
      </c>
      <c r="L117" s="62"/>
      <c r="M117" s="81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E120" si="29">SUM(B113:B119)</f>
        <v>66</v>
      </c>
      <c r="C120" s="15">
        <f t="shared" si="29"/>
        <v>173</v>
      </c>
      <c r="D120" s="15">
        <f t="shared" si="29"/>
        <v>108</v>
      </c>
      <c r="E120" s="16">
        <f t="shared" si="29"/>
        <v>63</v>
      </c>
      <c r="F120" s="17">
        <f>SUM(F113:F119)</f>
        <v>410</v>
      </c>
      <c r="G120" s="18">
        <f>SUM(G113:G119)</f>
        <v>280</v>
      </c>
      <c r="H120" s="19">
        <f>SUM(H113:H119)</f>
        <v>130</v>
      </c>
      <c r="I120" s="63">
        <f>SUM(I113:I119)</f>
        <v>40</v>
      </c>
      <c r="J120" s="63">
        <f>SUM(J113:J119)</f>
        <v>28</v>
      </c>
      <c r="K120" s="120"/>
      <c r="L120" s="81"/>
      <c r="M120" s="81"/>
    </row>
    <row r="121" spans="1:13" ht="15.75" thickTop="1" x14ac:dyDescent="0.25"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428</v>
      </c>
      <c r="B125" s="71">
        <v>18</v>
      </c>
      <c r="C125" s="71">
        <v>39</v>
      </c>
      <c r="D125" s="71">
        <v>18</v>
      </c>
      <c r="E125" s="74">
        <v>15</v>
      </c>
      <c r="F125" s="78">
        <f t="shared" ref="F125:F131" si="30">SUM(B125:E125)</f>
        <v>90</v>
      </c>
      <c r="G125" s="79">
        <f t="shared" ref="G125:G131" si="31">F125-H125</f>
        <v>68</v>
      </c>
      <c r="H125" s="80">
        <v>22</v>
      </c>
      <c r="I125" s="62">
        <v>12</v>
      </c>
      <c r="J125" s="62">
        <v>9</v>
      </c>
      <c r="K125" s="122">
        <v>5</v>
      </c>
      <c r="L125" s="81"/>
      <c r="M125" s="81"/>
    </row>
    <row r="126" spans="1:13" x14ac:dyDescent="0.25">
      <c r="A126" s="75" t="s">
        <v>429</v>
      </c>
      <c r="B126" s="71">
        <v>13</v>
      </c>
      <c r="C126" s="71">
        <v>35</v>
      </c>
      <c r="D126" s="71">
        <v>24</v>
      </c>
      <c r="E126" s="74">
        <v>12</v>
      </c>
      <c r="F126" s="78">
        <f t="shared" si="30"/>
        <v>84</v>
      </c>
      <c r="G126" s="79">
        <f t="shared" si="31"/>
        <v>58</v>
      </c>
      <c r="H126" s="80">
        <v>26</v>
      </c>
      <c r="I126" s="62">
        <v>11</v>
      </c>
      <c r="J126" s="62">
        <v>9</v>
      </c>
      <c r="K126" s="122">
        <v>4</v>
      </c>
      <c r="L126" s="62"/>
      <c r="M126" s="81"/>
    </row>
    <row r="127" spans="1:13" x14ac:dyDescent="0.25">
      <c r="A127" s="73" t="s">
        <v>430</v>
      </c>
      <c r="B127" s="71">
        <v>27</v>
      </c>
      <c r="C127" s="71">
        <v>42</v>
      </c>
      <c r="D127" s="71">
        <v>12</v>
      </c>
      <c r="E127" s="74">
        <v>6</v>
      </c>
      <c r="F127" s="78">
        <f t="shared" si="30"/>
        <v>87</v>
      </c>
      <c r="G127" s="79">
        <f t="shared" si="31"/>
        <v>52</v>
      </c>
      <c r="H127" s="80">
        <v>35</v>
      </c>
      <c r="I127" s="62">
        <v>17</v>
      </c>
      <c r="J127" s="62">
        <v>11</v>
      </c>
      <c r="K127" s="122">
        <v>8</v>
      </c>
      <c r="L127" s="81"/>
    </row>
    <row r="128" spans="1:13" x14ac:dyDescent="0.25">
      <c r="A128" s="73" t="s">
        <v>431</v>
      </c>
      <c r="B128" s="71">
        <v>27</v>
      </c>
      <c r="C128" s="71">
        <v>33</v>
      </c>
      <c r="D128" s="97"/>
      <c r="E128" s="106"/>
      <c r="F128" s="78">
        <f t="shared" si="30"/>
        <v>60</v>
      </c>
      <c r="G128" s="79">
        <f t="shared" si="31"/>
        <v>34</v>
      </c>
      <c r="H128" s="80">
        <v>26</v>
      </c>
      <c r="I128" s="62">
        <v>0</v>
      </c>
      <c r="J128" s="62">
        <v>0</v>
      </c>
      <c r="K128" s="122">
        <v>10</v>
      </c>
      <c r="L128" s="62"/>
    </row>
    <row r="129" spans="1:12" x14ac:dyDescent="0.25">
      <c r="A129" s="73" t="s">
        <v>432</v>
      </c>
      <c r="B129" s="71">
        <v>20</v>
      </c>
      <c r="C129" s="71"/>
      <c r="D129" s="71"/>
      <c r="E129" s="74"/>
      <c r="F129" s="78">
        <f t="shared" si="30"/>
        <v>20</v>
      </c>
      <c r="G129" s="79">
        <f t="shared" si="31"/>
        <v>14</v>
      </c>
      <c r="H129" s="80">
        <v>6</v>
      </c>
      <c r="I129" s="62"/>
      <c r="J129" s="62"/>
      <c r="K129" s="122">
        <v>1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105</v>
      </c>
      <c r="C132" s="15">
        <f t="shared" si="32"/>
        <v>149</v>
      </c>
      <c r="D132" s="15">
        <f t="shared" si="32"/>
        <v>54</v>
      </c>
      <c r="E132" s="16">
        <f t="shared" si="32"/>
        <v>33</v>
      </c>
      <c r="F132" s="17">
        <f t="shared" si="32"/>
        <v>341</v>
      </c>
      <c r="G132" s="18">
        <f t="shared" si="32"/>
        <v>226</v>
      </c>
      <c r="H132" s="19">
        <f t="shared" si="32"/>
        <v>115</v>
      </c>
      <c r="I132" s="63">
        <f>SUM(I125:I131)</f>
        <v>40</v>
      </c>
      <c r="J132" s="63">
        <f>SUM(J125:J131)</f>
        <v>29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433</v>
      </c>
      <c r="B137" s="71"/>
      <c r="C137" s="71">
        <v>47</v>
      </c>
      <c r="D137" s="71">
        <v>23</v>
      </c>
      <c r="E137" s="74">
        <v>12</v>
      </c>
      <c r="F137" s="13">
        <f t="shared" ref="F137:F143" si="33">SUM(B137:E137)</f>
        <v>82</v>
      </c>
      <c r="G137" s="11">
        <f t="shared" ref="G137:G143" si="34">F137-H137</f>
        <v>50</v>
      </c>
      <c r="H137" s="14">
        <v>32</v>
      </c>
      <c r="I137" s="62">
        <v>15</v>
      </c>
      <c r="J137" s="62">
        <v>9</v>
      </c>
      <c r="K137" s="118">
        <v>3</v>
      </c>
    </row>
    <row r="138" spans="1:12" x14ac:dyDescent="0.25">
      <c r="A138" s="75" t="s">
        <v>434</v>
      </c>
      <c r="B138" s="71">
        <v>21</v>
      </c>
      <c r="C138" s="71">
        <v>41</v>
      </c>
      <c r="D138" s="71">
        <v>14</v>
      </c>
      <c r="E138" s="74">
        <v>17</v>
      </c>
      <c r="F138" s="13">
        <f t="shared" si="33"/>
        <v>93</v>
      </c>
      <c r="G138" s="11">
        <f t="shared" si="34"/>
        <v>65</v>
      </c>
      <c r="H138" s="14">
        <v>28</v>
      </c>
      <c r="I138" s="62">
        <v>12</v>
      </c>
      <c r="J138" s="62">
        <v>8</v>
      </c>
      <c r="K138" s="118">
        <v>2</v>
      </c>
    </row>
    <row r="139" spans="1:12" x14ac:dyDescent="0.25">
      <c r="A139" s="73" t="s">
        <v>435</v>
      </c>
      <c r="B139" s="71">
        <v>21</v>
      </c>
      <c r="C139" s="71">
        <v>53</v>
      </c>
      <c r="D139" s="71">
        <v>13</v>
      </c>
      <c r="E139" s="74">
        <v>11</v>
      </c>
      <c r="F139" s="13">
        <f t="shared" si="33"/>
        <v>98</v>
      </c>
      <c r="G139" s="11">
        <f>F139-H139</f>
        <v>60</v>
      </c>
      <c r="H139" s="14">
        <v>38</v>
      </c>
      <c r="I139" s="62">
        <v>19</v>
      </c>
      <c r="J139" s="62">
        <v>11</v>
      </c>
      <c r="K139" s="117">
        <v>3</v>
      </c>
    </row>
    <row r="140" spans="1:12" x14ac:dyDescent="0.25">
      <c r="A140" s="73" t="s">
        <v>436</v>
      </c>
      <c r="B140" s="71">
        <v>23</v>
      </c>
      <c r="C140" s="71">
        <v>15</v>
      </c>
      <c r="D140" s="186"/>
      <c r="E140" s="74">
        <v>8</v>
      </c>
      <c r="F140" s="13">
        <f t="shared" si="33"/>
        <v>46</v>
      </c>
      <c r="G140" s="11">
        <f>F140-H140</f>
        <v>36</v>
      </c>
      <c r="H140" s="14">
        <v>10</v>
      </c>
      <c r="I140" s="156"/>
      <c r="J140" s="156"/>
      <c r="K140" s="118">
        <v>7</v>
      </c>
    </row>
    <row r="141" spans="1:12" x14ac:dyDescent="0.25">
      <c r="A141" s="98" t="s">
        <v>437</v>
      </c>
      <c r="B141" s="71">
        <v>28</v>
      </c>
      <c r="C141" s="71">
        <v>32</v>
      </c>
      <c r="D141" s="97"/>
      <c r="E141" s="91"/>
      <c r="F141" s="13">
        <f t="shared" si="33"/>
        <v>60</v>
      </c>
      <c r="G141" s="11">
        <f t="shared" si="34"/>
        <v>48</v>
      </c>
      <c r="H141" s="14">
        <v>12</v>
      </c>
      <c r="I141" s="102"/>
      <c r="J141" s="102"/>
      <c r="K141" s="118">
        <v>4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93</v>
      </c>
      <c r="C144" s="15">
        <f t="shared" si="35"/>
        <v>188</v>
      </c>
      <c r="D144" s="15">
        <f t="shared" si="35"/>
        <v>50</v>
      </c>
      <c r="E144" s="16">
        <f t="shared" si="35"/>
        <v>48</v>
      </c>
      <c r="F144" s="17">
        <f t="shared" si="35"/>
        <v>379</v>
      </c>
      <c r="G144" s="18">
        <f t="shared" si="35"/>
        <v>259</v>
      </c>
      <c r="H144" s="19">
        <f t="shared" si="35"/>
        <v>120</v>
      </c>
      <c r="I144" s="63">
        <f>SUM(I137:I143)</f>
        <v>46</v>
      </c>
      <c r="J144" s="63">
        <f>SUM(J137:J143)</f>
        <v>28</v>
      </c>
    </row>
    <row r="145" spans="1:11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</row>
    <row r="146" spans="1:11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</row>
    <row r="147" spans="1:11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</row>
    <row r="148" spans="1:11" ht="33" thickBot="1" x14ac:dyDescent="0.45">
      <c r="A148" s="49">
        <v>2015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</row>
    <row r="149" spans="1:11" ht="18.75" x14ac:dyDescent="0.3">
      <c r="A149" s="46" t="s">
        <v>33</v>
      </c>
      <c r="B149" s="47">
        <f>SUM(B144+B132+B120+B108+B96+B84+B72+B60+B48+B36+B24+B12)</f>
        <v>1247</v>
      </c>
      <c r="C149" s="47">
        <f>C144+C132+C120+C108+C96+C84+C72+C60+C48+C36+C24+C12</f>
        <v>2496</v>
      </c>
      <c r="D149" s="47">
        <f>SUM(D144+D132+D120+D108+D96+D84+D72+D60+D48+D36+D24+D12)</f>
        <v>1120</v>
      </c>
      <c r="E149" s="47">
        <f>SUM(E144+E132+E120+E108+E96+E84+E72+E60+E48+E36+E24+E12)</f>
        <v>928</v>
      </c>
      <c r="F149" s="48">
        <f>SUM(F144+F132+F120+F108+F96+F84+F72+F60+F48+F36+F24+F12)</f>
        <v>5791</v>
      </c>
      <c r="G149" s="48">
        <f>SUM(G144+G132+G120+G108+G96++G84+G72+G60+G48+G36+G24+G12)</f>
        <v>3682</v>
      </c>
      <c r="H149" s="48">
        <f>SUM(H144+H132+H120+H108+H96+H84+H72+H60+H48+H36+H24+H12)</f>
        <v>2109</v>
      </c>
      <c r="I149" s="63">
        <f>SUM(I12+I24+I36+I48+I60+I72+I84+I96+I108+I120+I132+I144)</f>
        <v>448</v>
      </c>
      <c r="J149" s="63">
        <f>SUM(J144+J132+J120+J108+J96+J84+J72+J60+J48+J36+J24+J12)</f>
        <v>278</v>
      </c>
    </row>
    <row r="150" spans="1:11" x14ac:dyDescent="0.25">
      <c r="F150">
        <f>B149+C149+D149+E149</f>
        <v>5791</v>
      </c>
      <c r="G150" s="70" t="s">
        <v>55</v>
      </c>
      <c r="H150">
        <f>SUM(G149:H149)</f>
        <v>5791</v>
      </c>
      <c r="I150" s="66"/>
      <c r="J150" s="66"/>
    </row>
    <row r="151" spans="1:11" x14ac:dyDescent="0.25">
      <c r="E151" s="166">
        <v>2009</v>
      </c>
      <c r="F151">
        <v>1870</v>
      </c>
      <c r="G151" s="70"/>
      <c r="I151" s="66"/>
      <c r="J151" s="66"/>
    </row>
    <row r="152" spans="1:11" x14ac:dyDescent="0.25">
      <c r="E152" s="166">
        <v>2010</v>
      </c>
      <c r="F152">
        <v>5957</v>
      </c>
      <c r="G152" s="70"/>
      <c r="I152" s="66"/>
      <c r="J152" s="66"/>
    </row>
    <row r="153" spans="1:11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152" t="s">
        <v>287</v>
      </c>
      <c r="I153" s="153">
        <v>24</v>
      </c>
      <c r="J153" s="153">
        <v>12</v>
      </c>
      <c r="K153" s="128">
        <v>40170</v>
      </c>
    </row>
    <row r="154" spans="1:11" x14ac:dyDescent="0.25">
      <c r="A154" s="143"/>
      <c r="B154" s="145"/>
      <c r="C154" s="146"/>
      <c r="D154" s="145"/>
      <c r="E154" s="166">
        <v>2012</v>
      </c>
      <c r="F154">
        <v>5636</v>
      </c>
      <c r="H154" s="115" t="s">
        <v>283</v>
      </c>
      <c r="I154" s="148">
        <v>22</v>
      </c>
      <c r="J154" s="148">
        <v>13</v>
      </c>
      <c r="K154" s="128">
        <v>40282</v>
      </c>
    </row>
    <row r="155" spans="1:11" x14ac:dyDescent="0.25">
      <c r="A155" s="143"/>
      <c r="B155" s="145"/>
      <c r="C155" s="146"/>
      <c r="D155" s="145"/>
      <c r="E155" s="166">
        <v>2013</v>
      </c>
      <c r="F155">
        <v>6240</v>
      </c>
      <c r="H155" s="115" t="s">
        <v>207</v>
      </c>
      <c r="I155" s="114">
        <v>26</v>
      </c>
      <c r="J155" s="114">
        <v>15</v>
      </c>
      <c r="K155" s="128">
        <v>40688</v>
      </c>
    </row>
    <row r="156" spans="1:11" x14ac:dyDescent="0.25">
      <c r="A156" s="143"/>
      <c r="B156" s="145"/>
      <c r="C156" s="145"/>
      <c r="D156" s="145"/>
      <c r="E156" s="166">
        <v>2014</v>
      </c>
      <c r="F156">
        <v>5815</v>
      </c>
      <c r="H156" s="126" t="s">
        <v>246</v>
      </c>
      <c r="I156" s="127">
        <v>29</v>
      </c>
      <c r="J156" s="127">
        <v>17</v>
      </c>
      <c r="K156" s="128">
        <v>41213</v>
      </c>
    </row>
    <row r="157" spans="1:11" x14ac:dyDescent="0.25">
      <c r="A157" s="143"/>
      <c r="B157" s="145"/>
      <c r="C157" s="144"/>
      <c r="D157" s="143"/>
      <c r="E157" s="143">
        <v>2015</v>
      </c>
      <c r="F157">
        <v>5791</v>
      </c>
      <c r="H157" s="126" t="s">
        <v>282</v>
      </c>
      <c r="I157" s="127">
        <v>29</v>
      </c>
      <c r="J157" s="127">
        <v>15</v>
      </c>
      <c r="K157" s="128">
        <v>41626</v>
      </c>
    </row>
    <row r="158" spans="1:11" x14ac:dyDescent="0.25">
      <c r="A158" s="143"/>
      <c r="B158" s="149"/>
      <c r="C158" s="149"/>
      <c r="D158" s="149"/>
      <c r="E158" s="149"/>
      <c r="H158" s="126" t="s">
        <v>380</v>
      </c>
      <c r="I158" s="127">
        <v>39</v>
      </c>
      <c r="J158" s="127">
        <v>26</v>
      </c>
      <c r="K158" s="128">
        <v>41990</v>
      </c>
    </row>
    <row r="159" spans="1:11" x14ac:dyDescent="0.25">
      <c r="A159" s="181"/>
      <c r="B159" s="196"/>
      <c r="C159" s="196"/>
      <c r="D159" s="196"/>
      <c r="E159" s="196"/>
      <c r="H159" s="126" t="s">
        <v>441</v>
      </c>
      <c r="I159" s="127">
        <v>29</v>
      </c>
      <c r="J159" s="127">
        <v>20</v>
      </c>
      <c r="K159" s="128">
        <v>42046</v>
      </c>
    </row>
    <row r="160" spans="1:11" x14ac:dyDescent="0.25">
      <c r="A160" s="197"/>
      <c r="B160" s="197"/>
      <c r="C160" s="198"/>
      <c r="D160" s="197"/>
      <c r="E160" s="198"/>
      <c r="H160" s="126"/>
      <c r="I160" s="127"/>
      <c r="J160" s="127"/>
      <c r="K160" s="128"/>
    </row>
    <row r="161" spans="1:11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</row>
    <row r="162" spans="1:11" ht="15.75" thickBot="1" x14ac:dyDescent="0.3">
      <c r="A162" s="159"/>
      <c r="B162" s="199" t="s">
        <v>0</v>
      </c>
      <c r="C162" s="200" t="s">
        <v>1</v>
      </c>
      <c r="D162" s="200" t="s">
        <v>2</v>
      </c>
      <c r="E162" s="200" t="s">
        <v>3</v>
      </c>
      <c r="H162" s="126"/>
      <c r="I162" s="127"/>
      <c r="J162" s="127"/>
      <c r="K162" s="128"/>
    </row>
    <row r="163" spans="1:11" ht="15.75" thickBot="1" x14ac:dyDescent="0.3">
      <c r="A163" s="160" t="s">
        <v>286</v>
      </c>
      <c r="B163" s="162" t="s">
        <v>326</v>
      </c>
      <c r="C163" s="163">
        <v>18598</v>
      </c>
      <c r="D163" s="162" t="s">
        <v>327</v>
      </c>
      <c r="E163" s="163">
        <v>21520</v>
      </c>
      <c r="H163" s="126"/>
      <c r="I163" s="127"/>
      <c r="J163" s="127"/>
      <c r="K163" s="128"/>
    </row>
    <row r="164" spans="1:11" ht="15.75" thickBot="1" x14ac:dyDescent="0.3">
      <c r="A164" s="160" t="s">
        <v>284</v>
      </c>
      <c r="B164" s="163">
        <v>18810</v>
      </c>
      <c r="C164" s="162" t="s">
        <v>328</v>
      </c>
      <c r="D164" s="163">
        <v>29434</v>
      </c>
      <c r="E164" s="163">
        <v>30348</v>
      </c>
      <c r="H164" s="126"/>
      <c r="I164" s="127"/>
      <c r="J164" s="127"/>
      <c r="K164" s="128"/>
    </row>
    <row r="165" spans="1:11" ht="15.75" thickBot="1" x14ac:dyDescent="0.3">
      <c r="A165" s="160" t="s">
        <v>281</v>
      </c>
      <c r="B165" s="163">
        <v>20637</v>
      </c>
      <c r="C165" s="162" t="s">
        <v>329</v>
      </c>
      <c r="D165" s="163">
        <v>29373</v>
      </c>
      <c r="E165" s="163">
        <v>31625</v>
      </c>
      <c r="H165" s="126"/>
      <c r="I165" s="127"/>
      <c r="J165" s="127"/>
      <c r="K165" s="128"/>
    </row>
    <row r="166" spans="1:11" ht="15.75" thickBot="1" x14ac:dyDescent="0.3">
      <c r="A166" s="160" t="s">
        <v>279</v>
      </c>
      <c r="B166" s="163">
        <v>22798</v>
      </c>
      <c r="C166" s="163">
        <v>32325</v>
      </c>
      <c r="D166" s="163">
        <v>25020</v>
      </c>
      <c r="E166" s="163">
        <v>27181</v>
      </c>
      <c r="H166" s="126"/>
      <c r="I166" s="127"/>
      <c r="J166" s="127"/>
      <c r="K166" s="128"/>
    </row>
    <row r="167" spans="1:11" ht="15.75" thickBot="1" x14ac:dyDescent="0.3">
      <c r="A167" s="159"/>
      <c r="B167" s="161"/>
      <c r="C167" s="164" t="s">
        <v>278</v>
      </c>
      <c r="D167" s="165">
        <v>106</v>
      </c>
      <c r="E167" s="165">
        <v>135</v>
      </c>
      <c r="H167" s="126"/>
      <c r="I167" s="127"/>
      <c r="J167" s="127"/>
      <c r="K167" s="128"/>
    </row>
    <row r="168" spans="1:11" ht="15.75" thickBot="1" x14ac:dyDescent="0.3">
      <c r="A168" s="160" t="s">
        <v>285</v>
      </c>
      <c r="B168" s="163">
        <v>29373</v>
      </c>
      <c r="C168" s="162" t="s">
        <v>330</v>
      </c>
      <c r="D168" s="163">
        <v>25020</v>
      </c>
      <c r="E168" s="163">
        <v>14277</v>
      </c>
      <c r="H168" s="126"/>
      <c r="I168" s="127"/>
      <c r="J168" s="127"/>
      <c r="K168" s="128"/>
    </row>
    <row r="169" spans="1:11" ht="23.25" x14ac:dyDescent="0.25">
      <c r="A169" s="189" t="s">
        <v>381</v>
      </c>
      <c r="B169" s="190">
        <v>21033</v>
      </c>
      <c r="C169" s="191" t="s">
        <v>442</v>
      </c>
      <c r="D169" s="190">
        <v>19146</v>
      </c>
      <c r="E169" s="190">
        <v>30348</v>
      </c>
      <c r="H169" s="126"/>
      <c r="I169" s="127"/>
      <c r="J169" s="127"/>
      <c r="K169" s="128"/>
    </row>
    <row r="170" spans="1:11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1" x14ac:dyDescent="0.25">
      <c r="A171" s="167"/>
      <c r="B171" s="168"/>
      <c r="C171" s="168"/>
      <c r="D171" s="168"/>
      <c r="E171" s="168"/>
      <c r="H171" s="126"/>
      <c r="I171" s="127"/>
      <c r="J171" s="127"/>
      <c r="K171" s="128"/>
    </row>
    <row r="172" spans="1:11" x14ac:dyDescent="0.25">
      <c r="A172" s="167"/>
      <c r="B172" s="168"/>
      <c r="C172" s="168"/>
      <c r="D172" s="168"/>
      <c r="E172" s="168"/>
      <c r="H172" s="126"/>
      <c r="I172" s="127"/>
      <c r="J172" s="127"/>
      <c r="K172" s="128"/>
    </row>
    <row r="173" spans="1:11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1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1" ht="21.75" thickBot="1" x14ac:dyDescent="0.4">
      <c r="A175" s="54" t="s">
        <v>39</v>
      </c>
    </row>
    <row r="176" spans="1:11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" si="36">SUM(B177:E177)</f>
        <v>0</v>
      </c>
      <c r="G177" s="9">
        <f t="shared" ref="G177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>SUM(B178:E178)</f>
        <v>0</v>
      </c>
      <c r="G178" s="6">
        <f>F178-H178</f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ref="F179:F182" si="38">SUM(B179:E179)</f>
        <v>0</v>
      </c>
      <c r="G179" s="11">
        <f t="shared" ref="G179:G182" si="39">F179-H179</f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8"/>
        <v>0</v>
      </c>
      <c r="G180" s="11">
        <f t="shared" si="39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8"/>
        <v>0</v>
      </c>
      <c r="G181" s="11">
        <f t="shared" si="39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8"/>
        <v>0</v>
      </c>
      <c r="G182" s="11">
        <f t="shared" si="39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40">SUM(B177:B183)</f>
        <v>0</v>
      </c>
      <c r="C184" s="15">
        <f t="shared" si="40"/>
        <v>0</v>
      </c>
      <c r="D184" s="15">
        <f t="shared" si="40"/>
        <v>0</v>
      </c>
      <c r="E184" s="16">
        <f t="shared" si="40"/>
        <v>0</v>
      </c>
      <c r="F184" s="17">
        <f t="shared" si="40"/>
        <v>0</v>
      </c>
      <c r="G184" s="18">
        <f t="shared" si="40"/>
        <v>0</v>
      </c>
      <c r="H184" s="19">
        <f t="shared" si="40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opLeftCell="A151" workbookViewId="0">
      <selection activeCell="A151" sqref="A151:M184"/>
    </sheetView>
  </sheetViews>
  <sheetFormatPr defaultRowHeight="15" x14ac:dyDescent="0.25"/>
  <cols>
    <col min="1" max="1" width="15.140625" customWidth="1"/>
    <col min="3" max="3" width="10.42578125" customWidth="1"/>
    <col min="7" max="7" width="9.5703125" bestFit="1" customWidth="1"/>
  </cols>
  <sheetData>
    <row r="1" spans="1:13" ht="44.25" x14ac:dyDescent="0.55000000000000004">
      <c r="A1" s="20" t="s">
        <v>14</v>
      </c>
      <c r="F1" s="20"/>
      <c r="G1" s="201">
        <v>2016</v>
      </c>
      <c r="L1" s="81"/>
      <c r="M1" s="81"/>
    </row>
    <row r="2" spans="1:13" x14ac:dyDescent="0.25">
      <c r="C2" s="72"/>
      <c r="D2" t="s">
        <v>56</v>
      </c>
      <c r="E2" s="85"/>
      <c r="F2" s="67" t="s">
        <v>51</v>
      </c>
      <c r="L2" s="81"/>
      <c r="M2" s="81"/>
    </row>
    <row r="3" spans="1:13" ht="21.75" thickBot="1" x14ac:dyDescent="0.4">
      <c r="A3" s="53" t="s">
        <v>34</v>
      </c>
      <c r="L3" s="81"/>
      <c r="M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  <c r="M4" s="81"/>
    </row>
    <row r="5" spans="1:13" ht="15.75" thickTop="1" x14ac:dyDescent="0.25">
      <c r="A5" s="98" t="s">
        <v>445</v>
      </c>
      <c r="B5" s="178"/>
      <c r="C5" s="108"/>
      <c r="D5" s="108"/>
      <c r="E5" s="130">
        <v>6</v>
      </c>
      <c r="F5" s="8">
        <f t="shared" ref="F5:F11" si="0">SUM(B5:E5)</f>
        <v>6</v>
      </c>
      <c r="G5" s="9">
        <f t="shared" ref="G5:G11" si="1">F5-H5</f>
        <v>6</v>
      </c>
      <c r="H5" s="10">
        <v>0</v>
      </c>
      <c r="I5" s="62"/>
      <c r="J5" s="62"/>
      <c r="K5" s="62"/>
      <c r="L5" s="81"/>
      <c r="M5" s="81"/>
    </row>
    <row r="6" spans="1:13" x14ac:dyDescent="0.25">
      <c r="A6" s="75" t="s">
        <v>446</v>
      </c>
      <c r="B6" s="131">
        <v>10</v>
      </c>
      <c r="C6" s="131">
        <v>41</v>
      </c>
      <c r="D6" s="131">
        <v>15</v>
      </c>
      <c r="E6" s="132">
        <v>13</v>
      </c>
      <c r="F6" s="21">
        <f t="shared" si="0"/>
        <v>79</v>
      </c>
      <c r="G6" s="6">
        <f t="shared" si="1"/>
        <v>51</v>
      </c>
      <c r="H6" s="22">
        <v>28</v>
      </c>
      <c r="I6" s="62">
        <v>13</v>
      </c>
      <c r="J6" s="62">
        <v>8</v>
      </c>
      <c r="K6" s="70">
        <v>10</v>
      </c>
      <c r="L6" s="81"/>
      <c r="M6" s="81"/>
    </row>
    <row r="7" spans="1:13" x14ac:dyDescent="0.25">
      <c r="A7" s="73" t="s">
        <v>447</v>
      </c>
      <c r="B7" s="134">
        <v>8</v>
      </c>
      <c r="C7" s="79">
        <v>44</v>
      </c>
      <c r="D7" s="79">
        <v>16</v>
      </c>
      <c r="E7" s="130">
        <v>10</v>
      </c>
      <c r="F7" s="21">
        <f t="shared" si="0"/>
        <v>78</v>
      </c>
      <c r="G7" s="6">
        <f t="shared" si="1"/>
        <v>49</v>
      </c>
      <c r="H7" s="22">
        <v>29</v>
      </c>
      <c r="I7" s="179">
        <v>9</v>
      </c>
      <c r="J7" s="62">
        <v>16</v>
      </c>
      <c r="K7" s="70">
        <v>5</v>
      </c>
      <c r="L7" s="81"/>
      <c r="M7" s="81"/>
    </row>
    <row r="8" spans="1:13" x14ac:dyDescent="0.25">
      <c r="A8" s="73" t="s">
        <v>448</v>
      </c>
      <c r="B8" s="212"/>
      <c r="C8" s="79">
        <v>45</v>
      </c>
      <c r="D8" s="79">
        <v>12</v>
      </c>
      <c r="E8" s="130">
        <v>10</v>
      </c>
      <c r="F8" s="21">
        <f t="shared" si="0"/>
        <v>67</v>
      </c>
      <c r="G8" s="6">
        <f>F8-H8</f>
        <v>48</v>
      </c>
      <c r="H8" s="22">
        <v>19</v>
      </c>
      <c r="I8" s="62">
        <v>7</v>
      </c>
      <c r="J8" s="62">
        <v>12</v>
      </c>
      <c r="K8" s="70">
        <v>3</v>
      </c>
      <c r="L8" s="81"/>
      <c r="M8" s="81"/>
    </row>
    <row r="9" spans="1:13" x14ac:dyDescent="0.25">
      <c r="A9" s="73" t="s">
        <v>449</v>
      </c>
      <c r="B9" s="79">
        <v>5</v>
      </c>
      <c r="C9" s="79">
        <v>42</v>
      </c>
      <c r="D9" s="79">
        <v>16</v>
      </c>
      <c r="E9" s="130">
        <v>5</v>
      </c>
      <c r="F9" s="21">
        <f t="shared" si="0"/>
        <v>68</v>
      </c>
      <c r="G9" s="6">
        <f t="shared" si="1"/>
        <v>41</v>
      </c>
      <c r="H9" s="22">
        <v>27</v>
      </c>
      <c r="I9" s="62">
        <v>10</v>
      </c>
      <c r="J9" s="62">
        <v>7</v>
      </c>
      <c r="K9" s="70">
        <v>2</v>
      </c>
      <c r="L9" s="62"/>
      <c r="M9" s="81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  <c r="M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  <c r="M11" s="81"/>
    </row>
    <row r="12" spans="1:13" ht="15.75" thickBot="1" x14ac:dyDescent="0.3">
      <c r="A12" s="4" t="s">
        <v>13</v>
      </c>
      <c r="B12" s="15">
        <f t="shared" ref="B12:K12" si="2">SUM(B5:B11)</f>
        <v>23</v>
      </c>
      <c r="C12" s="15">
        <f t="shared" si="2"/>
        <v>172</v>
      </c>
      <c r="D12" s="15">
        <f t="shared" si="2"/>
        <v>59</v>
      </c>
      <c r="E12" s="16">
        <f t="shared" si="2"/>
        <v>44</v>
      </c>
      <c r="F12" s="17">
        <f t="shared" si="2"/>
        <v>298</v>
      </c>
      <c r="G12" s="18">
        <f t="shared" si="2"/>
        <v>195</v>
      </c>
      <c r="H12" s="19">
        <f t="shared" si="2"/>
        <v>103</v>
      </c>
      <c r="I12" s="63">
        <f t="shared" si="2"/>
        <v>39</v>
      </c>
      <c r="J12" s="63">
        <f t="shared" si="2"/>
        <v>43</v>
      </c>
      <c r="K12" s="70">
        <f t="shared" si="2"/>
        <v>20</v>
      </c>
      <c r="L12" s="81"/>
      <c r="M12" s="81"/>
    </row>
    <row r="13" spans="1:13" ht="15.75" thickTop="1" x14ac:dyDescent="0.25">
      <c r="G13" s="110">
        <f>F12-H12</f>
        <v>195</v>
      </c>
      <c r="L13" s="81"/>
      <c r="M13" s="81"/>
    </row>
    <row r="14" spans="1:13" x14ac:dyDescent="0.25">
      <c r="L14" s="81"/>
      <c r="M14" s="81"/>
    </row>
    <row r="15" spans="1:13" ht="21.75" thickBot="1" x14ac:dyDescent="0.4">
      <c r="A15" s="53" t="s">
        <v>35</v>
      </c>
      <c r="L15" s="81"/>
      <c r="M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  <c r="M16" s="81"/>
    </row>
    <row r="17" spans="1:13" x14ac:dyDescent="0.25">
      <c r="A17" s="98" t="s">
        <v>450</v>
      </c>
      <c r="B17" s="71">
        <v>28</v>
      </c>
      <c r="C17" s="71">
        <v>51</v>
      </c>
      <c r="D17" s="71">
        <v>19</v>
      </c>
      <c r="E17" s="74">
        <v>16</v>
      </c>
      <c r="F17" s="78">
        <f t="shared" ref="F17:F23" si="3">SUM(B17:E17)</f>
        <v>114</v>
      </c>
      <c r="G17" s="11">
        <f t="shared" ref="G17:G23" si="4">F17-H17</f>
        <v>68</v>
      </c>
      <c r="H17" s="14">
        <v>46</v>
      </c>
      <c r="I17" s="62">
        <v>17</v>
      </c>
      <c r="J17" s="62">
        <v>12</v>
      </c>
      <c r="K17" s="62">
        <v>6</v>
      </c>
      <c r="L17" s="81"/>
      <c r="M17" s="81"/>
    </row>
    <row r="18" spans="1:13" x14ac:dyDescent="0.25">
      <c r="A18" s="75" t="s">
        <v>451</v>
      </c>
      <c r="B18" s="71">
        <v>12</v>
      </c>
      <c r="C18" s="71">
        <v>60</v>
      </c>
      <c r="D18" s="71">
        <v>18</v>
      </c>
      <c r="E18" s="74">
        <v>25</v>
      </c>
      <c r="F18" s="78">
        <f t="shared" si="3"/>
        <v>115</v>
      </c>
      <c r="G18" s="11">
        <f t="shared" si="4"/>
        <v>77</v>
      </c>
      <c r="H18" s="14">
        <v>38</v>
      </c>
      <c r="I18" s="62">
        <v>23</v>
      </c>
      <c r="J18" s="62">
        <v>16</v>
      </c>
      <c r="K18" s="62">
        <v>4</v>
      </c>
      <c r="L18" s="81"/>
      <c r="M18" s="81"/>
    </row>
    <row r="19" spans="1:13" x14ac:dyDescent="0.25">
      <c r="A19" s="73" t="s">
        <v>452</v>
      </c>
      <c r="B19" s="97"/>
      <c r="C19" s="71">
        <v>56</v>
      </c>
      <c r="D19" s="71">
        <v>20</v>
      </c>
      <c r="E19" s="74">
        <v>11</v>
      </c>
      <c r="F19" s="78">
        <f t="shared" si="3"/>
        <v>87</v>
      </c>
      <c r="G19" s="11">
        <f t="shared" si="4"/>
        <v>55</v>
      </c>
      <c r="H19" s="14">
        <v>32</v>
      </c>
      <c r="I19" s="62">
        <v>17</v>
      </c>
      <c r="J19" s="62">
        <v>11</v>
      </c>
      <c r="K19" s="62">
        <v>6</v>
      </c>
      <c r="L19" s="81"/>
      <c r="M19" s="81"/>
    </row>
    <row r="20" spans="1:13" x14ac:dyDescent="0.25">
      <c r="A20" s="73" t="s">
        <v>453</v>
      </c>
      <c r="B20" s="71">
        <v>12</v>
      </c>
      <c r="C20" s="71">
        <v>36</v>
      </c>
      <c r="D20" s="71">
        <v>21</v>
      </c>
      <c r="E20" s="74">
        <v>13</v>
      </c>
      <c r="F20" s="78">
        <f t="shared" si="3"/>
        <v>82</v>
      </c>
      <c r="G20" s="11">
        <f t="shared" si="4"/>
        <v>57</v>
      </c>
      <c r="H20" s="14">
        <v>25</v>
      </c>
      <c r="I20" s="62">
        <v>14</v>
      </c>
      <c r="J20" s="62">
        <v>10</v>
      </c>
      <c r="K20" s="62">
        <v>3</v>
      </c>
      <c r="L20" s="81"/>
      <c r="M20" s="81"/>
    </row>
    <row r="21" spans="1:13" x14ac:dyDescent="0.25">
      <c r="A21" s="73" t="s">
        <v>454</v>
      </c>
      <c r="B21" s="71">
        <v>22</v>
      </c>
      <c r="C21" s="93"/>
      <c r="D21" s="93"/>
      <c r="E21" s="94"/>
      <c r="F21" s="78">
        <f t="shared" si="3"/>
        <v>22</v>
      </c>
      <c r="G21" s="11">
        <f t="shared" si="4"/>
        <v>20</v>
      </c>
      <c r="H21" s="14">
        <v>2</v>
      </c>
      <c r="I21" s="62">
        <v>0</v>
      </c>
      <c r="J21" s="62">
        <v>0</v>
      </c>
      <c r="K21" s="62">
        <v>2</v>
      </c>
      <c r="L21" s="81"/>
      <c r="M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  <c r="M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  <c r="M23" s="81"/>
    </row>
    <row r="24" spans="1:13" ht="15.75" thickBot="1" x14ac:dyDescent="0.3">
      <c r="A24" s="4" t="s">
        <v>13</v>
      </c>
      <c r="B24" s="15">
        <f t="shared" ref="B24:H24" si="5">SUM(B17:B23)</f>
        <v>74</v>
      </c>
      <c r="C24" s="15">
        <f t="shared" si="5"/>
        <v>203</v>
      </c>
      <c r="D24" s="15">
        <f t="shared" si="5"/>
        <v>78</v>
      </c>
      <c r="E24" s="16">
        <f t="shared" si="5"/>
        <v>65</v>
      </c>
      <c r="F24" s="17">
        <f t="shared" si="5"/>
        <v>420</v>
      </c>
      <c r="G24" s="18">
        <f t="shared" si="5"/>
        <v>277</v>
      </c>
      <c r="H24" s="19">
        <f t="shared" si="5"/>
        <v>143</v>
      </c>
      <c r="I24" s="63">
        <f>SUM(I17:I23)</f>
        <v>71</v>
      </c>
      <c r="J24" s="63">
        <f>SUM(J17:J23)</f>
        <v>49</v>
      </c>
      <c r="K24" s="64">
        <f>SUM(K17:K23)</f>
        <v>21</v>
      </c>
      <c r="L24" s="81"/>
      <c r="M24" s="81"/>
    </row>
    <row r="25" spans="1:13" ht="15.75" thickTop="1" x14ac:dyDescent="0.25">
      <c r="G25" s="110">
        <f>F24-H24</f>
        <v>277</v>
      </c>
      <c r="L25" s="81"/>
      <c r="M25" s="81"/>
    </row>
    <row r="26" spans="1:13" x14ac:dyDescent="0.25">
      <c r="L26" s="81"/>
      <c r="M26" s="81"/>
    </row>
    <row r="27" spans="1:13" ht="21.75" thickBot="1" x14ac:dyDescent="0.4">
      <c r="A27" s="53" t="s">
        <v>36</v>
      </c>
      <c r="L27" s="81"/>
      <c r="M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  <c r="M28" s="81"/>
    </row>
    <row r="29" spans="1:13" x14ac:dyDescent="0.25">
      <c r="A29" s="98" t="s">
        <v>455</v>
      </c>
      <c r="B29" s="93"/>
      <c r="C29" s="71">
        <v>33</v>
      </c>
      <c r="D29" s="71">
        <v>11</v>
      </c>
      <c r="E29" s="74">
        <v>7</v>
      </c>
      <c r="F29" s="78">
        <f t="shared" ref="F29:F35" si="6">SUM(B29:E29)</f>
        <v>51</v>
      </c>
      <c r="G29" s="11">
        <f t="shared" ref="G29:G35" si="7">F29-H29</f>
        <v>45</v>
      </c>
      <c r="H29" s="14">
        <v>6</v>
      </c>
      <c r="I29" s="62">
        <v>8</v>
      </c>
      <c r="J29" s="62">
        <v>6</v>
      </c>
      <c r="K29" s="70">
        <v>4</v>
      </c>
      <c r="L29" s="81"/>
      <c r="M29" s="81"/>
    </row>
    <row r="30" spans="1:13" x14ac:dyDescent="0.25">
      <c r="A30" s="75" t="s">
        <v>456</v>
      </c>
      <c r="B30" s="71">
        <v>7</v>
      </c>
      <c r="C30" s="71">
        <v>44</v>
      </c>
      <c r="D30" s="71">
        <v>15</v>
      </c>
      <c r="E30" s="74">
        <v>17</v>
      </c>
      <c r="F30" s="78">
        <f t="shared" si="6"/>
        <v>83</v>
      </c>
      <c r="G30" s="11">
        <f t="shared" si="7"/>
        <v>50</v>
      </c>
      <c r="H30" s="14">
        <v>33</v>
      </c>
      <c r="I30" s="62">
        <v>15</v>
      </c>
      <c r="J30" s="62">
        <v>10</v>
      </c>
      <c r="K30" s="70">
        <v>2</v>
      </c>
      <c r="L30" s="81"/>
      <c r="M30" s="81"/>
    </row>
    <row r="31" spans="1:13" x14ac:dyDescent="0.25">
      <c r="A31" s="73" t="s">
        <v>457</v>
      </c>
      <c r="B31" s="71">
        <v>22</v>
      </c>
      <c r="C31" s="71">
        <v>50</v>
      </c>
      <c r="D31" s="71">
        <v>21</v>
      </c>
      <c r="E31" s="74">
        <v>15</v>
      </c>
      <c r="F31" s="78">
        <f t="shared" si="6"/>
        <v>108</v>
      </c>
      <c r="G31" s="11">
        <f t="shared" si="7"/>
        <v>65</v>
      </c>
      <c r="H31" s="14">
        <v>43</v>
      </c>
      <c r="I31" s="62">
        <v>20</v>
      </c>
      <c r="J31" s="62">
        <v>13</v>
      </c>
      <c r="K31" s="70">
        <v>5</v>
      </c>
      <c r="L31" s="62"/>
      <c r="M31" s="81"/>
    </row>
    <row r="32" spans="1:13" x14ac:dyDescent="0.25">
      <c r="A32" s="73" t="s">
        <v>458</v>
      </c>
      <c r="B32" s="71">
        <v>18</v>
      </c>
      <c r="C32" s="71">
        <v>54</v>
      </c>
      <c r="D32" s="71">
        <v>29</v>
      </c>
      <c r="E32" s="74">
        <v>13</v>
      </c>
      <c r="F32" s="78">
        <f t="shared" si="6"/>
        <v>114</v>
      </c>
      <c r="G32" s="11">
        <f t="shared" si="7"/>
        <v>80</v>
      </c>
      <c r="H32" s="14">
        <v>34</v>
      </c>
      <c r="I32" s="138">
        <v>22</v>
      </c>
      <c r="J32" s="138">
        <v>13</v>
      </c>
      <c r="K32" s="62">
        <v>2</v>
      </c>
      <c r="L32" s="81"/>
      <c r="M32" s="81"/>
    </row>
    <row r="33" spans="1:13" x14ac:dyDescent="0.25">
      <c r="A33" s="73" t="s">
        <v>459</v>
      </c>
      <c r="B33" s="71">
        <v>15</v>
      </c>
      <c r="C33" s="71">
        <v>42</v>
      </c>
      <c r="D33" s="90"/>
      <c r="E33" s="91"/>
      <c r="F33" s="78">
        <f t="shared" si="6"/>
        <v>57</v>
      </c>
      <c r="G33" s="11">
        <f t="shared" si="7"/>
        <v>25</v>
      </c>
      <c r="H33" s="14">
        <v>32</v>
      </c>
      <c r="I33" s="62">
        <v>22</v>
      </c>
      <c r="J33" s="62">
        <v>8</v>
      </c>
      <c r="K33" s="70">
        <v>2</v>
      </c>
      <c r="L33" s="81"/>
      <c r="M33" s="81"/>
    </row>
    <row r="34" spans="1:13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  <c r="M34" s="81"/>
    </row>
    <row r="35" spans="1:13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  <c r="M35" s="81"/>
    </row>
    <row r="36" spans="1:13" ht="15.75" thickBot="1" x14ac:dyDescent="0.3">
      <c r="A36" s="4" t="s">
        <v>13</v>
      </c>
      <c r="B36" s="15">
        <f t="shared" ref="B36:H36" si="8">SUM(B29:B35)</f>
        <v>62</v>
      </c>
      <c r="C36" s="15">
        <f t="shared" si="8"/>
        <v>223</v>
      </c>
      <c r="D36" s="15">
        <f t="shared" si="8"/>
        <v>76</v>
      </c>
      <c r="E36" s="16">
        <f t="shared" si="8"/>
        <v>52</v>
      </c>
      <c r="F36" s="17">
        <f t="shared" si="8"/>
        <v>413</v>
      </c>
      <c r="G36" s="18">
        <f t="shared" si="8"/>
        <v>265</v>
      </c>
      <c r="H36" s="19">
        <f t="shared" si="8"/>
        <v>148</v>
      </c>
      <c r="I36" s="63">
        <f>SUM(I29:I35)</f>
        <v>87</v>
      </c>
      <c r="J36" s="63">
        <f>SUM(J29:J35)</f>
        <v>50</v>
      </c>
      <c r="L36" s="81"/>
      <c r="M36" s="81"/>
    </row>
    <row r="37" spans="1:13" ht="15.75" thickTop="1" x14ac:dyDescent="0.25">
      <c r="L37" s="81"/>
      <c r="M37" s="81"/>
    </row>
    <row r="38" spans="1:13" x14ac:dyDescent="0.25">
      <c r="L38" s="81"/>
      <c r="M38" s="81"/>
    </row>
    <row r="39" spans="1:13" ht="21.75" thickBot="1" x14ac:dyDescent="0.4">
      <c r="A39" s="53" t="s">
        <v>37</v>
      </c>
      <c r="L39" s="81"/>
      <c r="M39" s="81"/>
    </row>
    <row r="40" spans="1:13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  <c r="M40" s="81"/>
    </row>
    <row r="41" spans="1:13" x14ac:dyDescent="0.25">
      <c r="A41" s="73" t="s">
        <v>460</v>
      </c>
      <c r="B41" s="90"/>
      <c r="C41" s="90"/>
      <c r="D41" s="71">
        <v>30</v>
      </c>
      <c r="E41" s="74">
        <v>10</v>
      </c>
      <c r="F41" s="13">
        <f t="shared" ref="F41:F47" si="9">SUM(B41:E41)</f>
        <v>40</v>
      </c>
      <c r="G41" s="11">
        <f t="shared" ref="G41:G47" si="10">F41-H41</f>
        <v>27</v>
      </c>
      <c r="H41" s="14">
        <v>13</v>
      </c>
      <c r="I41" s="62"/>
      <c r="J41" s="62"/>
      <c r="K41" s="62">
        <v>2</v>
      </c>
      <c r="L41" s="81"/>
      <c r="M41" s="81"/>
    </row>
    <row r="42" spans="1:13" x14ac:dyDescent="0.25">
      <c r="A42" s="75" t="s">
        <v>461</v>
      </c>
      <c r="B42" s="71">
        <v>23</v>
      </c>
      <c r="C42" s="71">
        <v>41</v>
      </c>
      <c r="D42" s="71">
        <v>22</v>
      </c>
      <c r="E42" s="74">
        <v>11</v>
      </c>
      <c r="F42" s="13">
        <f t="shared" si="9"/>
        <v>97</v>
      </c>
      <c r="G42" s="11">
        <f t="shared" si="10"/>
        <v>62</v>
      </c>
      <c r="H42" s="14">
        <v>35</v>
      </c>
      <c r="I42" s="62">
        <v>10</v>
      </c>
      <c r="J42" s="62">
        <v>7</v>
      </c>
      <c r="K42" s="62">
        <v>4</v>
      </c>
      <c r="L42" s="62"/>
      <c r="M42" s="81"/>
    </row>
    <row r="43" spans="1:13" x14ac:dyDescent="0.25">
      <c r="A43" s="73" t="s">
        <v>462</v>
      </c>
      <c r="B43" s="71">
        <v>23</v>
      </c>
      <c r="C43" s="71">
        <v>41</v>
      </c>
      <c r="D43" s="71">
        <v>20</v>
      </c>
      <c r="E43" s="74">
        <v>16</v>
      </c>
      <c r="F43" s="13">
        <f t="shared" si="9"/>
        <v>100</v>
      </c>
      <c r="G43" s="11">
        <f t="shared" si="10"/>
        <v>65</v>
      </c>
      <c r="H43" s="14">
        <v>35</v>
      </c>
      <c r="I43" s="62">
        <v>14</v>
      </c>
      <c r="J43" s="62">
        <v>11</v>
      </c>
      <c r="K43" s="62">
        <v>5</v>
      </c>
      <c r="L43" s="81"/>
      <c r="M43" s="81"/>
    </row>
    <row r="44" spans="1:13" x14ac:dyDescent="0.25">
      <c r="A44" s="73" t="s">
        <v>463</v>
      </c>
      <c r="B44" s="71">
        <v>13</v>
      </c>
      <c r="C44" s="71">
        <v>31</v>
      </c>
      <c r="D44" s="71">
        <v>23</v>
      </c>
      <c r="E44" s="74">
        <v>19</v>
      </c>
      <c r="F44" s="13">
        <f t="shared" si="9"/>
        <v>86</v>
      </c>
      <c r="G44" s="11">
        <f t="shared" si="10"/>
        <v>58</v>
      </c>
      <c r="H44" s="14">
        <v>28</v>
      </c>
      <c r="I44" s="62">
        <v>0</v>
      </c>
      <c r="J44" s="62">
        <v>0</v>
      </c>
      <c r="K44" s="62">
        <v>7</v>
      </c>
      <c r="L44" s="81"/>
      <c r="M44" s="81"/>
    </row>
    <row r="45" spans="1:13" x14ac:dyDescent="0.25">
      <c r="A45" s="112" t="s">
        <v>464</v>
      </c>
      <c r="B45" s="71">
        <v>6</v>
      </c>
      <c r="C45" s="71">
        <v>42</v>
      </c>
      <c r="D45" s="71">
        <v>25</v>
      </c>
      <c r="E45" s="74">
        <v>20</v>
      </c>
      <c r="F45" s="13">
        <f t="shared" si="9"/>
        <v>93</v>
      </c>
      <c r="G45" s="11">
        <f>F45-H45</f>
        <v>59</v>
      </c>
      <c r="H45" s="14">
        <v>34</v>
      </c>
      <c r="I45" s="62">
        <v>0</v>
      </c>
      <c r="J45" s="62">
        <v>0</v>
      </c>
      <c r="K45" s="62">
        <v>7</v>
      </c>
      <c r="L45" s="81"/>
      <c r="M45" s="81"/>
    </row>
    <row r="46" spans="1:13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  <c r="M46" s="81"/>
    </row>
    <row r="47" spans="1:13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  <c r="M47" s="81"/>
    </row>
    <row r="48" spans="1:13" ht="15.75" thickBot="1" x14ac:dyDescent="0.3">
      <c r="A48" s="4" t="s">
        <v>13</v>
      </c>
      <c r="B48" s="15">
        <f t="shared" ref="B48:H48" si="11">SUM(B41:B47)</f>
        <v>65</v>
      </c>
      <c r="C48" s="15">
        <f t="shared" si="11"/>
        <v>155</v>
      </c>
      <c r="D48" s="15">
        <f t="shared" si="11"/>
        <v>120</v>
      </c>
      <c r="E48" s="16">
        <f t="shared" si="11"/>
        <v>76</v>
      </c>
      <c r="F48" s="17">
        <f t="shared" si="11"/>
        <v>416</v>
      </c>
      <c r="G48" s="18">
        <f t="shared" si="11"/>
        <v>271</v>
      </c>
      <c r="H48" s="19">
        <f t="shared" si="11"/>
        <v>145</v>
      </c>
      <c r="I48" s="63">
        <f>SUM(I41:I47)</f>
        <v>24</v>
      </c>
      <c r="J48" s="63">
        <f>SUM(J41:J47)</f>
        <v>18</v>
      </c>
      <c r="L48" s="81"/>
      <c r="M48" s="81"/>
    </row>
    <row r="49" spans="1:13" ht="15.75" thickTop="1" x14ac:dyDescent="0.25">
      <c r="L49" s="81"/>
      <c r="M49" s="81"/>
    </row>
    <row r="50" spans="1:13" x14ac:dyDescent="0.25">
      <c r="L50" s="81"/>
      <c r="M50" s="81"/>
    </row>
    <row r="51" spans="1:13" ht="21.75" thickBot="1" x14ac:dyDescent="0.4">
      <c r="A51" s="53" t="s">
        <v>38</v>
      </c>
      <c r="L51" s="81"/>
      <c r="M51" s="81"/>
    </row>
    <row r="52" spans="1:13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  <c r="M52" s="81"/>
    </row>
    <row r="53" spans="1:13" x14ac:dyDescent="0.25">
      <c r="A53" s="73" t="s">
        <v>465</v>
      </c>
      <c r="B53" s="71">
        <v>15</v>
      </c>
      <c r="C53" s="71">
        <v>50</v>
      </c>
      <c r="D53" s="71">
        <v>23</v>
      </c>
      <c r="E53" s="74">
        <v>24</v>
      </c>
      <c r="F53" s="13">
        <f>SUM(B53:E53)</f>
        <v>112</v>
      </c>
      <c r="G53" s="11">
        <f>F53-H53</f>
        <v>70</v>
      </c>
      <c r="H53" s="14">
        <v>42</v>
      </c>
      <c r="I53" s="62">
        <v>13</v>
      </c>
      <c r="J53" s="62">
        <v>9</v>
      </c>
      <c r="K53" s="70">
        <v>3</v>
      </c>
      <c r="L53" s="81"/>
      <c r="M53" s="81"/>
    </row>
    <row r="54" spans="1:13" x14ac:dyDescent="0.25">
      <c r="A54" s="75" t="s">
        <v>466</v>
      </c>
      <c r="B54" s="71">
        <v>16</v>
      </c>
      <c r="C54" s="71">
        <v>50</v>
      </c>
      <c r="D54" s="71">
        <v>21</v>
      </c>
      <c r="E54" s="74">
        <v>25</v>
      </c>
      <c r="F54" s="13">
        <f t="shared" ref="F54:F59" si="12">SUM(B54:E54)</f>
        <v>112</v>
      </c>
      <c r="G54" s="11">
        <f t="shared" ref="G54:G59" si="13">F54-H54</f>
        <v>85</v>
      </c>
      <c r="H54" s="14">
        <v>27</v>
      </c>
      <c r="I54" s="62">
        <v>18</v>
      </c>
      <c r="J54" s="62">
        <v>11</v>
      </c>
      <c r="K54" s="70">
        <v>4</v>
      </c>
      <c r="L54" s="62"/>
      <c r="M54" s="81"/>
    </row>
    <row r="55" spans="1:13" x14ac:dyDescent="0.25">
      <c r="A55" s="73" t="s">
        <v>467</v>
      </c>
      <c r="B55" s="71">
        <v>21</v>
      </c>
      <c r="C55" s="71">
        <v>63</v>
      </c>
      <c r="D55" s="71">
        <v>17</v>
      </c>
      <c r="E55" s="74">
        <v>10</v>
      </c>
      <c r="F55" s="13">
        <f t="shared" si="12"/>
        <v>111</v>
      </c>
      <c r="G55" s="11">
        <f t="shared" si="13"/>
        <v>76</v>
      </c>
      <c r="H55" s="14">
        <v>35</v>
      </c>
      <c r="I55" s="187">
        <v>27</v>
      </c>
      <c r="J55" s="187">
        <v>18</v>
      </c>
      <c r="K55" s="70">
        <v>5</v>
      </c>
      <c r="L55" s="81"/>
      <c r="M55" s="81"/>
    </row>
    <row r="56" spans="1:13" x14ac:dyDescent="0.25">
      <c r="A56" s="73" t="s">
        <v>468</v>
      </c>
      <c r="B56" s="71">
        <v>12</v>
      </c>
      <c r="C56" s="71">
        <v>65</v>
      </c>
      <c r="D56" s="71">
        <v>19</v>
      </c>
      <c r="E56" s="175">
        <v>40</v>
      </c>
      <c r="F56" s="13">
        <f t="shared" si="12"/>
        <v>136</v>
      </c>
      <c r="G56" s="11">
        <f t="shared" si="13"/>
        <v>86</v>
      </c>
      <c r="H56" s="14">
        <v>50</v>
      </c>
      <c r="I56" s="113">
        <v>14</v>
      </c>
      <c r="J56" s="62">
        <v>7</v>
      </c>
      <c r="K56" s="62">
        <v>8</v>
      </c>
      <c r="L56" s="81"/>
      <c r="M56" s="81"/>
    </row>
    <row r="57" spans="1:13" x14ac:dyDescent="0.25">
      <c r="A57" s="73" t="s">
        <v>469</v>
      </c>
      <c r="B57" s="89"/>
      <c r="C57" s="90"/>
      <c r="D57" s="90"/>
      <c r="E57" s="91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  <c r="M57" s="81"/>
    </row>
    <row r="58" spans="1:13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  <c r="M58" s="81"/>
    </row>
    <row r="59" spans="1:13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  <c r="M59" s="81"/>
    </row>
    <row r="60" spans="1:13" ht="15.75" thickBot="1" x14ac:dyDescent="0.3">
      <c r="A60" s="4" t="s">
        <v>13</v>
      </c>
      <c r="B60" s="15">
        <f t="shared" ref="B60:H60" si="14">SUM(B53:B59)</f>
        <v>64</v>
      </c>
      <c r="C60" s="15">
        <f t="shared" si="14"/>
        <v>228</v>
      </c>
      <c r="D60" s="15">
        <f t="shared" si="14"/>
        <v>80</v>
      </c>
      <c r="E60" s="16">
        <f t="shared" si="14"/>
        <v>99</v>
      </c>
      <c r="F60" s="17">
        <f t="shared" si="14"/>
        <v>471</v>
      </c>
      <c r="G60" s="18">
        <f t="shared" si="14"/>
        <v>317</v>
      </c>
      <c r="H60" s="19">
        <f t="shared" si="14"/>
        <v>154</v>
      </c>
      <c r="I60" s="63">
        <f>SUM(I53:I59)</f>
        <v>72</v>
      </c>
      <c r="J60" s="63">
        <f>SUM(J53:J59)</f>
        <v>45</v>
      </c>
      <c r="K60" s="70"/>
      <c r="L60" s="81"/>
      <c r="M60" s="81"/>
    </row>
    <row r="61" spans="1:13" ht="15.75" thickTop="1" x14ac:dyDescent="0.25">
      <c r="F61" s="217">
        <f>SUM(B60:E60)</f>
        <v>471</v>
      </c>
      <c r="L61" s="81"/>
      <c r="M61" s="81"/>
    </row>
    <row r="62" spans="1:13" x14ac:dyDescent="0.25">
      <c r="L62" s="81"/>
      <c r="M62" s="81"/>
    </row>
    <row r="63" spans="1:13" ht="21.75" thickBot="1" x14ac:dyDescent="0.4">
      <c r="A63" s="68" t="s">
        <v>52</v>
      </c>
      <c r="L63" s="81"/>
      <c r="M63" s="81"/>
    </row>
    <row r="64" spans="1:13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  <c r="M64" s="81"/>
    </row>
    <row r="65" spans="1:13" x14ac:dyDescent="0.25">
      <c r="A65" s="98" t="s">
        <v>470</v>
      </c>
      <c r="B65" s="90"/>
      <c r="C65" s="71">
        <v>37</v>
      </c>
      <c r="D65" s="71">
        <v>20</v>
      </c>
      <c r="E65" s="74">
        <v>37</v>
      </c>
      <c r="F65" s="78">
        <f t="shared" ref="F65:F71" si="15">SUM(B65:E65)</f>
        <v>94</v>
      </c>
      <c r="G65" s="79">
        <f t="shared" ref="G65:G71" si="16">F65-H65</f>
        <v>60</v>
      </c>
      <c r="H65" s="80">
        <v>34</v>
      </c>
      <c r="I65" s="62">
        <v>33</v>
      </c>
      <c r="J65" s="62">
        <v>17</v>
      </c>
      <c r="K65" s="337" t="s">
        <v>378</v>
      </c>
      <c r="L65" s="338"/>
      <c r="M65" s="81"/>
    </row>
    <row r="66" spans="1:13" x14ac:dyDescent="0.25">
      <c r="A66" s="75" t="s">
        <v>471</v>
      </c>
      <c r="B66" s="103">
        <v>32</v>
      </c>
      <c r="C66" s="103">
        <v>36</v>
      </c>
      <c r="D66" s="103">
        <v>30</v>
      </c>
      <c r="E66" s="74">
        <v>35</v>
      </c>
      <c r="F66" s="78">
        <f t="shared" si="15"/>
        <v>133</v>
      </c>
      <c r="G66" s="79">
        <f t="shared" si="16"/>
        <v>85</v>
      </c>
      <c r="H66" s="80">
        <v>48</v>
      </c>
      <c r="I66" s="62"/>
      <c r="J66" s="62"/>
      <c r="K66" s="172">
        <v>18</v>
      </c>
      <c r="L66" s="81"/>
      <c r="M66" s="81"/>
    </row>
    <row r="67" spans="1:13" x14ac:dyDescent="0.25">
      <c r="A67" s="73" t="s">
        <v>472</v>
      </c>
      <c r="B67" s="71">
        <v>34</v>
      </c>
      <c r="C67" s="71">
        <v>50</v>
      </c>
      <c r="D67" s="71">
        <v>29</v>
      </c>
      <c r="E67" s="74">
        <v>26</v>
      </c>
      <c r="F67" s="78">
        <f t="shared" si="15"/>
        <v>139</v>
      </c>
      <c r="G67" s="79">
        <f t="shared" si="16"/>
        <v>87</v>
      </c>
      <c r="H67" s="80">
        <v>52</v>
      </c>
      <c r="I67" s="62"/>
      <c r="J67" s="62"/>
      <c r="K67" s="172">
        <v>22</v>
      </c>
      <c r="L67" s="81"/>
      <c r="M67" s="81"/>
    </row>
    <row r="68" spans="1:13" x14ac:dyDescent="0.25">
      <c r="A68" s="73" t="s">
        <v>473</v>
      </c>
      <c r="B68" s="71">
        <v>24</v>
      </c>
      <c r="C68" s="71">
        <v>42</v>
      </c>
      <c r="D68" s="71">
        <v>14</v>
      </c>
      <c r="E68" s="74">
        <v>17</v>
      </c>
      <c r="F68" s="78">
        <f t="shared" si="15"/>
        <v>97</v>
      </c>
      <c r="G68" s="79">
        <f>F68-H68</f>
        <v>56</v>
      </c>
      <c r="H68" s="80">
        <v>41</v>
      </c>
      <c r="I68" s="62"/>
      <c r="J68" s="62"/>
      <c r="K68" s="172">
        <v>7</v>
      </c>
      <c r="L68" s="81"/>
      <c r="M68" s="81"/>
    </row>
    <row r="69" spans="1:13" x14ac:dyDescent="0.25">
      <c r="A69" s="73" t="s">
        <v>474</v>
      </c>
      <c r="B69" s="71">
        <v>31</v>
      </c>
      <c r="C69" s="71">
        <v>65</v>
      </c>
      <c r="D69" s="90"/>
      <c r="E69" s="91"/>
      <c r="F69" s="78">
        <f t="shared" si="15"/>
        <v>96</v>
      </c>
      <c r="G69" s="79">
        <f t="shared" si="16"/>
        <v>56</v>
      </c>
      <c r="H69" s="80">
        <v>40</v>
      </c>
      <c r="I69" s="62"/>
      <c r="J69" s="62"/>
      <c r="K69" s="62">
        <v>15</v>
      </c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E72" si="17">SUM(B65:B71)</f>
        <v>121</v>
      </c>
      <c r="C72" s="15">
        <f t="shared" si="17"/>
        <v>230</v>
      </c>
      <c r="D72" s="15">
        <f t="shared" si="17"/>
        <v>93</v>
      </c>
      <c r="E72" s="16">
        <f t="shared" si="17"/>
        <v>115</v>
      </c>
      <c r="F72" s="17">
        <f>SUM(F65:F71)</f>
        <v>559</v>
      </c>
      <c r="G72" s="18">
        <f>SUM(G65:G71)</f>
        <v>344</v>
      </c>
      <c r="H72" s="19">
        <f>SUM(H65:H71)</f>
        <v>215</v>
      </c>
      <c r="I72" s="63">
        <f>SUM(I65:I71)</f>
        <v>33</v>
      </c>
      <c r="J72" s="63">
        <f>SUM(J65:J71)</f>
        <v>17</v>
      </c>
      <c r="L72" s="81"/>
      <c r="M72" s="81"/>
    </row>
    <row r="73" spans="1:13" ht="15.75" thickTop="1" x14ac:dyDescent="0.25">
      <c r="F73" s="217">
        <f>SUM(B72:E72)</f>
        <v>559</v>
      </c>
      <c r="L73" s="81"/>
      <c r="M73" s="81"/>
    </row>
    <row r="74" spans="1:13" x14ac:dyDescent="0.25">
      <c r="L74" s="81"/>
      <c r="M74" s="81"/>
    </row>
    <row r="75" spans="1:13" ht="21.75" thickBot="1" x14ac:dyDescent="0.4">
      <c r="A75" s="68" t="s">
        <v>53</v>
      </c>
      <c r="L75" s="81"/>
      <c r="M75" s="81"/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  <c r="M76" s="81"/>
    </row>
    <row r="77" spans="1:13" x14ac:dyDescent="0.25">
      <c r="A77" s="73" t="s">
        <v>475</v>
      </c>
      <c r="B77" s="87"/>
      <c r="C77" s="87"/>
      <c r="D77" s="71">
        <v>30</v>
      </c>
      <c r="E77" s="74">
        <v>33</v>
      </c>
      <c r="F77" s="78">
        <f t="shared" ref="F77:F83" si="18">SUM(B77:E77)</f>
        <v>63</v>
      </c>
      <c r="G77" s="79">
        <f t="shared" ref="G77:G83" si="19">F77-H77</f>
        <v>54</v>
      </c>
      <c r="H77" s="80">
        <v>9</v>
      </c>
      <c r="I77" s="62"/>
      <c r="J77" s="62"/>
      <c r="K77" s="81">
        <v>4</v>
      </c>
      <c r="L77" s="81"/>
      <c r="M77" s="81"/>
    </row>
    <row r="78" spans="1:13" x14ac:dyDescent="0.25">
      <c r="A78" s="75" t="s">
        <v>476</v>
      </c>
      <c r="B78" s="213"/>
      <c r="C78" s="174">
        <v>83</v>
      </c>
      <c r="D78" s="103">
        <v>19</v>
      </c>
      <c r="E78" s="74">
        <v>30</v>
      </c>
      <c r="F78" s="78">
        <f t="shared" si="18"/>
        <v>132</v>
      </c>
      <c r="G78" s="79">
        <f t="shared" si="19"/>
        <v>86</v>
      </c>
      <c r="H78" s="80">
        <v>46</v>
      </c>
      <c r="I78" s="62"/>
      <c r="J78" s="62"/>
      <c r="K78" s="81">
        <v>14</v>
      </c>
      <c r="L78" s="81"/>
      <c r="M78" s="81"/>
    </row>
    <row r="79" spans="1:13" x14ac:dyDescent="0.25">
      <c r="A79" s="73" t="s">
        <v>477</v>
      </c>
      <c r="B79" s="71">
        <v>30</v>
      </c>
      <c r="C79" s="71">
        <v>63</v>
      </c>
      <c r="D79" s="103">
        <v>46</v>
      </c>
      <c r="E79" s="74">
        <v>33</v>
      </c>
      <c r="F79" s="78">
        <f t="shared" si="18"/>
        <v>172</v>
      </c>
      <c r="G79" s="79">
        <f t="shared" si="19"/>
        <v>97</v>
      </c>
      <c r="H79" s="80">
        <v>75</v>
      </c>
      <c r="I79" s="62"/>
      <c r="J79" s="62"/>
      <c r="K79" s="81">
        <v>18</v>
      </c>
      <c r="L79" s="81"/>
      <c r="M79" s="81"/>
    </row>
    <row r="80" spans="1:13" x14ac:dyDescent="0.25">
      <c r="A80" s="73" t="s">
        <v>478</v>
      </c>
      <c r="B80" s="174">
        <v>41</v>
      </c>
      <c r="C80" s="103">
        <v>63</v>
      </c>
      <c r="D80" s="71">
        <v>29</v>
      </c>
      <c r="E80" s="74">
        <v>16</v>
      </c>
      <c r="F80" s="78">
        <f t="shared" si="18"/>
        <v>149</v>
      </c>
      <c r="G80" s="79">
        <f t="shared" si="19"/>
        <v>87</v>
      </c>
      <c r="H80" s="80">
        <v>62</v>
      </c>
      <c r="I80" s="62"/>
      <c r="J80" s="62"/>
      <c r="K80" s="181">
        <v>13</v>
      </c>
      <c r="L80" s="81"/>
      <c r="M80" s="81"/>
    </row>
    <row r="81" spans="1:13" x14ac:dyDescent="0.25">
      <c r="A81" s="98" t="s">
        <v>479</v>
      </c>
      <c r="B81" s="213"/>
      <c r="C81" s="71">
        <v>46</v>
      </c>
      <c r="D81" s="214">
        <v>55</v>
      </c>
      <c r="E81" s="74">
        <v>31</v>
      </c>
      <c r="F81" s="78">
        <f t="shared" si="18"/>
        <v>132</v>
      </c>
      <c r="G81" s="79">
        <f t="shared" si="19"/>
        <v>82</v>
      </c>
      <c r="H81" s="80">
        <v>50</v>
      </c>
      <c r="I81" s="62"/>
      <c r="J81" s="62"/>
      <c r="K81" s="181">
        <v>8</v>
      </c>
      <c r="L81" s="81"/>
      <c r="M81" s="81"/>
    </row>
    <row r="82" spans="1:13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  <c r="M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  <c r="M83" s="81"/>
    </row>
    <row r="84" spans="1:13" ht="15.75" thickBot="1" x14ac:dyDescent="0.3">
      <c r="A84" s="4" t="s">
        <v>13</v>
      </c>
      <c r="B84" s="15">
        <f t="shared" ref="B84:H84" si="20">SUM(B77:B83)</f>
        <v>71</v>
      </c>
      <c r="C84" s="15">
        <f t="shared" si="20"/>
        <v>255</v>
      </c>
      <c r="D84" s="15">
        <f t="shared" si="20"/>
        <v>179</v>
      </c>
      <c r="E84" s="16">
        <f t="shared" si="20"/>
        <v>143</v>
      </c>
      <c r="F84" s="17">
        <f t="shared" si="20"/>
        <v>648</v>
      </c>
      <c r="G84" s="18">
        <f t="shared" si="20"/>
        <v>406</v>
      </c>
      <c r="H84" s="19">
        <f t="shared" si="20"/>
        <v>242</v>
      </c>
      <c r="I84" s="63">
        <f>SUM(I77:I83)</f>
        <v>0</v>
      </c>
      <c r="J84" s="63">
        <f>SUM(J77:J83)</f>
        <v>0</v>
      </c>
      <c r="L84" s="81"/>
      <c r="M84" s="81"/>
    </row>
    <row r="85" spans="1:13" ht="15.75" thickTop="1" x14ac:dyDescent="0.25">
      <c r="F85" s="217">
        <f>SUM(B84:E84)</f>
        <v>648</v>
      </c>
      <c r="L85" s="81"/>
      <c r="M85" s="81"/>
    </row>
    <row r="86" spans="1:13" x14ac:dyDescent="0.25">
      <c r="L86" s="81"/>
      <c r="M86" s="81"/>
    </row>
    <row r="87" spans="1:13" ht="21.75" thickBot="1" x14ac:dyDescent="0.4">
      <c r="A87" s="68" t="s">
        <v>502</v>
      </c>
      <c r="L87" s="81"/>
      <c r="M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  <c r="M88" s="81"/>
    </row>
    <row r="89" spans="1:13" x14ac:dyDescent="0.25">
      <c r="A89" s="98" t="s">
        <v>480</v>
      </c>
      <c r="B89" s="71">
        <v>30</v>
      </c>
      <c r="C89" s="71">
        <v>54</v>
      </c>
      <c r="D89" s="71">
        <v>37</v>
      </c>
      <c r="E89" s="74">
        <v>19</v>
      </c>
      <c r="F89" s="78">
        <f t="shared" ref="F89:F95" si="21">SUM(B89:E89)</f>
        <v>140</v>
      </c>
      <c r="G89" s="79">
        <f t="shared" ref="G89:G95" si="22">F89-H89</f>
        <v>95</v>
      </c>
      <c r="H89" s="80">
        <v>45</v>
      </c>
      <c r="I89" s="62"/>
      <c r="J89" s="62"/>
      <c r="K89" s="81">
        <v>15</v>
      </c>
      <c r="L89" s="81"/>
      <c r="M89" s="81"/>
    </row>
    <row r="90" spans="1:13" x14ac:dyDescent="0.25">
      <c r="A90" s="75" t="s">
        <v>481</v>
      </c>
      <c r="B90" s="103">
        <v>33</v>
      </c>
      <c r="C90" s="71">
        <v>33</v>
      </c>
      <c r="D90" s="71">
        <v>19</v>
      </c>
      <c r="E90" s="74">
        <v>12</v>
      </c>
      <c r="F90" s="78">
        <f t="shared" si="21"/>
        <v>97</v>
      </c>
      <c r="G90" s="79">
        <f t="shared" si="22"/>
        <v>56</v>
      </c>
      <c r="H90" s="80">
        <v>41</v>
      </c>
      <c r="I90" s="62"/>
      <c r="J90" s="62"/>
      <c r="K90" s="81">
        <v>10</v>
      </c>
      <c r="L90" s="81"/>
      <c r="M90" s="81"/>
    </row>
    <row r="91" spans="1:13" x14ac:dyDescent="0.25">
      <c r="A91" s="98" t="s">
        <v>482</v>
      </c>
      <c r="B91" s="71">
        <v>25</v>
      </c>
      <c r="C91" s="71">
        <v>38</v>
      </c>
      <c r="D91" s="71">
        <v>21</v>
      </c>
      <c r="E91" s="74">
        <v>20</v>
      </c>
      <c r="F91" s="78">
        <f t="shared" si="21"/>
        <v>104</v>
      </c>
      <c r="G91" s="79">
        <f>F91-H91</f>
        <v>72</v>
      </c>
      <c r="H91" s="80">
        <v>32</v>
      </c>
      <c r="I91" s="62"/>
      <c r="J91" s="62"/>
      <c r="K91" s="81">
        <v>8</v>
      </c>
      <c r="L91" s="81"/>
      <c r="M91" s="81"/>
    </row>
    <row r="92" spans="1:13" x14ac:dyDescent="0.25">
      <c r="A92" s="98" t="s">
        <v>483</v>
      </c>
      <c r="B92" s="71">
        <v>18</v>
      </c>
      <c r="C92" s="71">
        <v>28</v>
      </c>
      <c r="D92" s="71">
        <v>25</v>
      </c>
      <c r="E92" s="74">
        <v>11</v>
      </c>
      <c r="F92" s="78">
        <f t="shared" si="21"/>
        <v>82</v>
      </c>
      <c r="G92" s="79">
        <f t="shared" si="22"/>
        <v>66</v>
      </c>
      <c r="H92" s="80">
        <v>16</v>
      </c>
      <c r="I92" s="62"/>
      <c r="J92" s="62"/>
      <c r="K92" s="181">
        <v>4</v>
      </c>
      <c r="L92" s="81"/>
      <c r="M92" s="81"/>
    </row>
    <row r="93" spans="1:13" x14ac:dyDescent="0.25">
      <c r="A93" s="73" t="s">
        <v>484</v>
      </c>
      <c r="B93" s="71">
        <v>22</v>
      </c>
      <c r="C93" s="71">
        <v>26</v>
      </c>
      <c r="D93" s="90"/>
      <c r="E93" s="91"/>
      <c r="F93" s="78">
        <f t="shared" si="21"/>
        <v>48</v>
      </c>
      <c r="G93" s="79">
        <f t="shared" si="22"/>
        <v>35</v>
      </c>
      <c r="H93" s="80">
        <v>13</v>
      </c>
      <c r="I93" s="62"/>
      <c r="J93" s="62"/>
      <c r="K93" s="181">
        <v>5</v>
      </c>
      <c r="L93" s="81"/>
      <c r="M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  <c r="M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  <c r="M95" s="81"/>
    </row>
    <row r="96" spans="1:13" ht="15.75" thickBot="1" x14ac:dyDescent="0.3">
      <c r="A96" s="4" t="s">
        <v>13</v>
      </c>
      <c r="B96" s="15">
        <f t="shared" ref="B96:H96" si="23">SUM(B89:B95)</f>
        <v>128</v>
      </c>
      <c r="C96" s="15">
        <f t="shared" si="23"/>
        <v>179</v>
      </c>
      <c r="D96" s="15">
        <f t="shared" si="23"/>
        <v>102</v>
      </c>
      <c r="E96" s="16">
        <f t="shared" si="23"/>
        <v>62</v>
      </c>
      <c r="F96" s="17">
        <f t="shared" si="23"/>
        <v>471</v>
      </c>
      <c r="G96" s="18">
        <f t="shared" si="23"/>
        <v>324</v>
      </c>
      <c r="H96" s="19">
        <f t="shared" si="23"/>
        <v>147</v>
      </c>
      <c r="I96" s="63">
        <f>SUM(I89:I95)</f>
        <v>0</v>
      </c>
      <c r="J96" s="63">
        <f>SUM(J89:J95)</f>
        <v>0</v>
      </c>
      <c r="L96" s="81"/>
      <c r="M96" s="81"/>
    </row>
    <row r="97" spans="1:13" ht="15.75" thickTop="1" x14ac:dyDescent="0.25">
      <c r="F97" s="217">
        <f>SUM(B96:E96)</f>
        <v>471</v>
      </c>
      <c r="L97" s="81"/>
      <c r="M97" s="81"/>
    </row>
    <row r="98" spans="1:13" x14ac:dyDescent="0.25">
      <c r="L98" s="81"/>
      <c r="M98" s="81"/>
    </row>
    <row r="99" spans="1:13" ht="21.75" thickBot="1" x14ac:dyDescent="0.4">
      <c r="A99" s="68" t="s">
        <v>15</v>
      </c>
      <c r="L99" s="81"/>
      <c r="M99" s="81"/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  <c r="M100" s="81"/>
    </row>
    <row r="101" spans="1:13" x14ac:dyDescent="0.25">
      <c r="A101" s="98" t="s">
        <v>485</v>
      </c>
      <c r="B101" s="183"/>
      <c r="C101" s="90"/>
      <c r="D101" s="71">
        <v>28</v>
      </c>
      <c r="E101" s="215">
        <v>28</v>
      </c>
      <c r="F101" s="78">
        <f t="shared" ref="F101:F107" si="24">SUM(B101:E101)</f>
        <v>56</v>
      </c>
      <c r="G101" s="79">
        <f t="shared" ref="G101:G107" si="25">F101-H101</f>
        <v>48</v>
      </c>
      <c r="H101" s="80">
        <v>8</v>
      </c>
      <c r="I101" s="62"/>
      <c r="J101" s="62"/>
      <c r="K101" s="117">
        <v>2</v>
      </c>
      <c r="L101" s="81"/>
      <c r="M101" s="81"/>
    </row>
    <row r="102" spans="1:13" x14ac:dyDescent="0.25">
      <c r="A102" s="75" t="s">
        <v>160</v>
      </c>
      <c r="B102" s="154"/>
      <c r="C102" s="103">
        <v>32</v>
      </c>
      <c r="D102" s="71">
        <v>27</v>
      </c>
      <c r="E102" s="74">
        <v>14</v>
      </c>
      <c r="F102" s="78">
        <f t="shared" si="24"/>
        <v>73</v>
      </c>
      <c r="G102" s="79">
        <f t="shared" si="25"/>
        <v>53</v>
      </c>
      <c r="H102" s="80">
        <v>20</v>
      </c>
      <c r="I102" s="62"/>
      <c r="J102" s="62"/>
      <c r="K102" s="117">
        <v>4</v>
      </c>
      <c r="L102" s="62"/>
      <c r="M102" s="81"/>
    </row>
    <row r="103" spans="1:13" x14ac:dyDescent="0.25">
      <c r="A103" s="73" t="s">
        <v>161</v>
      </c>
      <c r="B103" s="103">
        <v>24</v>
      </c>
      <c r="C103" s="71">
        <v>39</v>
      </c>
      <c r="D103" s="71">
        <v>21</v>
      </c>
      <c r="E103" s="74">
        <v>12</v>
      </c>
      <c r="F103" s="78">
        <f t="shared" si="24"/>
        <v>96</v>
      </c>
      <c r="G103" s="79">
        <f t="shared" si="25"/>
        <v>80</v>
      </c>
      <c r="H103" s="80">
        <v>16</v>
      </c>
      <c r="I103" s="62"/>
      <c r="J103" s="62"/>
      <c r="K103" s="176">
        <v>3</v>
      </c>
      <c r="L103" s="62"/>
      <c r="M103" s="81"/>
    </row>
    <row r="104" spans="1:13" x14ac:dyDescent="0.25">
      <c r="A104" s="73" t="s">
        <v>162</v>
      </c>
      <c r="B104" s="71">
        <v>24</v>
      </c>
      <c r="C104" s="71">
        <v>36</v>
      </c>
      <c r="D104" s="71">
        <v>18</v>
      </c>
      <c r="E104" s="74">
        <v>10</v>
      </c>
      <c r="F104" s="78">
        <f t="shared" si="24"/>
        <v>88</v>
      </c>
      <c r="G104" s="79">
        <f t="shared" si="25"/>
        <v>65</v>
      </c>
      <c r="H104" s="80">
        <v>23</v>
      </c>
      <c r="I104" s="62"/>
      <c r="J104" s="62"/>
      <c r="K104" s="117">
        <v>3</v>
      </c>
      <c r="L104" s="62"/>
      <c r="M104" s="81"/>
    </row>
    <row r="105" spans="1:13" x14ac:dyDescent="0.25">
      <c r="A105" s="98" t="s">
        <v>163</v>
      </c>
      <c r="B105" s="71">
        <v>22</v>
      </c>
      <c r="C105" s="71">
        <v>43</v>
      </c>
      <c r="D105" s="71">
        <v>9</v>
      </c>
      <c r="E105" s="88"/>
      <c r="F105" s="78">
        <f t="shared" si="24"/>
        <v>74</v>
      </c>
      <c r="G105" s="79">
        <f t="shared" si="25"/>
        <v>60</v>
      </c>
      <c r="H105" s="80">
        <v>14</v>
      </c>
      <c r="I105" s="62"/>
      <c r="J105" s="62"/>
      <c r="K105" s="176">
        <v>10</v>
      </c>
      <c r="L105" s="62"/>
      <c r="M105" s="81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  <c r="M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  <c r="M107" s="81"/>
    </row>
    <row r="108" spans="1:13" ht="15.75" thickBot="1" x14ac:dyDescent="0.3">
      <c r="A108" s="4" t="s">
        <v>13</v>
      </c>
      <c r="B108" s="15">
        <f t="shared" ref="B108:H108" si="26">SUM(B101:B107)</f>
        <v>70</v>
      </c>
      <c r="C108" s="15">
        <f t="shared" si="26"/>
        <v>150</v>
      </c>
      <c r="D108" s="15">
        <f t="shared" si="26"/>
        <v>103</v>
      </c>
      <c r="E108" s="16">
        <f t="shared" si="26"/>
        <v>64</v>
      </c>
      <c r="F108" s="17">
        <f t="shared" si="26"/>
        <v>387</v>
      </c>
      <c r="G108" s="18">
        <f t="shared" si="26"/>
        <v>306</v>
      </c>
      <c r="H108" s="19">
        <f t="shared" si="26"/>
        <v>81</v>
      </c>
      <c r="I108" s="63">
        <f>SUM(I101:I107)</f>
        <v>0</v>
      </c>
      <c r="J108" s="63">
        <f>SUM(J101:J107)</f>
        <v>0</v>
      </c>
      <c r="L108" s="81"/>
      <c r="M108" s="81"/>
    </row>
    <row r="109" spans="1:13" ht="15.75" thickTop="1" x14ac:dyDescent="0.25">
      <c r="F109" s="217">
        <f>SUM(B108:E108)</f>
        <v>387</v>
      </c>
      <c r="L109" s="81"/>
      <c r="M109" s="81"/>
    </row>
    <row r="110" spans="1:13" x14ac:dyDescent="0.25">
      <c r="L110" s="81"/>
      <c r="M110" s="81"/>
    </row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486</v>
      </c>
      <c r="B113" s="90"/>
      <c r="C113" s="90"/>
      <c r="D113" s="90"/>
      <c r="E113" s="74">
        <v>18</v>
      </c>
      <c r="F113" s="78">
        <f t="shared" ref="F113:F119" si="27">SUM(B113:E113)</f>
        <v>18</v>
      </c>
      <c r="G113" s="79">
        <f t="shared" ref="G113:G119" si="28">F113-H113</f>
        <v>10</v>
      </c>
      <c r="H113" s="80">
        <v>8</v>
      </c>
      <c r="I113" s="62"/>
      <c r="J113" s="62"/>
      <c r="K113" s="62"/>
      <c r="L113" s="62"/>
      <c r="M113" s="81"/>
    </row>
    <row r="114" spans="1:13" x14ac:dyDescent="0.25">
      <c r="A114" s="75" t="s">
        <v>487</v>
      </c>
      <c r="B114" s="71">
        <v>23</v>
      </c>
      <c r="C114" s="71">
        <v>45</v>
      </c>
      <c r="D114" s="71">
        <v>13</v>
      </c>
      <c r="E114" s="74">
        <v>5</v>
      </c>
      <c r="F114" s="78">
        <f t="shared" si="27"/>
        <v>86</v>
      </c>
      <c r="G114" s="79">
        <f t="shared" si="28"/>
        <v>60</v>
      </c>
      <c r="H114" s="80">
        <v>26</v>
      </c>
      <c r="I114" s="62">
        <v>17</v>
      </c>
      <c r="J114" s="62">
        <v>15</v>
      </c>
      <c r="K114" s="62">
        <v>3</v>
      </c>
      <c r="L114" s="62"/>
      <c r="M114" s="81"/>
    </row>
    <row r="115" spans="1:13" x14ac:dyDescent="0.25">
      <c r="A115" s="73" t="s">
        <v>488</v>
      </c>
      <c r="B115" s="71">
        <v>17</v>
      </c>
      <c r="C115" s="71">
        <v>51</v>
      </c>
      <c r="D115" s="71">
        <v>12</v>
      </c>
      <c r="E115" s="74">
        <v>7</v>
      </c>
      <c r="F115" s="78">
        <f t="shared" si="27"/>
        <v>87</v>
      </c>
      <c r="G115" s="79">
        <f t="shared" si="28"/>
        <v>58</v>
      </c>
      <c r="H115" s="80">
        <v>29</v>
      </c>
      <c r="I115" s="62">
        <v>15</v>
      </c>
      <c r="J115" s="62">
        <v>12</v>
      </c>
      <c r="K115" s="172">
        <v>3</v>
      </c>
      <c r="L115" s="62"/>
      <c r="M115" s="81"/>
    </row>
    <row r="116" spans="1:13" x14ac:dyDescent="0.25">
      <c r="A116" s="73" t="s">
        <v>489</v>
      </c>
      <c r="B116" s="71">
        <v>14</v>
      </c>
      <c r="C116" s="71">
        <v>56</v>
      </c>
      <c r="D116" s="71">
        <v>31</v>
      </c>
      <c r="E116" s="74">
        <v>7</v>
      </c>
      <c r="F116" s="78">
        <f t="shared" si="27"/>
        <v>108</v>
      </c>
      <c r="G116" s="79">
        <f t="shared" si="28"/>
        <v>64</v>
      </c>
      <c r="H116" s="80">
        <v>44</v>
      </c>
      <c r="I116" s="62">
        <v>19</v>
      </c>
      <c r="J116" s="62">
        <v>12</v>
      </c>
      <c r="K116" s="62">
        <v>13</v>
      </c>
      <c r="L116" s="62"/>
      <c r="M116" s="81"/>
    </row>
    <row r="117" spans="1:13" x14ac:dyDescent="0.25">
      <c r="A117" s="73" t="s">
        <v>490</v>
      </c>
      <c r="B117" s="71">
        <v>16</v>
      </c>
      <c r="C117" s="71">
        <v>49</v>
      </c>
      <c r="D117" s="71">
        <v>21</v>
      </c>
      <c r="E117" s="74">
        <v>15</v>
      </c>
      <c r="F117" s="78">
        <f t="shared" si="27"/>
        <v>101</v>
      </c>
      <c r="G117" s="79">
        <f t="shared" si="28"/>
        <v>57</v>
      </c>
      <c r="H117" s="80">
        <v>44</v>
      </c>
      <c r="I117" s="62">
        <v>24</v>
      </c>
      <c r="J117" s="62">
        <v>15</v>
      </c>
      <c r="K117" s="62">
        <v>7</v>
      </c>
      <c r="L117" s="62"/>
      <c r="M117" s="81"/>
    </row>
    <row r="118" spans="1:13" x14ac:dyDescent="0.25">
      <c r="A118" s="73" t="s">
        <v>491</v>
      </c>
      <c r="B118" s="71">
        <v>13</v>
      </c>
      <c r="C118" s="90"/>
      <c r="D118" s="90"/>
      <c r="E118" s="91"/>
      <c r="F118" s="78">
        <f t="shared" si="27"/>
        <v>13</v>
      </c>
      <c r="G118" s="79">
        <f t="shared" si="28"/>
        <v>12</v>
      </c>
      <c r="H118" s="80">
        <v>1</v>
      </c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E120" si="29">SUM(B113:B119)</f>
        <v>83</v>
      </c>
      <c r="C120" s="15">
        <f t="shared" si="29"/>
        <v>201</v>
      </c>
      <c r="D120" s="15">
        <f t="shared" si="29"/>
        <v>77</v>
      </c>
      <c r="E120" s="16">
        <f t="shared" si="29"/>
        <v>52</v>
      </c>
      <c r="F120" s="17">
        <f>SUM(F113:F119)</f>
        <v>413</v>
      </c>
      <c r="G120" s="18">
        <f>SUM(G113:G119)</f>
        <v>261</v>
      </c>
      <c r="H120" s="19">
        <f>SUM(H113:H119)</f>
        <v>152</v>
      </c>
      <c r="I120" s="63">
        <f>SUM(I113:I119)</f>
        <v>75</v>
      </c>
      <c r="J120" s="63">
        <f>SUM(J113:J119)</f>
        <v>54</v>
      </c>
      <c r="K120" s="120"/>
      <c r="L120" s="81"/>
      <c r="M120" s="81"/>
    </row>
    <row r="121" spans="1:13" ht="15.75" thickTop="1" x14ac:dyDescent="0.25">
      <c r="F121" s="217">
        <f>SUM(B120:E120)</f>
        <v>413</v>
      </c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492</v>
      </c>
      <c r="B125" s="87"/>
      <c r="C125" s="71">
        <v>44</v>
      </c>
      <c r="D125" s="71">
        <v>22</v>
      </c>
      <c r="E125" s="74">
        <v>16</v>
      </c>
      <c r="F125" s="78">
        <f t="shared" ref="F125:F131" si="30">SUM(B125:E125)</f>
        <v>82</v>
      </c>
      <c r="G125" s="79">
        <f t="shared" ref="G125:G131" si="31">F125-H125</f>
        <v>51</v>
      </c>
      <c r="H125" s="80">
        <v>31</v>
      </c>
      <c r="I125" s="62">
        <v>12</v>
      </c>
      <c r="J125" s="62">
        <v>6</v>
      </c>
      <c r="K125" s="122">
        <v>5</v>
      </c>
      <c r="L125" s="81"/>
      <c r="M125" s="81"/>
    </row>
    <row r="126" spans="1:13" x14ac:dyDescent="0.25">
      <c r="A126" s="75" t="s">
        <v>493</v>
      </c>
      <c r="B126" s="71">
        <v>13</v>
      </c>
      <c r="C126" s="71">
        <v>38</v>
      </c>
      <c r="D126" s="71">
        <v>11</v>
      </c>
      <c r="E126" s="74">
        <v>12</v>
      </c>
      <c r="F126" s="78">
        <f t="shared" si="30"/>
        <v>74</v>
      </c>
      <c r="G126" s="79">
        <f t="shared" si="31"/>
        <v>54</v>
      </c>
      <c r="H126" s="80">
        <v>20</v>
      </c>
      <c r="I126" s="62">
        <v>9</v>
      </c>
      <c r="J126" s="62">
        <v>5</v>
      </c>
      <c r="K126" s="122">
        <v>2</v>
      </c>
      <c r="L126" s="62"/>
      <c r="M126" s="81"/>
    </row>
    <row r="127" spans="1:13" x14ac:dyDescent="0.25">
      <c r="A127" s="73" t="s">
        <v>494</v>
      </c>
      <c r="B127" s="71">
        <v>22</v>
      </c>
      <c r="C127" s="71">
        <v>34</v>
      </c>
      <c r="D127" s="71">
        <v>19</v>
      </c>
      <c r="E127" s="74">
        <v>9</v>
      </c>
      <c r="F127" s="78">
        <f t="shared" si="30"/>
        <v>84</v>
      </c>
      <c r="G127" s="79">
        <f t="shared" si="31"/>
        <v>57</v>
      </c>
      <c r="H127" s="80">
        <v>27</v>
      </c>
      <c r="I127" s="62">
        <v>16</v>
      </c>
      <c r="J127" s="62">
        <v>9</v>
      </c>
      <c r="K127" s="122">
        <v>6</v>
      </c>
      <c r="L127" s="81"/>
      <c r="M127" s="81"/>
    </row>
    <row r="128" spans="1:13" x14ac:dyDescent="0.25">
      <c r="A128" s="73" t="s">
        <v>495</v>
      </c>
      <c r="B128" s="71">
        <v>12</v>
      </c>
      <c r="C128" s="71">
        <v>22</v>
      </c>
      <c r="D128" s="213"/>
      <c r="E128" s="216"/>
      <c r="F128" s="78">
        <f t="shared" si="30"/>
        <v>34</v>
      </c>
      <c r="G128" s="79">
        <f t="shared" si="31"/>
        <v>23</v>
      </c>
      <c r="H128" s="80">
        <v>11</v>
      </c>
      <c r="I128" s="62">
        <v>0</v>
      </c>
      <c r="J128" s="62">
        <v>0</v>
      </c>
      <c r="K128" s="122">
        <v>1</v>
      </c>
      <c r="L128" s="62"/>
      <c r="M128" s="81"/>
    </row>
    <row r="129" spans="1:13" x14ac:dyDescent="0.25">
      <c r="A129" s="73" t="s">
        <v>496</v>
      </c>
      <c r="B129" s="71">
        <v>4</v>
      </c>
      <c r="C129" s="71">
        <v>31</v>
      </c>
      <c r="D129" s="90"/>
      <c r="E129" s="91"/>
      <c r="F129" s="78">
        <f t="shared" si="30"/>
        <v>35</v>
      </c>
      <c r="G129" s="79">
        <f t="shared" si="31"/>
        <v>24</v>
      </c>
      <c r="H129" s="80">
        <v>11</v>
      </c>
      <c r="I129" s="62">
        <v>11</v>
      </c>
      <c r="J129" s="62">
        <v>8</v>
      </c>
      <c r="K129" s="122">
        <v>2</v>
      </c>
      <c r="L129" s="62"/>
      <c r="M129" s="81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  <c r="M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  <c r="M131" s="81"/>
    </row>
    <row r="132" spans="1:13" ht="15.75" thickBot="1" x14ac:dyDescent="0.3">
      <c r="A132" s="4" t="s">
        <v>13</v>
      </c>
      <c r="B132" s="15">
        <f t="shared" ref="B132:H132" si="32">SUM(B125:B131)</f>
        <v>51</v>
      </c>
      <c r="C132" s="15">
        <f t="shared" si="32"/>
        <v>169</v>
      </c>
      <c r="D132" s="15">
        <f t="shared" si="32"/>
        <v>52</v>
      </c>
      <c r="E132" s="16">
        <f t="shared" si="32"/>
        <v>37</v>
      </c>
      <c r="F132" s="17">
        <f t="shared" si="32"/>
        <v>309</v>
      </c>
      <c r="G132" s="18">
        <f t="shared" si="32"/>
        <v>209</v>
      </c>
      <c r="H132" s="19">
        <f t="shared" si="32"/>
        <v>100</v>
      </c>
      <c r="I132" s="63">
        <f>SUM(I125:I131)</f>
        <v>48</v>
      </c>
      <c r="J132" s="63">
        <f>SUM(J125:J131)</f>
        <v>28</v>
      </c>
      <c r="K132" s="120"/>
      <c r="L132" s="81"/>
      <c r="M132" s="81"/>
    </row>
    <row r="133" spans="1:13" ht="15.75" thickTop="1" x14ac:dyDescent="0.25">
      <c r="F133" s="217">
        <f>SUM(B132:E132)</f>
        <v>309</v>
      </c>
      <c r="K133" s="120"/>
      <c r="L133" s="81"/>
      <c r="M133" s="81"/>
    </row>
    <row r="134" spans="1:13" x14ac:dyDescent="0.25">
      <c r="L134" s="81"/>
      <c r="M134" s="81"/>
    </row>
    <row r="135" spans="1:13" ht="21.75" thickBot="1" x14ac:dyDescent="0.4">
      <c r="A135" s="68" t="s">
        <v>18</v>
      </c>
      <c r="L135" s="81"/>
      <c r="M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  <c r="M136" s="81"/>
    </row>
    <row r="137" spans="1:13" x14ac:dyDescent="0.25">
      <c r="A137" s="73" t="s">
        <v>497</v>
      </c>
      <c r="B137" s="90"/>
      <c r="C137" s="90"/>
      <c r="D137" s="71">
        <v>28</v>
      </c>
      <c r="E137" s="74">
        <v>16</v>
      </c>
      <c r="F137" s="13">
        <f t="shared" ref="F137:F143" si="33">SUM(B137:E137)</f>
        <v>44</v>
      </c>
      <c r="G137" s="11">
        <f t="shared" ref="G137:G143" si="34">F137-H137</f>
        <v>27</v>
      </c>
      <c r="H137" s="14">
        <v>17</v>
      </c>
      <c r="I137" s="62">
        <v>0</v>
      </c>
      <c r="J137" s="62">
        <v>0</v>
      </c>
      <c r="K137" s="118">
        <v>7</v>
      </c>
      <c r="L137" s="81"/>
      <c r="M137" s="81"/>
    </row>
    <row r="138" spans="1:13" x14ac:dyDescent="0.25">
      <c r="A138" s="75" t="s">
        <v>498</v>
      </c>
      <c r="B138" s="71">
        <v>9</v>
      </c>
      <c r="C138" s="71">
        <v>41</v>
      </c>
      <c r="D138" s="71">
        <v>21</v>
      </c>
      <c r="E138" s="74">
        <v>17</v>
      </c>
      <c r="F138" s="13">
        <f t="shared" si="33"/>
        <v>88</v>
      </c>
      <c r="G138" s="11">
        <f t="shared" si="34"/>
        <v>57</v>
      </c>
      <c r="H138" s="14">
        <v>31</v>
      </c>
      <c r="I138" s="62">
        <v>16</v>
      </c>
      <c r="J138" s="62">
        <v>8</v>
      </c>
      <c r="K138" s="118">
        <v>10</v>
      </c>
      <c r="L138" s="81"/>
      <c r="M138" s="81"/>
    </row>
    <row r="139" spans="1:13" x14ac:dyDescent="0.25">
      <c r="A139" s="73" t="s">
        <v>499</v>
      </c>
      <c r="B139" s="71">
        <v>13</v>
      </c>
      <c r="C139" s="71">
        <v>37</v>
      </c>
      <c r="D139" s="71">
        <v>24</v>
      </c>
      <c r="E139" s="74">
        <v>2</v>
      </c>
      <c r="F139" s="13">
        <f t="shared" si="33"/>
        <v>76</v>
      </c>
      <c r="G139" s="11">
        <f>F139-H139</f>
        <v>46</v>
      </c>
      <c r="H139" s="14">
        <v>30</v>
      </c>
      <c r="I139" s="62">
        <v>10</v>
      </c>
      <c r="J139" s="62">
        <v>16</v>
      </c>
      <c r="K139" s="117">
        <v>12</v>
      </c>
      <c r="L139" s="81"/>
      <c r="M139" s="81"/>
    </row>
    <row r="140" spans="1:13" x14ac:dyDescent="0.25">
      <c r="A140" s="73" t="s">
        <v>500</v>
      </c>
      <c r="B140" s="71">
        <v>19</v>
      </c>
      <c r="C140" s="71">
        <v>41</v>
      </c>
      <c r="D140" s="103">
        <v>4</v>
      </c>
      <c r="E140" s="91"/>
      <c r="F140" s="13">
        <f t="shared" si="33"/>
        <v>64</v>
      </c>
      <c r="G140" s="11">
        <f>F140-H140</f>
        <v>42</v>
      </c>
      <c r="H140" s="14">
        <v>22</v>
      </c>
      <c r="I140" s="138">
        <v>9</v>
      </c>
      <c r="J140" s="138">
        <v>6</v>
      </c>
      <c r="K140" s="118">
        <v>4</v>
      </c>
      <c r="L140" s="81"/>
      <c r="M140" s="81"/>
    </row>
    <row r="141" spans="1:13" x14ac:dyDescent="0.25">
      <c r="A141" s="98" t="s">
        <v>501</v>
      </c>
      <c r="B141" s="213"/>
      <c r="C141" s="71">
        <v>27</v>
      </c>
      <c r="D141" s="71">
        <v>21</v>
      </c>
      <c r="E141" s="74">
        <v>11</v>
      </c>
      <c r="F141" s="13">
        <f t="shared" si="33"/>
        <v>59</v>
      </c>
      <c r="G141" s="11">
        <f t="shared" si="34"/>
        <v>42</v>
      </c>
      <c r="H141" s="14">
        <v>17</v>
      </c>
      <c r="I141" s="62">
        <v>0</v>
      </c>
      <c r="J141" s="62">
        <v>0</v>
      </c>
      <c r="K141" s="118">
        <v>3</v>
      </c>
      <c r="L141" s="81"/>
      <c r="M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  <c r="M142" s="81"/>
    </row>
    <row r="143" spans="1:13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  <c r="M143" s="81"/>
    </row>
    <row r="144" spans="1:13" ht="15.75" thickBot="1" x14ac:dyDescent="0.3">
      <c r="A144" s="4" t="s">
        <v>13</v>
      </c>
      <c r="B144" s="15">
        <f t="shared" ref="B144:H144" si="35">SUM(B137:B143)</f>
        <v>41</v>
      </c>
      <c r="C144" s="15">
        <f t="shared" si="35"/>
        <v>146</v>
      </c>
      <c r="D144" s="15">
        <f t="shared" si="35"/>
        <v>98</v>
      </c>
      <c r="E144" s="16">
        <f t="shared" si="35"/>
        <v>46</v>
      </c>
      <c r="F144" s="17">
        <f t="shared" si="35"/>
        <v>331</v>
      </c>
      <c r="G144" s="18">
        <f t="shared" si="35"/>
        <v>214</v>
      </c>
      <c r="H144" s="19">
        <f t="shared" si="35"/>
        <v>117</v>
      </c>
      <c r="I144" s="63">
        <f>SUM(I137:I143)</f>
        <v>35</v>
      </c>
      <c r="J144" s="63">
        <f>SUM(J137:J143)</f>
        <v>30</v>
      </c>
      <c r="L144" s="81"/>
      <c r="M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  <c r="M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  <c r="M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  <c r="M147" s="81"/>
    </row>
    <row r="148" spans="1:13" ht="33" thickBot="1" x14ac:dyDescent="0.45">
      <c r="A148" s="49">
        <v>2016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  <c r="M148" s="81"/>
    </row>
    <row r="149" spans="1:13" ht="15.75" x14ac:dyDescent="0.25">
      <c r="A149" s="211" t="s">
        <v>33</v>
      </c>
      <c r="B149" s="47">
        <f>SUM(B144+B132+B120+B108+B96+B84+B72+B60+B48+B36+B24+B12)</f>
        <v>853</v>
      </c>
      <c r="C149" s="47">
        <f>C144+C132+C120+C108+C96+C84+C72+C60+C48+C36+C24+C12</f>
        <v>2311</v>
      </c>
      <c r="D149" s="47">
        <f>SUM(D144+D132+D120+D108+D96+D84+D72+D60+D48+D36+D24+D12)</f>
        <v>1117</v>
      </c>
      <c r="E149" s="47">
        <f>SUM(E144+E132+E120+E108+E96+E84+E72+E60+E48+E36+E24+E12)</f>
        <v>855</v>
      </c>
      <c r="F149" s="48">
        <f>SUM(F144+F132+F120+F108+F96+F84+F72+F60+F48+F36+F24+F12)</f>
        <v>5136</v>
      </c>
      <c r="G149" s="48">
        <f>SUM(G144+G132+G120+G108+G96++G84+G72+G60+G48+G36+G24+G12)</f>
        <v>3389</v>
      </c>
      <c r="H149" s="48">
        <f>SUM(H144+H132+H120+H108+H96+H84+H72+H60+H48+H36+H24+H12)</f>
        <v>1747</v>
      </c>
      <c r="I149" s="63">
        <f>SUM(I12+I24+I36+I48+I60+I72+I84+I96+I108+I120+I132+I144)</f>
        <v>484</v>
      </c>
      <c r="J149" s="63">
        <f>SUM(J144+J132+J120+J108+J96+J84+J72+J60+J48+J36+J24+J12)</f>
        <v>334</v>
      </c>
      <c r="L149" s="81"/>
      <c r="M149" s="81"/>
    </row>
    <row r="150" spans="1:13" x14ac:dyDescent="0.25">
      <c r="F150">
        <f>B149+C149+D149+E149</f>
        <v>5136</v>
      </c>
      <c r="G150" s="202" t="s">
        <v>55</v>
      </c>
      <c r="H150">
        <f>SUM(G149:H149)</f>
        <v>5136</v>
      </c>
      <c r="I150" s="66"/>
      <c r="J150" s="66"/>
      <c r="L150" s="81"/>
      <c r="M150" s="81"/>
    </row>
    <row r="151" spans="1:13" x14ac:dyDescent="0.25">
      <c r="E151" s="166">
        <v>2009</v>
      </c>
      <c r="F151">
        <v>1870</v>
      </c>
      <c r="G151" s="70"/>
      <c r="I151" s="66"/>
      <c r="J151" s="66"/>
      <c r="L151" s="81"/>
      <c r="M151" s="81"/>
    </row>
    <row r="152" spans="1:13" x14ac:dyDescent="0.25">
      <c r="E152" s="166">
        <v>2010</v>
      </c>
      <c r="F152">
        <v>5957</v>
      </c>
      <c r="G152" s="70"/>
      <c r="I152" s="66"/>
      <c r="J152" s="66"/>
      <c r="L152" s="81"/>
      <c r="M152" s="81"/>
    </row>
    <row r="153" spans="1:13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  <c r="M153" s="81"/>
    </row>
    <row r="154" spans="1:13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  <c r="M154" s="81"/>
    </row>
    <row r="155" spans="1:13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  <c r="M155" s="81"/>
    </row>
    <row r="156" spans="1:13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  <c r="M156" s="81"/>
    </row>
    <row r="157" spans="1:13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  <c r="M157" s="81"/>
    </row>
    <row r="158" spans="1:13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  <c r="M158" s="81"/>
    </row>
    <row r="159" spans="1:13" x14ac:dyDescent="0.25">
      <c r="A159" s="181"/>
      <c r="B159" s="196"/>
      <c r="C159" s="196"/>
      <c r="D159" s="196"/>
      <c r="E159" s="196"/>
      <c r="H159" s="204" t="s">
        <v>441</v>
      </c>
      <c r="I159" s="127">
        <v>29</v>
      </c>
      <c r="J159" s="127">
        <v>20</v>
      </c>
      <c r="K159" s="128">
        <v>42046</v>
      </c>
      <c r="L159" s="81"/>
      <c r="M159" s="81"/>
    </row>
    <row r="160" spans="1:13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  <c r="M160" s="81"/>
    </row>
    <row r="161" spans="1:13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  <c r="L161" s="81"/>
      <c r="M161" s="81"/>
    </row>
    <row r="162" spans="1:13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  <c r="M162" s="81"/>
    </row>
    <row r="163" spans="1:13" x14ac:dyDescent="0.25">
      <c r="A163" s="192" t="s">
        <v>286</v>
      </c>
      <c r="B163" s="192" t="s">
        <v>326</v>
      </c>
      <c r="C163" s="193">
        <v>18598</v>
      </c>
      <c r="D163" s="192" t="s">
        <v>327</v>
      </c>
      <c r="E163" s="193">
        <v>21520</v>
      </c>
      <c r="H163" s="126"/>
      <c r="I163" s="127"/>
      <c r="J163" s="127"/>
      <c r="K163" s="128"/>
      <c r="L163" s="81"/>
      <c r="M163" s="81"/>
    </row>
    <row r="164" spans="1:13" x14ac:dyDescent="0.25">
      <c r="A164" s="192" t="s">
        <v>284</v>
      </c>
      <c r="B164" s="193">
        <v>18810</v>
      </c>
      <c r="C164" s="192" t="s">
        <v>328</v>
      </c>
      <c r="D164" s="193">
        <v>29434</v>
      </c>
      <c r="E164" s="193">
        <v>30348</v>
      </c>
      <c r="H164" s="126"/>
      <c r="I164" s="127"/>
      <c r="J164" s="127"/>
      <c r="K164" s="128"/>
      <c r="L164" s="81"/>
      <c r="M164" s="81"/>
    </row>
    <row r="165" spans="1:13" x14ac:dyDescent="0.25">
      <c r="A165" s="192" t="s">
        <v>281</v>
      </c>
      <c r="B165" s="193">
        <v>20637</v>
      </c>
      <c r="C165" s="192" t="s">
        <v>329</v>
      </c>
      <c r="D165" s="193">
        <v>29373</v>
      </c>
      <c r="E165" s="193">
        <v>31625</v>
      </c>
      <c r="H165" s="126"/>
      <c r="I165" s="127"/>
      <c r="J165" s="127"/>
      <c r="K165" s="128"/>
    </row>
    <row r="166" spans="1:13" x14ac:dyDescent="0.25">
      <c r="A166" s="192" t="s">
        <v>279</v>
      </c>
      <c r="B166" s="193">
        <v>22798</v>
      </c>
      <c r="C166" s="193">
        <v>32325</v>
      </c>
      <c r="D166" s="193">
        <v>25020</v>
      </c>
      <c r="E166" s="193">
        <v>27181</v>
      </c>
      <c r="H166" s="126"/>
      <c r="I166" s="127"/>
      <c r="J166" s="127"/>
      <c r="K166" s="128"/>
    </row>
    <row r="167" spans="1:13" x14ac:dyDescent="0.25">
      <c r="A167" s="1"/>
      <c r="B167" s="1"/>
      <c r="C167" s="208" t="s">
        <v>278</v>
      </c>
      <c r="D167" s="209">
        <v>106</v>
      </c>
      <c r="E167" s="209">
        <v>135</v>
      </c>
      <c r="H167" s="126"/>
      <c r="I167" s="127"/>
      <c r="J167" s="127"/>
      <c r="K167" s="128"/>
    </row>
    <row r="168" spans="1:13" x14ac:dyDescent="0.25">
      <c r="A168" s="192" t="s">
        <v>285</v>
      </c>
      <c r="B168" s="193">
        <v>29373</v>
      </c>
      <c r="C168" s="192" t="s">
        <v>330</v>
      </c>
      <c r="D168" s="193">
        <v>25020</v>
      </c>
      <c r="E168" s="193">
        <v>14277</v>
      </c>
      <c r="H168" s="126"/>
      <c r="I168" s="127"/>
      <c r="J168" s="127"/>
      <c r="K168" s="128"/>
    </row>
    <row r="169" spans="1:13" ht="23.25" x14ac:dyDescent="0.25">
      <c r="A169" s="192" t="s">
        <v>381</v>
      </c>
      <c r="B169" s="193">
        <v>21033</v>
      </c>
      <c r="C169" s="210" t="s">
        <v>442</v>
      </c>
      <c r="D169" s="193">
        <v>19146</v>
      </c>
      <c r="E169" s="193">
        <v>30348</v>
      </c>
      <c r="H169" s="126"/>
      <c r="I169" s="127"/>
      <c r="J169" s="127"/>
      <c r="K169" s="128"/>
    </row>
    <row r="170" spans="1:13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3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3" x14ac:dyDescent="0.25">
      <c r="A172" s="192"/>
      <c r="B172" s="193"/>
      <c r="C172" s="193"/>
      <c r="D172" s="193"/>
      <c r="E172" s="193"/>
      <c r="H172" s="126"/>
      <c r="I172" s="127"/>
      <c r="J172" s="127"/>
      <c r="K172" s="128"/>
    </row>
    <row r="173" spans="1:13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3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3" ht="21.75" thickBot="1" x14ac:dyDescent="0.4">
      <c r="A175" s="54" t="s">
        <v>39</v>
      </c>
    </row>
    <row r="176" spans="1:13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" si="36">SUM(B177:E177)</f>
        <v>0</v>
      </c>
      <c r="G177" s="9">
        <f t="shared" ref="G177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>SUM(B178:E178)</f>
        <v>0</v>
      </c>
      <c r="G178" s="6">
        <f>F178-H178</f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ref="F179:F182" si="38">SUM(B179:E179)</f>
        <v>0</v>
      </c>
      <c r="G179" s="11">
        <f t="shared" ref="G179:G182" si="39">F179-H179</f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8"/>
        <v>0</v>
      </c>
      <c r="G180" s="11">
        <f t="shared" si="39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8"/>
        <v>0</v>
      </c>
      <c r="G181" s="11">
        <f t="shared" si="39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8"/>
        <v>0</v>
      </c>
      <c r="G182" s="11">
        <f t="shared" si="39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40">SUM(B177:B183)</f>
        <v>0</v>
      </c>
      <c r="C184" s="15">
        <f t="shared" si="40"/>
        <v>0</v>
      </c>
      <c r="D184" s="15">
        <f t="shared" si="40"/>
        <v>0</v>
      </c>
      <c r="E184" s="16">
        <f t="shared" si="40"/>
        <v>0</v>
      </c>
      <c r="F184" s="17">
        <f t="shared" si="40"/>
        <v>0</v>
      </c>
      <c r="G184" s="18">
        <f t="shared" si="40"/>
        <v>0</v>
      </c>
      <c r="H184" s="19">
        <f t="shared" si="40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mergeCells count="1">
    <mergeCell ref="K65:L65"/>
  </mergeCells>
  <pageMargins left="0.7" right="0.7" top="0.75" bottom="0.75" header="0.3" footer="0.3"/>
  <pageSetup orientation="landscape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N185"/>
  <sheetViews>
    <sheetView topLeftCell="A154" workbookViewId="0">
      <selection activeCell="M169" sqref="M169"/>
    </sheetView>
  </sheetViews>
  <sheetFormatPr defaultRowHeight="15" x14ac:dyDescent="0.25"/>
  <cols>
    <col min="1" max="1" width="15.7109375" customWidth="1"/>
    <col min="3" max="3" width="11.28515625" customWidth="1"/>
    <col min="7" max="7" width="13.42578125" customWidth="1"/>
  </cols>
  <sheetData>
    <row r="1" spans="1:12" ht="44.25" x14ac:dyDescent="0.55000000000000004">
      <c r="A1" s="20" t="s">
        <v>14</v>
      </c>
      <c r="F1" s="20"/>
      <c r="G1" s="201">
        <v>2017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504</v>
      </c>
      <c r="B5" s="219"/>
      <c r="C5" s="79">
        <v>2</v>
      </c>
      <c r="D5" s="79">
        <v>16</v>
      </c>
      <c r="E5" s="130">
        <v>10</v>
      </c>
      <c r="F5" s="8">
        <f t="shared" ref="F5:F11" si="0">SUM(B5:E5)</f>
        <v>28</v>
      </c>
      <c r="G5" s="9">
        <f t="shared" ref="G5:G11" si="1">F5-H5</f>
        <v>19</v>
      </c>
      <c r="H5" s="10">
        <v>9</v>
      </c>
      <c r="I5" s="62">
        <v>0</v>
      </c>
      <c r="J5" s="62">
        <v>0</v>
      </c>
      <c r="K5" s="62">
        <v>1</v>
      </c>
      <c r="L5" s="81"/>
    </row>
    <row r="6" spans="1:12" x14ac:dyDescent="0.25">
      <c r="A6" s="75" t="s">
        <v>505</v>
      </c>
      <c r="B6" s="131">
        <v>3</v>
      </c>
      <c r="C6" s="131">
        <v>13</v>
      </c>
      <c r="D6" s="131">
        <v>17</v>
      </c>
      <c r="E6" s="132">
        <v>13</v>
      </c>
      <c r="F6" s="21">
        <f t="shared" si="0"/>
        <v>46</v>
      </c>
      <c r="G6" s="6">
        <f t="shared" si="1"/>
        <v>31</v>
      </c>
      <c r="H6" s="22">
        <v>15</v>
      </c>
      <c r="I6" s="62">
        <v>0</v>
      </c>
      <c r="J6" s="62">
        <v>0</v>
      </c>
      <c r="K6" s="70">
        <v>8</v>
      </c>
      <c r="L6" s="81"/>
    </row>
    <row r="7" spans="1:12" x14ac:dyDescent="0.25">
      <c r="A7" s="73" t="s">
        <v>506</v>
      </c>
      <c r="B7" s="219"/>
      <c r="C7" s="79">
        <v>36</v>
      </c>
      <c r="D7" s="79">
        <v>14</v>
      </c>
      <c r="E7" s="130">
        <v>20</v>
      </c>
      <c r="F7" s="21">
        <f t="shared" si="0"/>
        <v>70</v>
      </c>
      <c r="G7" s="6">
        <f t="shared" si="1"/>
        <v>45</v>
      </c>
      <c r="H7" s="22">
        <v>25</v>
      </c>
      <c r="I7" s="179">
        <v>15</v>
      </c>
      <c r="J7" s="62">
        <v>10</v>
      </c>
      <c r="K7" s="70">
        <v>3</v>
      </c>
      <c r="L7" s="81"/>
    </row>
    <row r="8" spans="1:12" x14ac:dyDescent="0.25">
      <c r="A8" s="73" t="s">
        <v>507</v>
      </c>
      <c r="B8" s="79">
        <v>15</v>
      </c>
      <c r="C8" s="79">
        <v>36</v>
      </c>
      <c r="D8" s="79">
        <v>18</v>
      </c>
      <c r="E8" s="130">
        <v>14</v>
      </c>
      <c r="F8" s="21">
        <f t="shared" si="0"/>
        <v>83</v>
      </c>
      <c r="G8" s="6">
        <f>F8-H8</f>
        <v>53</v>
      </c>
      <c r="H8" s="22">
        <v>30</v>
      </c>
      <c r="I8" s="62">
        <v>14</v>
      </c>
      <c r="J8" s="62">
        <v>8</v>
      </c>
      <c r="K8" s="70">
        <v>8</v>
      </c>
      <c r="L8" s="81"/>
    </row>
    <row r="9" spans="1:12" x14ac:dyDescent="0.25">
      <c r="A9" s="73" t="s">
        <v>508</v>
      </c>
      <c r="B9" s="79">
        <v>8</v>
      </c>
      <c r="C9" s="220"/>
      <c r="D9" s="220"/>
      <c r="E9" s="221"/>
      <c r="F9" s="21">
        <f t="shared" si="0"/>
        <v>8</v>
      </c>
      <c r="G9" s="6">
        <f t="shared" si="1"/>
        <v>7</v>
      </c>
      <c r="H9" s="22">
        <v>1</v>
      </c>
      <c r="I9" s="62">
        <v>0</v>
      </c>
      <c r="J9" s="62">
        <v>0</v>
      </c>
      <c r="K9" s="70">
        <v>1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>SUM(B5:B11)</f>
        <v>26</v>
      </c>
      <c r="C12" s="15">
        <f>SUM(C5:C11)</f>
        <v>87</v>
      </c>
      <c r="D12" s="15">
        <f>SUM(D5:D11)</f>
        <v>65</v>
      </c>
      <c r="E12" s="16">
        <f>SUM(E5:E11)</f>
        <v>57</v>
      </c>
      <c r="F12" s="17">
        <f t="shared" ref="F12:K12" si="2">SUM(F5:F11)</f>
        <v>235</v>
      </c>
      <c r="G12" s="18">
        <f t="shared" si="2"/>
        <v>155</v>
      </c>
      <c r="H12" s="19">
        <f t="shared" si="2"/>
        <v>80</v>
      </c>
      <c r="I12" s="63">
        <f t="shared" si="2"/>
        <v>29</v>
      </c>
      <c r="J12" s="63">
        <f t="shared" si="2"/>
        <v>18</v>
      </c>
      <c r="K12" s="70">
        <f t="shared" si="2"/>
        <v>21</v>
      </c>
      <c r="L12" s="81"/>
    </row>
    <row r="13" spans="1:12" ht="15.75" thickTop="1" x14ac:dyDescent="0.25">
      <c r="G13" s="110">
        <f>F12-H12</f>
        <v>155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509</v>
      </c>
      <c r="B17" s="90"/>
      <c r="C17" s="71">
        <v>35</v>
      </c>
      <c r="D17" s="71">
        <v>16</v>
      </c>
      <c r="E17" s="74">
        <v>6</v>
      </c>
      <c r="F17" s="78">
        <f t="shared" ref="F17:F23" si="3">SUM(B17:E17)</f>
        <v>57</v>
      </c>
      <c r="G17" s="11">
        <f t="shared" ref="G17:G23" si="4">F17-H17</f>
        <v>28</v>
      </c>
      <c r="H17" s="14">
        <v>29</v>
      </c>
      <c r="I17" s="62">
        <v>19</v>
      </c>
      <c r="J17" s="62">
        <v>11</v>
      </c>
      <c r="K17" s="62">
        <v>1</v>
      </c>
      <c r="L17" s="81"/>
    </row>
    <row r="18" spans="1:12" x14ac:dyDescent="0.25">
      <c r="A18" s="75" t="s">
        <v>188</v>
      </c>
      <c r="B18" s="71">
        <v>11</v>
      </c>
      <c r="C18" s="71">
        <v>37</v>
      </c>
      <c r="D18" s="71">
        <v>18</v>
      </c>
      <c r="E18" s="74">
        <v>16</v>
      </c>
      <c r="F18" s="78">
        <f t="shared" si="3"/>
        <v>82</v>
      </c>
      <c r="G18" s="11">
        <f t="shared" si="4"/>
        <v>45</v>
      </c>
      <c r="H18" s="14">
        <v>37</v>
      </c>
      <c r="I18" s="62">
        <v>0</v>
      </c>
      <c r="J18" s="62">
        <v>0</v>
      </c>
      <c r="K18" s="62">
        <v>2</v>
      </c>
      <c r="L18" s="81"/>
    </row>
    <row r="19" spans="1:12" x14ac:dyDescent="0.25">
      <c r="A19" s="73" t="s">
        <v>189</v>
      </c>
      <c r="B19" s="71">
        <v>16</v>
      </c>
      <c r="C19" s="71">
        <v>50</v>
      </c>
      <c r="D19" s="71">
        <v>18</v>
      </c>
      <c r="E19" s="74">
        <v>31</v>
      </c>
      <c r="F19" s="78">
        <f t="shared" si="3"/>
        <v>115</v>
      </c>
      <c r="G19" s="11">
        <f t="shared" si="4"/>
        <v>60</v>
      </c>
      <c r="H19" s="14">
        <v>55</v>
      </c>
      <c r="I19" s="62">
        <v>24</v>
      </c>
      <c r="J19" s="62">
        <v>14</v>
      </c>
      <c r="K19" s="62">
        <v>8</v>
      </c>
      <c r="L19" s="81"/>
    </row>
    <row r="20" spans="1:12" x14ac:dyDescent="0.25">
      <c r="A20" s="73" t="s">
        <v>190</v>
      </c>
      <c r="B20" s="213"/>
      <c r="C20" s="71">
        <v>40</v>
      </c>
      <c r="D20" s="71">
        <v>14</v>
      </c>
      <c r="E20" s="74">
        <v>8</v>
      </c>
      <c r="F20" s="78">
        <f t="shared" si="3"/>
        <v>62</v>
      </c>
      <c r="G20" s="11">
        <f t="shared" si="4"/>
        <v>36</v>
      </c>
      <c r="H20" s="14">
        <v>26</v>
      </c>
      <c r="I20" s="62">
        <v>11</v>
      </c>
      <c r="J20" s="62">
        <v>6</v>
      </c>
      <c r="K20" s="62">
        <v>7</v>
      </c>
      <c r="L20" s="81"/>
    </row>
    <row r="21" spans="1:12" x14ac:dyDescent="0.25">
      <c r="A21" s="222" t="s">
        <v>560</v>
      </c>
      <c r="B21" s="71">
        <v>6</v>
      </c>
      <c r="C21" s="90"/>
      <c r="D21" s="90"/>
      <c r="E21" s="91"/>
      <c r="F21" s="78">
        <f t="shared" si="3"/>
        <v>6</v>
      </c>
      <c r="G21" s="11">
        <f t="shared" si="4"/>
        <v>5</v>
      </c>
      <c r="H21" s="14">
        <v>1</v>
      </c>
      <c r="I21" s="62"/>
      <c r="J21" s="62"/>
      <c r="K21" s="62">
        <v>0</v>
      </c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>SUM(B17:B23)</f>
        <v>33</v>
      </c>
      <c r="C24" s="15">
        <f>SUM(C17:C23)</f>
        <v>162</v>
      </c>
      <c r="D24" s="15">
        <f>SUM(D17:D23)</f>
        <v>66</v>
      </c>
      <c r="E24" s="16">
        <f>SUM(E17:E23)</f>
        <v>61</v>
      </c>
      <c r="F24" s="17">
        <f t="shared" ref="F24:H24" si="5">SUM(F17:F23)</f>
        <v>322</v>
      </c>
      <c r="G24" s="18">
        <f t="shared" si="5"/>
        <v>174</v>
      </c>
      <c r="H24" s="19">
        <f t="shared" si="5"/>
        <v>148</v>
      </c>
      <c r="I24" s="63">
        <f>SUM(I17:I23)</f>
        <v>54</v>
      </c>
      <c r="J24" s="63">
        <f>SUM(J17:J23)</f>
        <v>31</v>
      </c>
      <c r="K24" s="64">
        <f>SUM(K17:K23)</f>
        <v>18</v>
      </c>
      <c r="L24" s="81"/>
    </row>
    <row r="25" spans="1:12" ht="15.75" thickTop="1" x14ac:dyDescent="0.25">
      <c r="G25" s="110">
        <f>F24-H24</f>
        <v>174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510</v>
      </c>
      <c r="B29" s="90"/>
      <c r="C29" s="71">
        <v>38</v>
      </c>
      <c r="D29" s="71">
        <v>10</v>
      </c>
      <c r="E29" s="74">
        <v>10</v>
      </c>
      <c r="F29" s="78">
        <f t="shared" ref="F29:F35" si="6">SUM(B29:E29)</f>
        <v>58</v>
      </c>
      <c r="G29" s="11">
        <f t="shared" ref="G29:G35" si="7">F29-H29</f>
        <v>32</v>
      </c>
      <c r="H29" s="14">
        <v>26</v>
      </c>
      <c r="I29" s="62">
        <v>16</v>
      </c>
      <c r="J29" s="62">
        <v>10</v>
      </c>
      <c r="K29" s="70">
        <v>11</v>
      </c>
      <c r="L29" s="81"/>
    </row>
    <row r="30" spans="1:12" x14ac:dyDescent="0.25">
      <c r="A30" s="75" t="s">
        <v>511</v>
      </c>
      <c r="B30" s="71">
        <v>8</v>
      </c>
      <c r="C30" s="71">
        <v>53</v>
      </c>
      <c r="D30" s="71">
        <v>28</v>
      </c>
      <c r="E30" s="74">
        <v>8</v>
      </c>
      <c r="F30" s="78">
        <f t="shared" si="6"/>
        <v>97</v>
      </c>
      <c r="G30" s="11">
        <f t="shared" si="7"/>
        <v>54</v>
      </c>
      <c r="H30" s="14">
        <v>43</v>
      </c>
      <c r="I30" s="62">
        <v>25</v>
      </c>
      <c r="J30" s="62">
        <v>11</v>
      </c>
      <c r="K30" s="70">
        <v>4</v>
      </c>
      <c r="L30" s="81"/>
    </row>
    <row r="31" spans="1:12" x14ac:dyDescent="0.25">
      <c r="A31" s="73" t="s">
        <v>512</v>
      </c>
      <c r="B31" s="71">
        <v>12</v>
      </c>
      <c r="C31" s="71">
        <v>29</v>
      </c>
      <c r="D31" s="71">
        <v>20</v>
      </c>
      <c r="E31" s="74">
        <v>16</v>
      </c>
      <c r="F31" s="78">
        <f t="shared" si="6"/>
        <v>77</v>
      </c>
      <c r="G31" s="11">
        <f t="shared" si="7"/>
        <v>43</v>
      </c>
      <c r="H31" s="14">
        <v>34</v>
      </c>
      <c r="I31" s="62">
        <v>10</v>
      </c>
      <c r="J31" s="62">
        <v>8</v>
      </c>
      <c r="K31" s="70">
        <v>1</v>
      </c>
      <c r="L31" s="62"/>
    </row>
    <row r="32" spans="1:12" x14ac:dyDescent="0.25">
      <c r="A32" s="73" t="s">
        <v>513</v>
      </c>
      <c r="B32" s="71">
        <v>14</v>
      </c>
      <c r="C32" s="71">
        <v>31</v>
      </c>
      <c r="D32" s="71">
        <v>25</v>
      </c>
      <c r="E32" s="74">
        <v>3</v>
      </c>
      <c r="F32" s="78">
        <f t="shared" si="6"/>
        <v>73</v>
      </c>
      <c r="G32" s="11">
        <f t="shared" si="7"/>
        <v>43</v>
      </c>
      <c r="H32" s="14">
        <v>30</v>
      </c>
      <c r="I32" s="138">
        <v>6</v>
      </c>
      <c r="J32" s="138">
        <v>5</v>
      </c>
      <c r="K32" s="62">
        <v>2</v>
      </c>
      <c r="L32" s="81"/>
    </row>
    <row r="33" spans="1:12" x14ac:dyDescent="0.25">
      <c r="A33" s="73" t="s">
        <v>514</v>
      </c>
      <c r="B33" s="71">
        <v>7</v>
      </c>
      <c r="C33" s="71">
        <v>45</v>
      </c>
      <c r="D33" s="71">
        <v>17</v>
      </c>
      <c r="E33" s="91">
        <v>0</v>
      </c>
      <c r="F33" s="78">
        <f t="shared" si="6"/>
        <v>69</v>
      </c>
      <c r="G33" s="11">
        <f t="shared" si="7"/>
        <v>42</v>
      </c>
      <c r="H33" s="14">
        <v>27</v>
      </c>
      <c r="I33" s="62">
        <v>15</v>
      </c>
      <c r="J33" s="62">
        <v>8</v>
      </c>
      <c r="K33" s="70">
        <v>2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>SUM(B29:B35)</f>
        <v>41</v>
      </c>
      <c r="C36" s="15">
        <f>SUM(C29:C35)</f>
        <v>196</v>
      </c>
      <c r="D36" s="15">
        <f>SUM(D29:D35)</f>
        <v>100</v>
      </c>
      <c r="E36" s="16">
        <f>SUM(E29:E35)</f>
        <v>37</v>
      </c>
      <c r="F36" s="17">
        <f t="shared" ref="F36:H36" si="8">SUM(F29:F35)</f>
        <v>374</v>
      </c>
      <c r="G36" s="18">
        <f t="shared" si="8"/>
        <v>214</v>
      </c>
      <c r="H36" s="19">
        <f t="shared" si="8"/>
        <v>160</v>
      </c>
      <c r="I36" s="63">
        <f>SUM(I29:I35)</f>
        <v>72</v>
      </c>
      <c r="J36" s="63">
        <f>SUM(J29:J35)</f>
        <v>42</v>
      </c>
      <c r="L36" s="81"/>
    </row>
    <row r="37" spans="1:12" ht="15.75" thickTop="1" x14ac:dyDescent="0.25">
      <c r="G37" s="110">
        <f>F36-H36</f>
        <v>214</v>
      </c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98">
        <v>42826</v>
      </c>
      <c r="B41" s="90"/>
      <c r="C41" s="90"/>
      <c r="D41" s="90"/>
      <c r="E41" s="74">
        <v>8</v>
      </c>
      <c r="F41" s="13">
        <f t="shared" ref="F41:F47" si="9">SUM(B41:E41)</f>
        <v>8</v>
      </c>
      <c r="G41" s="11">
        <f t="shared" ref="G41:G47" si="10">F41-H41</f>
        <v>6</v>
      </c>
      <c r="H41" s="14">
        <v>2</v>
      </c>
      <c r="I41" s="62"/>
      <c r="J41" s="62"/>
      <c r="K41" s="62">
        <v>0</v>
      </c>
      <c r="L41" s="81"/>
    </row>
    <row r="42" spans="1:12" x14ac:dyDescent="0.25">
      <c r="A42" s="75" t="s">
        <v>515</v>
      </c>
      <c r="B42" s="71">
        <v>23</v>
      </c>
      <c r="C42" s="71">
        <v>52</v>
      </c>
      <c r="D42" s="71">
        <v>22</v>
      </c>
      <c r="E42" s="74">
        <v>19</v>
      </c>
      <c r="F42" s="13">
        <f t="shared" si="9"/>
        <v>116</v>
      </c>
      <c r="G42" s="11">
        <f t="shared" si="10"/>
        <v>73</v>
      </c>
      <c r="H42" s="14">
        <v>43</v>
      </c>
      <c r="I42" s="62">
        <v>9</v>
      </c>
      <c r="J42" s="62">
        <v>5</v>
      </c>
      <c r="K42" s="62">
        <v>3</v>
      </c>
      <c r="L42" s="62"/>
    </row>
    <row r="43" spans="1:12" x14ac:dyDescent="0.25">
      <c r="A43" s="75" t="s">
        <v>516</v>
      </c>
      <c r="B43" s="71">
        <v>13</v>
      </c>
      <c r="C43" s="71">
        <v>73</v>
      </c>
      <c r="D43" s="71">
        <v>12</v>
      </c>
      <c r="E43" s="74">
        <v>9</v>
      </c>
      <c r="F43" s="13">
        <f t="shared" si="9"/>
        <v>107</v>
      </c>
      <c r="G43" s="11">
        <f t="shared" si="10"/>
        <v>67</v>
      </c>
      <c r="H43" s="14">
        <v>40</v>
      </c>
      <c r="I43" s="62">
        <v>22</v>
      </c>
      <c r="J43" s="62">
        <v>12</v>
      </c>
      <c r="K43" s="62">
        <v>13</v>
      </c>
      <c r="L43" s="81"/>
    </row>
    <row r="44" spans="1:12" x14ac:dyDescent="0.25">
      <c r="A44" s="75" t="s">
        <v>517</v>
      </c>
      <c r="B44" s="71">
        <v>11</v>
      </c>
      <c r="C44" s="71">
        <v>42</v>
      </c>
      <c r="D44" s="71">
        <v>15</v>
      </c>
      <c r="E44" s="74">
        <v>15</v>
      </c>
      <c r="F44" s="13">
        <f t="shared" si="9"/>
        <v>83</v>
      </c>
      <c r="G44" s="11">
        <f t="shared" si="10"/>
        <v>49</v>
      </c>
      <c r="H44" s="14">
        <v>34</v>
      </c>
      <c r="I44" s="62">
        <v>11</v>
      </c>
      <c r="J44" s="62">
        <v>9</v>
      </c>
      <c r="K44" s="62">
        <v>4</v>
      </c>
      <c r="L44" s="81"/>
    </row>
    <row r="45" spans="1:12" x14ac:dyDescent="0.25">
      <c r="A45" s="75" t="s">
        <v>518</v>
      </c>
      <c r="B45" s="71">
        <v>13</v>
      </c>
      <c r="C45" s="71">
        <v>32</v>
      </c>
      <c r="D45" s="71">
        <v>18</v>
      </c>
      <c r="E45" s="74">
        <v>17</v>
      </c>
      <c r="F45" s="13">
        <f t="shared" si="9"/>
        <v>80</v>
      </c>
      <c r="G45" s="11">
        <f>F45-H45</f>
        <v>47</v>
      </c>
      <c r="H45" s="14">
        <v>33</v>
      </c>
      <c r="I45" s="62">
        <v>8</v>
      </c>
      <c r="J45" s="62">
        <v>6</v>
      </c>
      <c r="K45" s="62">
        <v>6</v>
      </c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>SUM(B41:B47)</f>
        <v>60</v>
      </c>
      <c r="C48" s="15">
        <f>SUM(C41:C47)</f>
        <v>199</v>
      </c>
      <c r="D48" s="15">
        <f>SUM(D41:D47)</f>
        <v>67</v>
      </c>
      <c r="E48" s="16">
        <f>SUM(E41:E47)</f>
        <v>68</v>
      </c>
      <c r="F48" s="17">
        <f t="shared" ref="F48:H48" si="11">SUM(F41:F47)</f>
        <v>394</v>
      </c>
      <c r="G48" s="18">
        <f t="shared" si="11"/>
        <v>242</v>
      </c>
      <c r="H48" s="19">
        <f t="shared" si="11"/>
        <v>152</v>
      </c>
      <c r="I48" s="63">
        <f>SUM(I41:I47)</f>
        <v>50</v>
      </c>
      <c r="J48" s="63">
        <f>SUM(J41:J47)</f>
        <v>32</v>
      </c>
      <c r="L48" s="81"/>
    </row>
    <row r="49" spans="1:12" ht="15.75" thickTop="1" x14ac:dyDescent="0.25">
      <c r="G49" s="110">
        <f>F48-H48</f>
        <v>242</v>
      </c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519</v>
      </c>
      <c r="B53" s="71">
        <v>8</v>
      </c>
      <c r="C53" s="71">
        <v>49</v>
      </c>
      <c r="D53" s="71">
        <v>19</v>
      </c>
      <c r="E53" s="74">
        <v>12</v>
      </c>
      <c r="F53" s="13">
        <f>SUM(C53:E53)</f>
        <v>80</v>
      </c>
      <c r="G53" s="11">
        <f>F53-H53</f>
        <v>52</v>
      </c>
      <c r="H53" s="14">
        <v>28</v>
      </c>
      <c r="I53" s="62">
        <v>17</v>
      </c>
      <c r="J53" s="62">
        <v>9</v>
      </c>
      <c r="K53" s="70">
        <v>1</v>
      </c>
      <c r="L53" s="81"/>
    </row>
    <row r="54" spans="1:12" x14ac:dyDescent="0.25">
      <c r="A54" s="75" t="s">
        <v>520</v>
      </c>
      <c r="B54" s="71">
        <v>16</v>
      </c>
      <c r="C54" s="71">
        <v>63</v>
      </c>
      <c r="D54" s="71">
        <v>21</v>
      </c>
      <c r="E54" s="74">
        <v>10</v>
      </c>
      <c r="F54" s="13">
        <f t="shared" ref="F54:F59" si="12">SUM(B54:E54)</f>
        <v>110</v>
      </c>
      <c r="G54" s="11">
        <f t="shared" ref="G54:G59" si="13">F54-H54</f>
        <v>74</v>
      </c>
      <c r="H54" s="14">
        <v>36</v>
      </c>
      <c r="I54" s="62">
        <v>18</v>
      </c>
      <c r="J54" s="62">
        <v>13</v>
      </c>
      <c r="K54" s="70">
        <v>6</v>
      </c>
      <c r="L54" s="62"/>
    </row>
    <row r="55" spans="1:12" x14ac:dyDescent="0.25">
      <c r="A55" s="73" t="s">
        <v>521</v>
      </c>
      <c r="B55" s="71">
        <v>19</v>
      </c>
      <c r="C55" s="71">
        <v>70</v>
      </c>
      <c r="D55" s="71">
        <v>14</v>
      </c>
      <c r="E55" s="74">
        <v>15</v>
      </c>
      <c r="F55" s="13">
        <f t="shared" si="12"/>
        <v>118</v>
      </c>
      <c r="G55" s="11">
        <f t="shared" si="13"/>
        <v>67</v>
      </c>
      <c r="H55" s="14">
        <v>51</v>
      </c>
      <c r="I55" s="138">
        <v>27</v>
      </c>
      <c r="J55" s="138">
        <v>16</v>
      </c>
      <c r="K55" s="70">
        <v>2</v>
      </c>
      <c r="L55" s="81"/>
    </row>
    <row r="56" spans="1:12" x14ac:dyDescent="0.25">
      <c r="A56" s="73" t="s">
        <v>522</v>
      </c>
      <c r="B56" s="71">
        <v>10</v>
      </c>
      <c r="C56" s="71">
        <v>26</v>
      </c>
      <c r="D56" s="71">
        <v>12</v>
      </c>
      <c r="E56" s="74">
        <v>35</v>
      </c>
      <c r="F56" s="13">
        <f t="shared" si="12"/>
        <v>83</v>
      </c>
      <c r="G56" s="11">
        <f t="shared" si="13"/>
        <v>60</v>
      </c>
      <c r="H56" s="14">
        <v>23</v>
      </c>
      <c r="I56" s="113"/>
      <c r="J56" s="62"/>
      <c r="K56" s="62">
        <v>3</v>
      </c>
      <c r="L56" s="81"/>
    </row>
    <row r="57" spans="1:12" x14ac:dyDescent="0.25">
      <c r="A57" s="73" t="s">
        <v>523</v>
      </c>
      <c r="B57" s="213"/>
      <c r="C57" s="71">
        <v>45</v>
      </c>
      <c r="D57" s="87"/>
      <c r="E57" s="88"/>
      <c r="F57" s="13">
        <f t="shared" si="12"/>
        <v>45</v>
      </c>
      <c r="G57" s="11">
        <f>F57-H57</f>
        <v>29</v>
      </c>
      <c r="H57" s="14">
        <v>16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>SUM(B53:B59)</f>
        <v>53</v>
      </c>
      <c r="C60" s="15">
        <f>SUM(C53:C59)</f>
        <v>253</v>
      </c>
      <c r="D60" s="15">
        <f>SUM(D53:D59)</f>
        <v>66</v>
      </c>
      <c r="E60" s="16">
        <f>SUM(E53:E59)</f>
        <v>72</v>
      </c>
      <c r="F60" s="17">
        <f t="shared" ref="F60:H60" si="14">SUM(F53:F59)</f>
        <v>436</v>
      </c>
      <c r="G60" s="18">
        <f t="shared" si="14"/>
        <v>282</v>
      </c>
      <c r="H60" s="19">
        <f t="shared" si="14"/>
        <v>154</v>
      </c>
      <c r="I60" s="63">
        <f>SUM(I53:I59)</f>
        <v>62</v>
      </c>
      <c r="J60" s="63">
        <f>SUM(J53:J59)</f>
        <v>38</v>
      </c>
      <c r="K60" s="70"/>
      <c r="L60" s="81"/>
    </row>
    <row r="61" spans="1:12" ht="15.75" thickTop="1" x14ac:dyDescent="0.25">
      <c r="G61" s="110">
        <f>F60-H60</f>
        <v>282</v>
      </c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4" x14ac:dyDescent="0.25">
      <c r="A65" s="98" t="s">
        <v>524</v>
      </c>
      <c r="B65" s="87"/>
      <c r="C65" s="87"/>
      <c r="D65" s="71">
        <v>20</v>
      </c>
      <c r="E65" s="74">
        <v>26</v>
      </c>
      <c r="F65" s="78">
        <f t="shared" ref="F65:F71" si="15">SUM(B65:E65)</f>
        <v>46</v>
      </c>
      <c r="G65" s="79">
        <f t="shared" ref="G65:G71" si="16">F65-H65</f>
        <v>25</v>
      </c>
      <c r="H65" s="80">
        <v>21</v>
      </c>
      <c r="I65" s="62"/>
      <c r="J65" s="62"/>
      <c r="K65" s="223">
        <v>6</v>
      </c>
      <c r="L65" s="224"/>
    </row>
    <row r="66" spans="1:14" x14ac:dyDescent="0.25">
      <c r="A66" s="75" t="s">
        <v>525</v>
      </c>
      <c r="B66" s="103">
        <v>33</v>
      </c>
      <c r="C66" s="103">
        <v>53</v>
      </c>
      <c r="D66" s="103">
        <v>42</v>
      </c>
      <c r="E66" s="233">
        <v>37</v>
      </c>
      <c r="F66" s="78">
        <f t="shared" si="15"/>
        <v>165</v>
      </c>
      <c r="G66" s="79">
        <f t="shared" si="16"/>
        <v>98</v>
      </c>
      <c r="H66" s="80">
        <v>67</v>
      </c>
      <c r="I66" s="187">
        <v>21</v>
      </c>
      <c r="J66" s="187">
        <v>11</v>
      </c>
      <c r="K66" s="225">
        <v>15</v>
      </c>
      <c r="L66" s="226" t="s">
        <v>561</v>
      </c>
      <c r="M66" s="226"/>
      <c r="N66" s="226"/>
    </row>
    <row r="67" spans="1:14" x14ac:dyDescent="0.25">
      <c r="A67" s="73" t="s">
        <v>526</v>
      </c>
      <c r="B67" s="71">
        <v>36</v>
      </c>
      <c r="C67" s="71">
        <v>44</v>
      </c>
      <c r="D67" s="71">
        <v>31</v>
      </c>
      <c r="E67" s="74">
        <v>24</v>
      </c>
      <c r="F67" s="78">
        <f t="shared" si="15"/>
        <v>135</v>
      </c>
      <c r="G67" s="79">
        <f t="shared" si="16"/>
        <v>82</v>
      </c>
      <c r="H67" s="80">
        <v>53</v>
      </c>
      <c r="I67" s="62"/>
      <c r="J67" s="62"/>
      <c r="K67" s="172">
        <v>8</v>
      </c>
      <c r="L67" s="81"/>
    </row>
    <row r="68" spans="1:14" x14ac:dyDescent="0.25">
      <c r="A68" s="73" t="s">
        <v>527</v>
      </c>
      <c r="B68" s="71">
        <v>29</v>
      </c>
      <c r="C68" s="227">
        <v>90</v>
      </c>
      <c r="D68" s="71">
        <v>35</v>
      </c>
      <c r="E68" s="74">
        <v>21</v>
      </c>
      <c r="F68" s="78">
        <f t="shared" si="15"/>
        <v>175</v>
      </c>
      <c r="G68" s="79">
        <f>F68-H68</f>
        <v>110</v>
      </c>
      <c r="H68" s="80">
        <v>65</v>
      </c>
      <c r="I68" s="228">
        <v>6</v>
      </c>
      <c r="J68" s="228">
        <v>2</v>
      </c>
      <c r="K68" s="172">
        <v>21</v>
      </c>
      <c r="L68" s="229" t="s">
        <v>562</v>
      </c>
      <c r="M68" s="229"/>
    </row>
    <row r="69" spans="1:14" x14ac:dyDescent="0.25">
      <c r="A69" s="73" t="s">
        <v>528</v>
      </c>
      <c r="B69" s="71">
        <v>28</v>
      </c>
      <c r="C69" s="71">
        <v>29</v>
      </c>
      <c r="D69" s="71">
        <v>26</v>
      </c>
      <c r="E69" s="91"/>
      <c r="F69" s="78">
        <f t="shared" si="15"/>
        <v>83</v>
      </c>
      <c r="G69" s="79">
        <f t="shared" si="16"/>
        <v>62</v>
      </c>
      <c r="H69" s="80">
        <v>21</v>
      </c>
      <c r="I69" s="228">
        <v>3</v>
      </c>
      <c r="J69" s="228">
        <v>1</v>
      </c>
      <c r="K69" s="62">
        <v>3</v>
      </c>
      <c r="L69" s="229" t="s">
        <v>562</v>
      </c>
      <c r="M69" s="229"/>
    </row>
    <row r="70" spans="1:14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4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4" ht="15.75" thickBot="1" x14ac:dyDescent="0.3">
      <c r="A72" s="4" t="s">
        <v>13</v>
      </c>
      <c r="B72" s="15">
        <f t="shared" ref="B72:J72" si="17">SUM(B65:B71)</f>
        <v>126</v>
      </c>
      <c r="C72" s="15">
        <f t="shared" si="17"/>
        <v>216</v>
      </c>
      <c r="D72" s="15">
        <f t="shared" si="17"/>
        <v>154</v>
      </c>
      <c r="E72" s="16">
        <f t="shared" si="17"/>
        <v>108</v>
      </c>
      <c r="F72" s="17">
        <f t="shared" si="17"/>
        <v>604</v>
      </c>
      <c r="G72" s="18">
        <f t="shared" si="17"/>
        <v>377</v>
      </c>
      <c r="H72" s="19">
        <f t="shared" si="17"/>
        <v>227</v>
      </c>
      <c r="I72" s="63">
        <f t="shared" si="17"/>
        <v>30</v>
      </c>
      <c r="J72" s="63">
        <f t="shared" si="17"/>
        <v>14</v>
      </c>
      <c r="L72" s="81"/>
    </row>
    <row r="73" spans="1:14" ht="15.75" thickTop="1" x14ac:dyDescent="0.25">
      <c r="G73" s="110">
        <f>F72-H72</f>
        <v>377</v>
      </c>
      <c r="L73" s="81" t="s">
        <v>275</v>
      </c>
    </row>
    <row r="74" spans="1:14" x14ac:dyDescent="0.25">
      <c r="L74" s="81"/>
    </row>
    <row r="75" spans="1:14" ht="21.75" thickBot="1" x14ac:dyDescent="0.4">
      <c r="A75" s="68" t="s">
        <v>53</v>
      </c>
      <c r="L75" s="81"/>
    </row>
    <row r="76" spans="1:14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4" x14ac:dyDescent="0.25">
      <c r="A77" s="73" t="s">
        <v>529</v>
      </c>
      <c r="B77" s="90"/>
      <c r="C77" s="90"/>
      <c r="D77" s="90"/>
      <c r="E77" s="74">
        <v>25</v>
      </c>
      <c r="F77" s="78">
        <f t="shared" ref="F77:F83" si="18">SUM(B77:E77)</f>
        <v>25</v>
      </c>
      <c r="G77" s="79">
        <f t="shared" ref="G77:G83" si="19">F77-H77</f>
        <v>20</v>
      </c>
      <c r="H77" s="80">
        <v>5</v>
      </c>
      <c r="I77" s="62"/>
      <c r="J77" s="62"/>
      <c r="K77" s="81"/>
      <c r="L77" s="81"/>
    </row>
    <row r="78" spans="1:14" x14ac:dyDescent="0.25">
      <c r="A78" s="75" t="s">
        <v>530</v>
      </c>
      <c r="B78" s="71">
        <v>42</v>
      </c>
      <c r="C78" s="71">
        <v>63</v>
      </c>
      <c r="D78" s="103">
        <v>29</v>
      </c>
      <c r="E78" s="74">
        <v>14</v>
      </c>
      <c r="F78" s="78">
        <f t="shared" si="18"/>
        <v>148</v>
      </c>
      <c r="G78" s="79">
        <f t="shared" si="19"/>
        <v>82</v>
      </c>
      <c r="H78" s="80">
        <v>66</v>
      </c>
      <c r="I78" s="230">
        <v>8</v>
      </c>
      <c r="J78" s="230">
        <v>2</v>
      </c>
      <c r="K78" s="81">
        <v>12</v>
      </c>
      <c r="L78" s="231" t="s">
        <v>562</v>
      </c>
      <c r="M78" s="231"/>
    </row>
    <row r="79" spans="1:14" x14ac:dyDescent="0.25">
      <c r="A79" s="73" t="s">
        <v>531</v>
      </c>
      <c r="B79" s="71">
        <v>31</v>
      </c>
      <c r="C79" s="71">
        <v>46</v>
      </c>
      <c r="D79" s="103">
        <v>38</v>
      </c>
      <c r="E79" s="74">
        <v>24</v>
      </c>
      <c r="F79" s="78">
        <f t="shared" si="18"/>
        <v>139</v>
      </c>
      <c r="G79" s="79">
        <f t="shared" si="19"/>
        <v>89</v>
      </c>
      <c r="H79" s="80">
        <v>50</v>
      </c>
      <c r="I79" s="230">
        <v>6</v>
      </c>
      <c r="J79" s="230">
        <v>3</v>
      </c>
      <c r="K79" s="81">
        <v>5</v>
      </c>
      <c r="L79" s="231" t="s">
        <v>562</v>
      </c>
      <c r="M79" s="231"/>
    </row>
    <row r="80" spans="1:14" x14ac:dyDescent="0.25">
      <c r="A80" s="73" t="s">
        <v>532</v>
      </c>
      <c r="B80" s="227">
        <v>56</v>
      </c>
      <c r="C80" s="103">
        <v>41</v>
      </c>
      <c r="D80" s="71">
        <v>32</v>
      </c>
      <c r="E80" s="74">
        <v>18</v>
      </c>
      <c r="F80" s="78">
        <f t="shared" si="18"/>
        <v>147</v>
      </c>
      <c r="G80" s="79">
        <f t="shared" si="19"/>
        <v>84</v>
      </c>
      <c r="H80" s="80">
        <v>63</v>
      </c>
      <c r="I80" s="230">
        <v>0</v>
      </c>
      <c r="J80" s="230">
        <v>1</v>
      </c>
      <c r="K80" s="62">
        <v>24</v>
      </c>
      <c r="L80" s="231" t="s">
        <v>562</v>
      </c>
      <c r="M80" s="231"/>
    </row>
    <row r="81" spans="1:13" x14ac:dyDescent="0.25">
      <c r="A81" s="98" t="s">
        <v>533</v>
      </c>
      <c r="B81" s="213"/>
      <c r="C81" s="71">
        <v>47</v>
      </c>
      <c r="D81" s="103">
        <v>26</v>
      </c>
      <c r="E81" s="74">
        <v>19</v>
      </c>
      <c r="F81" s="78">
        <f t="shared" si="18"/>
        <v>92</v>
      </c>
      <c r="G81" s="79">
        <f t="shared" si="19"/>
        <v>55</v>
      </c>
      <c r="H81" s="80">
        <v>37</v>
      </c>
      <c r="I81" s="230">
        <v>16</v>
      </c>
      <c r="J81" s="230">
        <v>8</v>
      </c>
      <c r="K81" s="181"/>
      <c r="L81" s="231" t="s">
        <v>563</v>
      </c>
      <c r="M81" s="231"/>
    </row>
    <row r="82" spans="1:13" x14ac:dyDescent="0.25">
      <c r="A82" s="98" t="s">
        <v>534</v>
      </c>
      <c r="B82" s="71">
        <v>30</v>
      </c>
      <c r="C82" s="90"/>
      <c r="D82" s="90"/>
      <c r="E82" s="91"/>
      <c r="F82" s="78">
        <f t="shared" si="18"/>
        <v>30</v>
      </c>
      <c r="G82" s="79">
        <f t="shared" si="19"/>
        <v>13</v>
      </c>
      <c r="H82" s="80">
        <v>17</v>
      </c>
      <c r="I82" s="81"/>
      <c r="J82" s="81"/>
      <c r="K82" s="81"/>
      <c r="L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3" ht="15.75" thickBot="1" x14ac:dyDescent="0.3">
      <c r="A84" s="4" t="s">
        <v>13</v>
      </c>
      <c r="B84" s="15">
        <f>SUM(B77:B83)</f>
        <v>159</v>
      </c>
      <c r="C84" s="15">
        <f>SUM(C77:C83)</f>
        <v>197</v>
      </c>
      <c r="D84" s="15">
        <f>SUM(D77:D83)</f>
        <v>125</v>
      </c>
      <c r="E84" s="16">
        <f>SUM(E77:E83)</f>
        <v>100</v>
      </c>
      <c r="F84" s="17">
        <f t="shared" ref="F84:H84" si="20">SUM(F77:F83)</f>
        <v>581</v>
      </c>
      <c r="G84" s="18">
        <f t="shared" si="20"/>
        <v>343</v>
      </c>
      <c r="H84" s="19">
        <f t="shared" si="20"/>
        <v>238</v>
      </c>
      <c r="I84" s="63">
        <f>SUM(I77:I83)</f>
        <v>30</v>
      </c>
      <c r="J84" s="63">
        <f>SUM(J77:J83)</f>
        <v>14</v>
      </c>
      <c r="L84" s="81"/>
    </row>
    <row r="85" spans="1:13" ht="15.75" thickTop="1" x14ac:dyDescent="0.25">
      <c r="G85" s="110">
        <f>F84-H84</f>
        <v>343</v>
      </c>
      <c r="L85" s="81"/>
    </row>
    <row r="86" spans="1:13" x14ac:dyDescent="0.25">
      <c r="L86" s="81"/>
    </row>
    <row r="87" spans="1:13" ht="21.75" thickBot="1" x14ac:dyDescent="0.4">
      <c r="A87" s="68" t="s">
        <v>502</v>
      </c>
      <c r="L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3" x14ac:dyDescent="0.25">
      <c r="A89" s="98" t="s">
        <v>535</v>
      </c>
      <c r="B89" s="90"/>
      <c r="C89" s="71">
        <v>55</v>
      </c>
      <c r="D89" s="71">
        <v>17</v>
      </c>
      <c r="E89" s="74">
        <v>32</v>
      </c>
      <c r="F89" s="78">
        <f t="shared" ref="F89:F95" si="21">SUM(B89:E89)</f>
        <v>104</v>
      </c>
      <c r="G89" s="79">
        <f t="shared" ref="G89:G95" si="22">F89-H89</f>
        <v>54</v>
      </c>
      <c r="H89" s="80">
        <v>50</v>
      </c>
      <c r="I89" s="62"/>
      <c r="J89" s="62"/>
      <c r="K89" s="81">
        <v>8</v>
      </c>
      <c r="L89" s="81"/>
    </row>
    <row r="90" spans="1:13" x14ac:dyDescent="0.25">
      <c r="A90" s="75" t="s">
        <v>536</v>
      </c>
      <c r="B90" s="103">
        <v>37</v>
      </c>
      <c r="C90" s="71">
        <v>53</v>
      </c>
      <c r="D90" s="71">
        <v>45</v>
      </c>
      <c r="E90" s="74">
        <v>11</v>
      </c>
      <c r="F90" s="78">
        <f t="shared" si="21"/>
        <v>146</v>
      </c>
      <c r="G90" s="79">
        <f t="shared" si="22"/>
        <v>100</v>
      </c>
      <c r="H90" s="80">
        <v>46</v>
      </c>
      <c r="I90" s="62"/>
      <c r="J90" s="62"/>
      <c r="K90" s="81">
        <v>11</v>
      </c>
      <c r="L90" s="81"/>
    </row>
    <row r="91" spans="1:13" x14ac:dyDescent="0.25">
      <c r="A91" s="98" t="s">
        <v>537</v>
      </c>
      <c r="B91" s="71">
        <v>50</v>
      </c>
      <c r="C91" s="71">
        <v>36</v>
      </c>
      <c r="D91" s="71">
        <v>21</v>
      </c>
      <c r="E91" s="232">
        <v>48</v>
      </c>
      <c r="F91" s="78">
        <f t="shared" si="21"/>
        <v>155</v>
      </c>
      <c r="G91" s="79">
        <f>F91-H91</f>
        <v>119</v>
      </c>
      <c r="H91" s="80">
        <v>36</v>
      </c>
      <c r="I91" s="62"/>
      <c r="J91" s="62"/>
      <c r="K91" s="81">
        <v>3</v>
      </c>
      <c r="L91" s="81"/>
    </row>
    <row r="92" spans="1:13" x14ac:dyDescent="0.25">
      <c r="A92" s="98" t="s">
        <v>538</v>
      </c>
      <c r="B92" s="71">
        <v>12</v>
      </c>
      <c r="C92" s="71">
        <v>37</v>
      </c>
      <c r="D92" s="71">
        <v>24</v>
      </c>
      <c r="E92" s="74">
        <v>13</v>
      </c>
      <c r="F92" s="78">
        <f t="shared" si="21"/>
        <v>86</v>
      </c>
      <c r="G92" s="79">
        <f t="shared" si="22"/>
        <v>68</v>
      </c>
      <c r="H92" s="80">
        <v>18</v>
      </c>
      <c r="I92" s="62"/>
      <c r="J92" s="62"/>
      <c r="K92" s="181">
        <v>6</v>
      </c>
      <c r="L92" s="81"/>
    </row>
    <row r="93" spans="1:13" x14ac:dyDescent="0.25">
      <c r="A93" s="73" t="s">
        <v>539</v>
      </c>
      <c r="B93" s="71">
        <v>24</v>
      </c>
      <c r="C93" s="71">
        <v>33</v>
      </c>
      <c r="D93" s="90">
        <v>0</v>
      </c>
      <c r="E93" s="91">
        <v>0</v>
      </c>
      <c r="F93" s="78">
        <f t="shared" si="21"/>
        <v>57</v>
      </c>
      <c r="G93" s="79">
        <f t="shared" si="22"/>
        <v>51</v>
      </c>
      <c r="H93" s="80">
        <v>6</v>
      </c>
      <c r="I93" s="62"/>
      <c r="J93" s="62"/>
      <c r="K93" s="181">
        <v>9</v>
      </c>
      <c r="L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3" ht="15.75" thickBot="1" x14ac:dyDescent="0.3">
      <c r="A96" s="4" t="s">
        <v>13</v>
      </c>
      <c r="B96" s="15">
        <f>SUM(B89:B95)</f>
        <v>123</v>
      </c>
      <c r="C96" s="15">
        <f>SUM(C89:C95)</f>
        <v>214</v>
      </c>
      <c r="D96" s="15">
        <f>SUM(D89:D95)</f>
        <v>107</v>
      </c>
      <c r="E96" s="16">
        <f>SUM(E89:E95)</f>
        <v>104</v>
      </c>
      <c r="F96" s="17">
        <f t="shared" ref="F96:H96" si="23">SUM(F89:F95)</f>
        <v>548</v>
      </c>
      <c r="G96" s="18">
        <f t="shared" si="23"/>
        <v>392</v>
      </c>
      <c r="H96" s="19">
        <f t="shared" si="23"/>
        <v>156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G97" s="110">
        <f>F96-H96</f>
        <v>392</v>
      </c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540</v>
      </c>
      <c r="B101" s="183"/>
      <c r="C101" s="90"/>
      <c r="D101" s="71">
        <v>15</v>
      </c>
      <c r="E101" s="233">
        <v>36</v>
      </c>
      <c r="F101" s="78">
        <f t="shared" ref="F101:F107" si="24">SUM(B101:E101)</f>
        <v>51</v>
      </c>
      <c r="G101" s="79">
        <f t="shared" ref="G101:G107" si="25">F101-H101</f>
        <v>39</v>
      </c>
      <c r="H101" s="80">
        <v>12</v>
      </c>
      <c r="I101" s="62"/>
      <c r="J101" s="62"/>
      <c r="K101" s="117">
        <v>2</v>
      </c>
      <c r="L101" s="81"/>
    </row>
    <row r="102" spans="1:12" x14ac:dyDescent="0.25">
      <c r="A102" s="75" t="s">
        <v>541</v>
      </c>
      <c r="B102" s="154"/>
      <c r="C102" s="103">
        <v>42</v>
      </c>
      <c r="D102" s="71">
        <v>22</v>
      </c>
      <c r="E102" s="74">
        <v>8</v>
      </c>
      <c r="F102" s="78">
        <f t="shared" si="24"/>
        <v>72</v>
      </c>
      <c r="G102" s="79">
        <f t="shared" si="25"/>
        <v>57</v>
      </c>
      <c r="H102" s="80">
        <v>15</v>
      </c>
      <c r="I102" s="62"/>
      <c r="J102" s="62"/>
      <c r="K102" s="117">
        <v>7</v>
      </c>
      <c r="L102" s="62"/>
    </row>
    <row r="103" spans="1:12" x14ac:dyDescent="0.25">
      <c r="A103" s="73" t="s">
        <v>542</v>
      </c>
      <c r="B103" s="103">
        <v>10</v>
      </c>
      <c r="C103" s="71">
        <v>31</v>
      </c>
      <c r="D103" s="71">
        <v>21</v>
      </c>
      <c r="E103" s="74">
        <v>14</v>
      </c>
      <c r="F103" s="78">
        <f t="shared" si="24"/>
        <v>76</v>
      </c>
      <c r="G103" s="79">
        <f t="shared" si="25"/>
        <v>56</v>
      </c>
      <c r="H103" s="80">
        <v>20</v>
      </c>
      <c r="I103" s="62"/>
      <c r="J103" s="62"/>
      <c r="K103" s="176">
        <v>5</v>
      </c>
      <c r="L103" s="62"/>
    </row>
    <row r="104" spans="1:12" x14ac:dyDescent="0.25">
      <c r="A104" s="73" t="s">
        <v>543</v>
      </c>
      <c r="B104" s="71">
        <v>19</v>
      </c>
      <c r="C104" s="71">
        <v>18</v>
      </c>
      <c r="D104" s="71">
        <v>16</v>
      </c>
      <c r="E104" s="74">
        <v>10</v>
      </c>
      <c r="F104" s="78">
        <f t="shared" si="24"/>
        <v>63</v>
      </c>
      <c r="G104" s="79">
        <f t="shared" si="25"/>
        <v>43</v>
      </c>
      <c r="H104" s="80">
        <v>20</v>
      </c>
      <c r="I104" s="62"/>
      <c r="J104" s="62"/>
      <c r="K104" s="117">
        <v>5</v>
      </c>
      <c r="L104" s="62"/>
    </row>
    <row r="105" spans="1:12" x14ac:dyDescent="0.25">
      <c r="A105" s="98" t="s">
        <v>544</v>
      </c>
      <c r="B105" s="71">
        <v>7</v>
      </c>
      <c r="C105" s="71">
        <v>25</v>
      </c>
      <c r="D105" s="71">
        <v>24</v>
      </c>
      <c r="E105" s="74">
        <v>11</v>
      </c>
      <c r="F105" s="78">
        <f t="shared" si="24"/>
        <v>67</v>
      </c>
      <c r="G105" s="79">
        <f t="shared" si="25"/>
        <v>48</v>
      </c>
      <c r="H105" s="80">
        <v>19</v>
      </c>
      <c r="I105" s="62"/>
      <c r="J105" s="62"/>
      <c r="K105" s="176">
        <v>6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>SUM(B101:B107)</f>
        <v>36</v>
      </c>
      <c r="C108" s="15">
        <f>SUM(C101:C107)</f>
        <v>116</v>
      </c>
      <c r="D108" s="15">
        <f>SUM(D101:D107)</f>
        <v>98</v>
      </c>
      <c r="E108" s="16">
        <f>SUM(E101:E107)</f>
        <v>79</v>
      </c>
      <c r="F108" s="17">
        <f t="shared" ref="F108:H108" si="26">SUM(F101:F107)</f>
        <v>329</v>
      </c>
      <c r="G108" s="18">
        <f t="shared" si="26"/>
        <v>243</v>
      </c>
      <c r="H108" s="19">
        <f t="shared" si="26"/>
        <v>86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G109" s="110">
        <f>F108-H108</f>
        <v>243</v>
      </c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4" x14ac:dyDescent="0.25">
      <c r="A113" s="73" t="s">
        <v>545</v>
      </c>
      <c r="B113" s="71">
        <v>9</v>
      </c>
      <c r="C113" s="71">
        <v>30</v>
      </c>
      <c r="D113" s="71">
        <v>15</v>
      </c>
      <c r="E113" s="74">
        <v>13</v>
      </c>
      <c r="F113" s="78">
        <f t="shared" ref="F113:F119" si="27">SUM(B113:E113)</f>
        <v>67</v>
      </c>
      <c r="G113" s="79">
        <f t="shared" ref="G113:G119" si="28">F113-H113</f>
        <v>45</v>
      </c>
      <c r="H113" s="80">
        <v>22</v>
      </c>
      <c r="I113" s="62"/>
      <c r="J113" s="62"/>
      <c r="K113" s="62">
        <v>4</v>
      </c>
      <c r="L113" s="62"/>
    </row>
    <row r="114" spans="1:14" x14ac:dyDescent="0.25">
      <c r="A114" s="75" t="s">
        <v>546</v>
      </c>
      <c r="B114" s="71">
        <v>9</v>
      </c>
      <c r="C114" s="71">
        <v>30</v>
      </c>
      <c r="D114" s="71">
        <v>11</v>
      </c>
      <c r="E114" s="74">
        <v>1</v>
      </c>
      <c r="F114" s="78">
        <f t="shared" si="27"/>
        <v>51</v>
      </c>
      <c r="G114" s="79">
        <f t="shared" si="28"/>
        <v>37</v>
      </c>
      <c r="H114" s="80">
        <v>14</v>
      </c>
      <c r="I114" s="62"/>
      <c r="J114" s="62"/>
      <c r="K114" s="62">
        <v>2</v>
      </c>
      <c r="L114" s="62"/>
    </row>
    <row r="115" spans="1:14" x14ac:dyDescent="0.25">
      <c r="A115" s="73" t="s">
        <v>547</v>
      </c>
      <c r="B115" s="71">
        <v>14</v>
      </c>
      <c r="C115" s="71">
        <v>36</v>
      </c>
      <c r="D115" s="71">
        <v>21</v>
      </c>
      <c r="E115" s="74">
        <v>13</v>
      </c>
      <c r="F115" s="78">
        <f t="shared" si="27"/>
        <v>84</v>
      </c>
      <c r="G115" s="79">
        <f t="shared" si="28"/>
        <v>58</v>
      </c>
      <c r="H115" s="80">
        <v>26</v>
      </c>
      <c r="I115" s="62">
        <v>12</v>
      </c>
      <c r="J115" s="62">
        <v>8</v>
      </c>
      <c r="K115" s="172">
        <v>9</v>
      </c>
      <c r="L115" s="62"/>
    </row>
    <row r="116" spans="1:14" x14ac:dyDescent="0.25">
      <c r="A116" s="73" t="s">
        <v>548</v>
      </c>
      <c r="B116" s="71">
        <v>17</v>
      </c>
      <c r="C116" s="71">
        <v>60</v>
      </c>
      <c r="D116" s="71">
        <v>9</v>
      </c>
      <c r="E116" s="74">
        <v>6</v>
      </c>
      <c r="F116" s="78">
        <f t="shared" si="27"/>
        <v>92</v>
      </c>
      <c r="G116" s="79">
        <f t="shared" si="28"/>
        <v>49</v>
      </c>
      <c r="H116" s="80">
        <v>43</v>
      </c>
      <c r="I116" s="124">
        <v>27</v>
      </c>
      <c r="J116" s="124">
        <v>19</v>
      </c>
      <c r="K116" s="62">
        <v>3</v>
      </c>
      <c r="L116" s="62"/>
    </row>
    <row r="117" spans="1:14" x14ac:dyDescent="0.25">
      <c r="A117" s="73" t="s">
        <v>549</v>
      </c>
      <c r="B117" s="71">
        <v>14</v>
      </c>
      <c r="C117" s="90"/>
      <c r="D117" s="90"/>
      <c r="E117" s="91"/>
      <c r="F117" s="78">
        <f t="shared" si="27"/>
        <v>14</v>
      </c>
      <c r="G117" s="79">
        <f t="shared" si="28"/>
        <v>12</v>
      </c>
      <c r="H117" s="80">
        <v>2</v>
      </c>
      <c r="I117" s="62"/>
      <c r="J117" s="62"/>
      <c r="K117" s="62">
        <v>1</v>
      </c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4" ht="15.75" thickBot="1" x14ac:dyDescent="0.3">
      <c r="A120" s="4" t="s">
        <v>13</v>
      </c>
      <c r="B120" s="15">
        <f t="shared" ref="B120:J120" si="29">SUM(B113:B119)</f>
        <v>63</v>
      </c>
      <c r="C120" s="15">
        <f t="shared" si="29"/>
        <v>156</v>
      </c>
      <c r="D120" s="15">
        <f t="shared" si="29"/>
        <v>56</v>
      </c>
      <c r="E120" s="16">
        <f t="shared" si="29"/>
        <v>33</v>
      </c>
      <c r="F120" s="17">
        <f t="shared" si="29"/>
        <v>308</v>
      </c>
      <c r="G120" s="18">
        <f t="shared" si="29"/>
        <v>201</v>
      </c>
      <c r="H120" s="19">
        <f t="shared" si="29"/>
        <v>107</v>
      </c>
      <c r="I120" s="63">
        <f t="shared" si="29"/>
        <v>39</v>
      </c>
      <c r="J120" s="63">
        <f t="shared" si="29"/>
        <v>27</v>
      </c>
      <c r="K120" s="120"/>
      <c r="L120" s="81"/>
    </row>
    <row r="121" spans="1:14" ht="15.75" thickTop="1" x14ac:dyDescent="0.25">
      <c r="G121" s="110">
        <f>F120-H120</f>
        <v>201</v>
      </c>
      <c r="K121" s="120"/>
      <c r="L121" s="81"/>
    </row>
    <row r="122" spans="1:14" x14ac:dyDescent="0.25">
      <c r="K122" s="120"/>
      <c r="L122" s="81"/>
    </row>
    <row r="123" spans="1:14" ht="21.75" thickBot="1" x14ac:dyDescent="0.4">
      <c r="A123" s="68" t="s">
        <v>17</v>
      </c>
      <c r="K123" s="120"/>
      <c r="L123" s="81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 t="s">
        <v>565</v>
      </c>
      <c r="M124" t="s">
        <v>566</v>
      </c>
    </row>
    <row r="125" spans="1:14" x14ac:dyDescent="0.25">
      <c r="A125" s="73" t="s">
        <v>550</v>
      </c>
      <c r="B125" s="90"/>
      <c r="C125" s="71">
        <v>25</v>
      </c>
      <c r="D125" s="227">
        <v>52</v>
      </c>
      <c r="E125" s="74">
        <v>24</v>
      </c>
      <c r="F125" s="78">
        <f t="shared" ref="F125:F131" si="30">SUM(B125:E125)</f>
        <v>101</v>
      </c>
      <c r="G125" s="79">
        <f t="shared" ref="G125:G131" si="31">F125-H125</f>
        <v>49</v>
      </c>
      <c r="H125" s="80">
        <v>52</v>
      </c>
      <c r="I125" s="62">
        <v>5</v>
      </c>
      <c r="J125" s="62">
        <v>10</v>
      </c>
      <c r="K125" s="122">
        <v>10</v>
      </c>
      <c r="L125" s="62">
        <v>27</v>
      </c>
      <c r="M125" s="62">
        <v>10</v>
      </c>
      <c r="N125" t="s">
        <v>564</v>
      </c>
    </row>
    <row r="126" spans="1:14" x14ac:dyDescent="0.25">
      <c r="A126" s="75" t="s">
        <v>551</v>
      </c>
      <c r="B126" s="71">
        <v>3</v>
      </c>
      <c r="C126" s="71">
        <v>40</v>
      </c>
      <c r="D126" s="71">
        <v>18</v>
      </c>
      <c r="E126" s="74">
        <v>35</v>
      </c>
      <c r="F126" s="78">
        <f t="shared" si="30"/>
        <v>96</v>
      </c>
      <c r="G126" s="79">
        <f t="shared" si="31"/>
        <v>54</v>
      </c>
      <c r="H126" s="80">
        <v>42</v>
      </c>
      <c r="I126" s="62">
        <v>11</v>
      </c>
      <c r="J126" s="62">
        <v>7</v>
      </c>
      <c r="K126" s="122">
        <v>8</v>
      </c>
      <c r="L126" s="62"/>
    </row>
    <row r="127" spans="1:14" x14ac:dyDescent="0.25">
      <c r="A127" s="73" t="s">
        <v>552</v>
      </c>
      <c r="B127" s="71">
        <v>8</v>
      </c>
      <c r="C127" s="71">
        <v>36</v>
      </c>
      <c r="D127" s="71">
        <v>16</v>
      </c>
      <c r="E127" s="74">
        <v>5</v>
      </c>
      <c r="F127" s="78">
        <f t="shared" si="30"/>
        <v>65</v>
      </c>
      <c r="G127" s="79">
        <f t="shared" si="31"/>
        <v>40</v>
      </c>
      <c r="H127" s="80">
        <v>25</v>
      </c>
      <c r="I127" s="62">
        <v>14</v>
      </c>
      <c r="J127" s="62">
        <v>9</v>
      </c>
      <c r="K127" s="122">
        <v>5</v>
      </c>
      <c r="L127" s="81"/>
    </row>
    <row r="128" spans="1:14" x14ac:dyDescent="0.25">
      <c r="A128" s="73" t="s">
        <v>553</v>
      </c>
      <c r="B128" s="71">
        <v>16</v>
      </c>
      <c r="C128" s="71">
        <v>24</v>
      </c>
      <c r="D128" s="213"/>
      <c r="E128" s="216"/>
      <c r="F128" s="78">
        <f t="shared" si="30"/>
        <v>40</v>
      </c>
      <c r="G128" s="79">
        <f t="shared" si="31"/>
        <v>20</v>
      </c>
      <c r="H128" s="80">
        <v>20</v>
      </c>
      <c r="I128" s="62">
        <v>0</v>
      </c>
      <c r="J128" s="62">
        <v>0</v>
      </c>
      <c r="K128" s="122">
        <v>6</v>
      </c>
      <c r="L128" s="62"/>
    </row>
    <row r="129" spans="1:12" x14ac:dyDescent="0.25">
      <c r="A129" s="73" t="s">
        <v>554</v>
      </c>
      <c r="B129" s="71">
        <v>12</v>
      </c>
      <c r="C129" s="71">
        <v>32</v>
      </c>
      <c r="D129" s="90"/>
      <c r="E129" s="91"/>
      <c r="F129" s="78">
        <f t="shared" si="30"/>
        <v>44</v>
      </c>
      <c r="G129" s="79">
        <f t="shared" si="31"/>
        <v>26</v>
      </c>
      <c r="H129" s="80">
        <v>18</v>
      </c>
      <c r="I129" s="62">
        <v>11</v>
      </c>
      <c r="J129" s="62">
        <v>8</v>
      </c>
      <c r="K129" s="122">
        <v>5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>SUM(B125:B131)</f>
        <v>39</v>
      </c>
      <c r="C132" s="15">
        <f>SUM(C125:C131)</f>
        <v>157</v>
      </c>
      <c r="D132" s="15">
        <f>SUM(D125:D131)</f>
        <v>86</v>
      </c>
      <c r="E132" s="16">
        <f>SUM(E125:E131)</f>
        <v>64</v>
      </c>
      <c r="F132" s="17">
        <f t="shared" ref="F132:H132" si="32">SUM(F125:F131)</f>
        <v>346</v>
      </c>
      <c r="G132" s="18">
        <f t="shared" si="32"/>
        <v>189</v>
      </c>
      <c r="H132" s="19">
        <f t="shared" si="32"/>
        <v>157</v>
      </c>
      <c r="I132" s="63">
        <f>SUM(I125:I131)</f>
        <v>41</v>
      </c>
      <c r="J132" s="63">
        <f>SUM(J125:J131)</f>
        <v>34</v>
      </c>
      <c r="K132" s="120"/>
      <c r="L132" s="81"/>
    </row>
    <row r="133" spans="1:12" ht="15.75" thickTop="1" x14ac:dyDescent="0.25">
      <c r="G133" s="110">
        <f>F132-H132</f>
        <v>189</v>
      </c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555</v>
      </c>
      <c r="B137" s="90"/>
      <c r="C137" s="90"/>
      <c r="D137" s="71">
        <v>13</v>
      </c>
      <c r="E137" s="74">
        <v>3</v>
      </c>
      <c r="F137" s="13">
        <f t="shared" ref="F137:F143" si="33">SUM(B137:E137)</f>
        <v>16</v>
      </c>
      <c r="G137" s="11">
        <f t="shared" ref="G137:G143" si="34">F137-H137</f>
        <v>9</v>
      </c>
      <c r="H137" s="14">
        <v>7</v>
      </c>
      <c r="I137" s="62"/>
      <c r="J137" s="62"/>
      <c r="K137" s="118">
        <v>0</v>
      </c>
      <c r="L137" s="81"/>
    </row>
    <row r="138" spans="1:12" x14ac:dyDescent="0.25">
      <c r="A138" s="75" t="s">
        <v>556</v>
      </c>
      <c r="B138" s="71">
        <v>12</v>
      </c>
      <c r="C138" s="71">
        <v>21</v>
      </c>
      <c r="D138" s="71">
        <v>19</v>
      </c>
      <c r="E138" s="74">
        <v>7</v>
      </c>
      <c r="F138" s="13">
        <f t="shared" si="33"/>
        <v>59</v>
      </c>
      <c r="G138" s="11">
        <f t="shared" si="34"/>
        <v>37</v>
      </c>
      <c r="H138" s="14">
        <v>22</v>
      </c>
      <c r="I138" s="62">
        <v>5</v>
      </c>
      <c r="J138" s="62">
        <v>4</v>
      </c>
      <c r="K138" s="118">
        <v>7</v>
      </c>
      <c r="L138" s="81"/>
    </row>
    <row r="139" spans="1:12" x14ac:dyDescent="0.25">
      <c r="A139" s="73" t="s">
        <v>557</v>
      </c>
      <c r="B139" s="71">
        <v>16</v>
      </c>
      <c r="C139" s="71">
        <v>30</v>
      </c>
      <c r="D139" s="71">
        <v>12</v>
      </c>
      <c r="E139" s="74">
        <v>3</v>
      </c>
      <c r="F139" s="13">
        <f t="shared" si="33"/>
        <v>61</v>
      </c>
      <c r="G139" s="11">
        <f>F139-H139</f>
        <v>41</v>
      </c>
      <c r="H139" s="14">
        <v>20</v>
      </c>
      <c r="I139" s="62">
        <v>9</v>
      </c>
      <c r="J139" s="62">
        <v>11</v>
      </c>
      <c r="K139" s="117">
        <v>5</v>
      </c>
      <c r="L139" s="81"/>
    </row>
    <row r="140" spans="1:12" x14ac:dyDescent="0.25">
      <c r="A140" s="73" t="s">
        <v>558</v>
      </c>
      <c r="B140" s="71">
        <v>6</v>
      </c>
      <c r="C140" s="71">
        <v>36</v>
      </c>
      <c r="D140" s="103">
        <v>9</v>
      </c>
      <c r="E140" s="74">
        <v>5</v>
      </c>
      <c r="F140" s="13">
        <f t="shared" si="33"/>
        <v>56</v>
      </c>
      <c r="G140" s="11">
        <f>F140-H140</f>
        <v>41</v>
      </c>
      <c r="H140" s="14">
        <v>15</v>
      </c>
      <c r="I140" s="138">
        <v>14</v>
      </c>
      <c r="J140" s="138">
        <v>12</v>
      </c>
      <c r="K140" s="118">
        <v>0</v>
      </c>
      <c r="L140" s="81"/>
    </row>
    <row r="141" spans="1:12" x14ac:dyDescent="0.25">
      <c r="A141" s="98" t="s">
        <v>559</v>
      </c>
      <c r="B141" s="213"/>
      <c r="C141" s="71">
        <v>11</v>
      </c>
      <c r="D141" s="71">
        <v>22</v>
      </c>
      <c r="E141" s="74">
        <v>20</v>
      </c>
      <c r="F141" s="13">
        <f t="shared" si="33"/>
        <v>53</v>
      </c>
      <c r="G141" s="11">
        <f t="shared" si="34"/>
        <v>30</v>
      </c>
      <c r="H141" s="14">
        <v>23</v>
      </c>
      <c r="I141" s="62">
        <v>0</v>
      </c>
      <c r="J141" s="62">
        <v>0</v>
      </c>
      <c r="K141" s="118">
        <v>1</v>
      </c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>SUM(B137:B143)</f>
        <v>34</v>
      </c>
      <c r="C144" s="15">
        <f>SUM(C137:C143)</f>
        <v>98</v>
      </c>
      <c r="D144" s="15">
        <f>SUM(D137:D143)</f>
        <v>75</v>
      </c>
      <c r="E144" s="16">
        <f>SUM(E137:E143)</f>
        <v>38</v>
      </c>
      <c r="F144" s="17">
        <f t="shared" ref="F144:H144" si="35">SUM(F137:F143)</f>
        <v>245</v>
      </c>
      <c r="G144" s="18">
        <f t="shared" si="35"/>
        <v>158</v>
      </c>
      <c r="H144" s="19">
        <f t="shared" si="35"/>
        <v>87</v>
      </c>
      <c r="I144" s="63">
        <f>SUM(I137:I143)</f>
        <v>28</v>
      </c>
      <c r="J144" s="63">
        <f>SUM(J137:J143)</f>
        <v>27</v>
      </c>
      <c r="L144" s="81"/>
    </row>
    <row r="145" spans="1:12" ht="15.75" thickTop="1" x14ac:dyDescent="0.25">
      <c r="A145" s="194"/>
      <c r="B145" s="195"/>
      <c r="C145" s="195"/>
      <c r="D145" s="195"/>
      <c r="E145" s="195"/>
      <c r="F145" s="195"/>
      <c r="G145" s="195">
        <f>F144-H144</f>
        <v>158</v>
      </c>
      <c r="H145" s="195"/>
      <c r="I145" s="81"/>
      <c r="J145" s="81"/>
      <c r="L145" s="81"/>
    </row>
    <row r="146" spans="1:12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2" ht="15.75" thickBot="1" x14ac:dyDescent="0.3">
      <c r="A147" s="81"/>
      <c r="B147" s="81">
        <f>B144+B132+B120+B108+B96+B84+B72+B60+B48+B36+B24+B12</f>
        <v>793</v>
      </c>
      <c r="C147" s="81">
        <f>C144+C120+C132+C108+C96+C84+C72+C60+C48+C36+C24+C12</f>
        <v>2051</v>
      </c>
      <c r="D147" s="81">
        <f>D144+D132+D120+D108+D96+D84+D72+D60+D48+D36+D24+D12</f>
        <v>1065</v>
      </c>
      <c r="E147" s="81">
        <f>E144+E132+E120+E108+E96+E84+E72+E60+E48+E36+E24+E12</f>
        <v>821</v>
      </c>
      <c r="F147" s="81">
        <f>F144+F132+F120+F108+F96+F84+F72+F60+F48+F36+F24+F12</f>
        <v>4722</v>
      </c>
      <c r="G147" s="81">
        <f>G144+G132+G120+G108+G96+G84+G72+G60+G48+G36+G24+G12</f>
        <v>2970</v>
      </c>
      <c r="H147" s="81">
        <f>H144+H132+H120+H108+H96+H84+H72+H60+H48+H36+H24+H12</f>
        <v>1752</v>
      </c>
      <c r="I147" s="81"/>
      <c r="J147" s="81"/>
      <c r="L147" s="81"/>
    </row>
    <row r="148" spans="1:12" ht="33" thickBot="1" x14ac:dyDescent="0.45">
      <c r="A148" s="49">
        <v>2017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2" ht="15.75" x14ac:dyDescent="0.25">
      <c r="A149" s="211" t="s">
        <v>33</v>
      </c>
      <c r="B149" s="47">
        <f>SUM(B144+B132+B120+B108+B96+B84+B72+B60+B48+B36+B24+B12)</f>
        <v>793</v>
      </c>
      <c r="C149" s="47">
        <f>C144+C132+C120+C108+C96+C84+C72+C60+C48+C36+C24+C12</f>
        <v>2051</v>
      </c>
      <c r="D149" s="47">
        <f>SUM(D144+D132+D120+D108+D96+D84+D72+D60+D48+D36+D24+D12)</f>
        <v>1065</v>
      </c>
      <c r="E149" s="47">
        <f>SUM(E144+E132+E120+E108+E96+E84+E72+E60+E48+E36+E24+E12)</f>
        <v>821</v>
      </c>
      <c r="F149" s="48">
        <f>SUM(F144+F132+F120+F108+F96+F84+F72+F60+F48+F36+F24+F12)</f>
        <v>4722</v>
      </c>
      <c r="G149" s="48">
        <f>SUM(G144+G132+G120+G108+G96++G84+G72+G60+G48+G36+G24+G12)</f>
        <v>2970</v>
      </c>
      <c r="H149" s="48">
        <f>SUM(H144+H132+H120+H108+H96+H84+H72+H60+H48+H36+H24+H12)</f>
        <v>1752</v>
      </c>
      <c r="I149" s="63">
        <f>SUM(I12+I24+I36+I48+I60+I72+I84+I96+I108+I120+I132+I144)</f>
        <v>435</v>
      </c>
      <c r="J149" s="63">
        <f>SUM(J144+J132+J120+J108+J96+J84+J72+J60+J48+J36+J24+J12)</f>
        <v>277</v>
      </c>
      <c r="L149" s="81"/>
    </row>
    <row r="150" spans="1:12" x14ac:dyDescent="0.25">
      <c r="G150" s="202"/>
      <c r="I150" s="66"/>
      <c r="J150" s="66"/>
      <c r="L150" s="81"/>
    </row>
    <row r="151" spans="1:12" x14ac:dyDescent="0.25">
      <c r="E151" s="166">
        <v>2009</v>
      </c>
      <c r="F151">
        <v>1870</v>
      </c>
      <c r="G151" s="70"/>
      <c r="I151" s="66"/>
      <c r="J151" s="66"/>
      <c r="L151" s="81"/>
    </row>
    <row r="152" spans="1:12" x14ac:dyDescent="0.25">
      <c r="E152" s="166">
        <v>2010</v>
      </c>
      <c r="F152">
        <v>5957</v>
      </c>
      <c r="G152" s="70"/>
      <c r="I152" s="66"/>
      <c r="J152" s="66"/>
      <c r="L152" s="81"/>
    </row>
    <row r="153" spans="1:12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</row>
    <row r="154" spans="1:12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</row>
    <row r="155" spans="1:12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</row>
    <row r="156" spans="1:12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</row>
    <row r="157" spans="1:12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</row>
    <row r="158" spans="1:12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</row>
    <row r="159" spans="1:12" x14ac:dyDescent="0.25">
      <c r="A159" s="181"/>
      <c r="B159" s="196"/>
      <c r="C159" s="196"/>
      <c r="D159" s="196"/>
      <c r="E159" s="197">
        <v>2017</v>
      </c>
      <c r="F159">
        <v>4722</v>
      </c>
      <c r="H159" s="204" t="s">
        <v>441</v>
      </c>
      <c r="I159" s="127">
        <v>29</v>
      </c>
      <c r="J159" s="127">
        <v>20</v>
      </c>
      <c r="K159" s="128">
        <v>42046</v>
      </c>
      <c r="L159" s="81"/>
    </row>
    <row r="160" spans="1:12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</row>
    <row r="161" spans="1:12" x14ac:dyDescent="0.25">
      <c r="A161" s="197"/>
      <c r="B161" s="198"/>
      <c r="C161" s="197"/>
      <c r="D161" s="198"/>
      <c r="E161" s="198"/>
      <c r="H161" s="204" t="s">
        <v>568</v>
      </c>
      <c r="I161" s="127">
        <v>27</v>
      </c>
      <c r="J161" s="127">
        <v>19</v>
      </c>
      <c r="K161" s="128">
        <v>43033</v>
      </c>
      <c r="L161" s="81"/>
    </row>
    <row r="162" spans="1:12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</row>
    <row r="163" spans="1:12" x14ac:dyDescent="0.25">
      <c r="A163" s="192" t="s">
        <v>286</v>
      </c>
      <c r="B163" s="218" t="s">
        <v>326</v>
      </c>
      <c r="C163" s="218">
        <v>18598</v>
      </c>
      <c r="D163" s="218" t="s">
        <v>327</v>
      </c>
      <c r="E163" s="218">
        <v>21520</v>
      </c>
      <c r="H163" s="126"/>
      <c r="I163" s="127"/>
      <c r="J163" s="127"/>
      <c r="K163" s="128"/>
      <c r="L163" s="81"/>
    </row>
    <row r="164" spans="1:12" x14ac:dyDescent="0.25">
      <c r="A164" s="192" t="s">
        <v>284</v>
      </c>
      <c r="B164" s="218">
        <v>18810</v>
      </c>
      <c r="C164" s="218" t="s">
        <v>328</v>
      </c>
      <c r="D164" s="218">
        <v>29434</v>
      </c>
      <c r="E164" s="218">
        <v>30348</v>
      </c>
      <c r="H164" s="126"/>
      <c r="I164" s="127"/>
      <c r="J164" s="127"/>
      <c r="K164" s="128"/>
      <c r="L164" s="81"/>
    </row>
    <row r="165" spans="1:12" x14ac:dyDescent="0.25">
      <c r="A165" s="192" t="s">
        <v>281</v>
      </c>
      <c r="B165" s="218">
        <v>20637</v>
      </c>
      <c r="C165" s="218" t="s">
        <v>329</v>
      </c>
      <c r="D165" s="218">
        <v>29373</v>
      </c>
      <c r="E165" s="218">
        <v>31625</v>
      </c>
      <c r="H165" s="126"/>
      <c r="I165" s="127"/>
      <c r="J165" s="127"/>
      <c r="K165" s="128"/>
    </row>
    <row r="166" spans="1:12" x14ac:dyDescent="0.25">
      <c r="A166" s="192" t="s">
        <v>279</v>
      </c>
      <c r="B166" s="218">
        <v>22798</v>
      </c>
      <c r="C166" s="218">
        <v>32325</v>
      </c>
      <c r="D166" s="218">
        <v>25020</v>
      </c>
      <c r="E166" s="218">
        <v>27181</v>
      </c>
      <c r="H166" s="126"/>
      <c r="I166" s="127"/>
      <c r="J166" s="127"/>
      <c r="K166" s="128"/>
    </row>
    <row r="167" spans="1:12" x14ac:dyDescent="0.25">
      <c r="A167" s="1"/>
      <c r="B167" s="236"/>
      <c r="C167" s="237" t="s">
        <v>278</v>
      </c>
      <c r="D167" s="238">
        <v>106</v>
      </c>
      <c r="E167" s="238">
        <v>135</v>
      </c>
      <c r="H167" s="126"/>
      <c r="I167" s="127"/>
      <c r="J167" s="127"/>
      <c r="K167" s="128"/>
    </row>
    <row r="168" spans="1:12" x14ac:dyDescent="0.25">
      <c r="A168" s="192" t="s">
        <v>285</v>
      </c>
      <c r="B168" s="218">
        <v>29373</v>
      </c>
      <c r="C168" s="218" t="s">
        <v>330</v>
      </c>
      <c r="D168" s="218">
        <v>25020</v>
      </c>
      <c r="E168" s="218">
        <v>14277</v>
      </c>
      <c r="H168" s="126"/>
      <c r="I168" s="127"/>
      <c r="J168" s="127"/>
      <c r="K168" s="128"/>
    </row>
    <row r="169" spans="1:12" ht="23.25" x14ac:dyDescent="0.25">
      <c r="A169" s="192" t="s">
        <v>381</v>
      </c>
      <c r="B169" s="218">
        <v>21033</v>
      </c>
      <c r="C169" s="239" t="s">
        <v>442</v>
      </c>
      <c r="D169" s="218">
        <v>19146</v>
      </c>
      <c r="E169" s="218">
        <v>30348</v>
      </c>
      <c r="H169" s="126"/>
      <c r="I169" s="127"/>
      <c r="J169" s="127"/>
      <c r="K169" s="128"/>
    </row>
    <row r="170" spans="1:12" x14ac:dyDescent="0.25">
      <c r="A170" s="192" t="s">
        <v>443</v>
      </c>
      <c r="B170" s="218">
        <v>30529</v>
      </c>
      <c r="C170" s="218">
        <v>34151</v>
      </c>
      <c r="D170" s="218">
        <v>15158</v>
      </c>
      <c r="E170" s="218">
        <v>20699</v>
      </c>
      <c r="H170" s="126"/>
      <c r="I170" s="127"/>
      <c r="J170" s="127"/>
      <c r="K170" s="128"/>
    </row>
    <row r="171" spans="1:12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2" x14ac:dyDescent="0.25">
      <c r="A172" s="192" t="s">
        <v>567</v>
      </c>
      <c r="B172" s="218">
        <v>42933</v>
      </c>
      <c r="C172" s="218">
        <v>42937</v>
      </c>
      <c r="D172" s="218">
        <v>43042</v>
      </c>
      <c r="E172" s="218">
        <v>42966</v>
      </c>
      <c r="H172" s="126"/>
      <c r="I172" s="127"/>
      <c r="J172" s="127"/>
      <c r="K172" s="128"/>
    </row>
    <row r="173" spans="1:12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2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2" ht="21.75" thickBot="1" x14ac:dyDescent="0.4">
      <c r="A175" s="54" t="s">
        <v>39</v>
      </c>
    </row>
    <row r="176" spans="1:12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" si="36">SUM(B177:E177)</f>
        <v>0</v>
      </c>
      <c r="G177" s="9">
        <f t="shared" ref="G177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>SUM(B178:E178)</f>
        <v>0</v>
      </c>
      <c r="G178" s="6">
        <f>F178-H178</f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ref="F179:F182" si="38">SUM(B179:E179)</f>
        <v>0</v>
      </c>
      <c r="G179" s="11">
        <f t="shared" ref="G179:G182" si="39">F179-H179</f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8"/>
        <v>0</v>
      </c>
      <c r="G180" s="11">
        <f t="shared" si="39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8"/>
        <v>0</v>
      </c>
      <c r="G181" s="11">
        <f t="shared" si="39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8"/>
        <v>0</v>
      </c>
      <c r="G182" s="11">
        <f t="shared" si="39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40">SUM(B177:B183)</f>
        <v>0</v>
      </c>
      <c r="C184" s="15">
        <f t="shared" si="40"/>
        <v>0</v>
      </c>
      <c r="D184" s="15">
        <f t="shared" si="40"/>
        <v>0</v>
      </c>
      <c r="E184" s="16">
        <f t="shared" si="40"/>
        <v>0</v>
      </c>
      <c r="F184" s="17">
        <f t="shared" si="40"/>
        <v>0</v>
      </c>
      <c r="G184" s="18">
        <f t="shared" si="40"/>
        <v>0</v>
      </c>
      <c r="H184" s="19">
        <f t="shared" si="40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scale="86" fitToHeight="0" orientation="landscape" horizontalDpi="203" verticalDpi="203" r:id="rId1"/>
  <ignoredErrors>
    <ignoredError sqref="C149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N190"/>
  <sheetViews>
    <sheetView topLeftCell="A70" workbookViewId="0">
      <selection activeCell="M189" sqref="A1:M189"/>
    </sheetView>
  </sheetViews>
  <sheetFormatPr defaultRowHeight="15" x14ac:dyDescent="0.25"/>
  <cols>
    <col min="1" max="1" width="17" customWidth="1"/>
    <col min="3" max="3" width="10.5703125" customWidth="1"/>
    <col min="7" max="7" width="11.5703125" customWidth="1"/>
    <col min="11" max="11" width="10.7109375" bestFit="1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569</v>
      </c>
      <c r="B5" s="219"/>
      <c r="C5" s="79">
        <v>28</v>
      </c>
      <c r="D5" s="79">
        <v>11</v>
      </c>
      <c r="E5" s="130">
        <v>8</v>
      </c>
      <c r="F5" s="8">
        <f t="shared" ref="F5:F11" si="0">SUM(B5:E5)</f>
        <v>47</v>
      </c>
      <c r="G5" s="9">
        <f t="shared" ref="G5:G11" si="1">F5-H5</f>
        <v>37</v>
      </c>
      <c r="H5" s="10">
        <v>10</v>
      </c>
      <c r="I5" s="62">
        <v>7</v>
      </c>
      <c r="J5" s="62">
        <v>6</v>
      </c>
      <c r="K5" s="62">
        <v>1</v>
      </c>
      <c r="L5" s="81"/>
    </row>
    <row r="6" spans="1:12" x14ac:dyDescent="0.25">
      <c r="A6" s="98" t="s">
        <v>570</v>
      </c>
      <c r="B6" s="131">
        <v>7</v>
      </c>
      <c r="C6" s="131">
        <v>40</v>
      </c>
      <c r="D6" s="131">
        <v>13</v>
      </c>
      <c r="E6" s="132">
        <v>13</v>
      </c>
      <c r="F6" s="21">
        <f t="shared" si="0"/>
        <v>73</v>
      </c>
      <c r="G6" s="6">
        <f t="shared" si="1"/>
        <v>49</v>
      </c>
      <c r="H6" s="22">
        <v>24</v>
      </c>
      <c r="I6" s="62">
        <v>9</v>
      </c>
      <c r="J6" s="62">
        <v>6</v>
      </c>
      <c r="K6" s="70">
        <v>0</v>
      </c>
      <c r="L6" s="81"/>
    </row>
    <row r="7" spans="1:12" x14ac:dyDescent="0.25">
      <c r="A7" s="98" t="s">
        <v>571</v>
      </c>
      <c r="B7" s="219"/>
      <c r="C7" s="79">
        <v>37</v>
      </c>
      <c r="D7" s="79">
        <v>16</v>
      </c>
      <c r="E7" s="130">
        <v>5</v>
      </c>
      <c r="F7" s="21">
        <f t="shared" si="0"/>
        <v>58</v>
      </c>
      <c r="G7" s="6">
        <f t="shared" si="1"/>
        <v>43</v>
      </c>
      <c r="H7" s="22">
        <v>15</v>
      </c>
      <c r="I7" s="179">
        <v>15</v>
      </c>
      <c r="J7" s="62">
        <v>10</v>
      </c>
      <c r="K7" s="70">
        <v>2</v>
      </c>
      <c r="L7" s="81"/>
    </row>
    <row r="8" spans="1:12" x14ac:dyDescent="0.25">
      <c r="A8" s="98" t="s">
        <v>572</v>
      </c>
      <c r="B8" s="79">
        <v>8</v>
      </c>
      <c r="C8" s="79">
        <v>38</v>
      </c>
      <c r="D8" s="79">
        <v>13</v>
      </c>
      <c r="E8" s="130">
        <v>4</v>
      </c>
      <c r="F8" s="21">
        <f t="shared" si="0"/>
        <v>63</v>
      </c>
      <c r="G8" s="6">
        <f>F8-H8</f>
        <v>37</v>
      </c>
      <c r="H8" s="22">
        <v>26</v>
      </c>
      <c r="I8" s="62">
        <v>15</v>
      </c>
      <c r="J8" s="62">
        <v>9</v>
      </c>
      <c r="K8" s="70">
        <v>8</v>
      </c>
      <c r="L8" s="81"/>
    </row>
    <row r="9" spans="1:12" x14ac:dyDescent="0.25">
      <c r="A9" s="98" t="s">
        <v>573</v>
      </c>
      <c r="B9" s="79">
        <v>13</v>
      </c>
      <c r="C9" s="79">
        <v>45</v>
      </c>
      <c r="D9" s="108"/>
      <c r="E9" s="109"/>
      <c r="F9" s="21">
        <f t="shared" si="0"/>
        <v>58</v>
      </c>
      <c r="G9" s="6">
        <f t="shared" si="1"/>
        <v>38</v>
      </c>
      <c r="H9" s="22">
        <v>20</v>
      </c>
      <c r="I9" s="62">
        <v>13</v>
      </c>
      <c r="J9" s="62">
        <v>8</v>
      </c>
      <c r="K9" s="70">
        <v>6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28</v>
      </c>
      <c r="C12" s="15">
        <f t="shared" si="2"/>
        <v>188</v>
      </c>
      <c r="D12" s="15">
        <f t="shared" si="2"/>
        <v>53</v>
      </c>
      <c r="E12" s="16">
        <f t="shared" si="2"/>
        <v>30</v>
      </c>
      <c r="F12" s="17">
        <f t="shared" si="2"/>
        <v>299</v>
      </c>
      <c r="G12" s="18">
        <f t="shared" si="2"/>
        <v>204</v>
      </c>
      <c r="H12" s="19">
        <f t="shared" si="2"/>
        <v>95</v>
      </c>
      <c r="I12" s="63">
        <f t="shared" si="2"/>
        <v>59</v>
      </c>
      <c r="J12" s="63">
        <f t="shared" si="2"/>
        <v>39</v>
      </c>
      <c r="K12" s="70">
        <f t="shared" si="2"/>
        <v>17</v>
      </c>
      <c r="L12" s="81"/>
    </row>
    <row r="13" spans="1:12" ht="15.75" thickTop="1" x14ac:dyDescent="0.25">
      <c r="G13" s="110">
        <f>F12-H12</f>
        <v>204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B15">
        <f>G1</f>
        <v>2018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3" x14ac:dyDescent="0.25">
      <c r="A17" s="98" t="s">
        <v>580</v>
      </c>
      <c r="B17" s="87"/>
      <c r="C17" s="87"/>
      <c r="D17" s="71">
        <v>16</v>
      </c>
      <c r="E17" s="74">
        <v>21</v>
      </c>
      <c r="F17" s="78">
        <f t="shared" ref="F17:F23" si="3">SUM(B17:E17)</f>
        <v>37</v>
      </c>
      <c r="G17" s="11">
        <f t="shared" ref="G17:G23" si="4">F17-H17</f>
        <v>26</v>
      </c>
      <c r="H17" s="14">
        <v>11</v>
      </c>
      <c r="I17" s="62"/>
      <c r="J17" s="62"/>
      <c r="K17" s="62">
        <v>2</v>
      </c>
      <c r="L17" s="81"/>
    </row>
    <row r="18" spans="1:13" x14ac:dyDescent="0.25">
      <c r="A18" s="75" t="s">
        <v>581</v>
      </c>
      <c r="B18" s="71">
        <v>10</v>
      </c>
      <c r="C18" s="71">
        <v>13</v>
      </c>
      <c r="D18" s="71">
        <v>8</v>
      </c>
      <c r="E18" s="74">
        <v>19</v>
      </c>
      <c r="F18" s="78">
        <f t="shared" si="3"/>
        <v>50</v>
      </c>
      <c r="G18" s="11">
        <f t="shared" si="4"/>
        <v>42</v>
      </c>
      <c r="H18" s="14">
        <v>8</v>
      </c>
      <c r="I18" s="62">
        <v>0</v>
      </c>
      <c r="J18" s="62">
        <v>0</v>
      </c>
      <c r="K18" s="62">
        <v>4</v>
      </c>
      <c r="L18" s="81"/>
    </row>
    <row r="19" spans="1:13" x14ac:dyDescent="0.25">
      <c r="A19" s="73" t="s">
        <v>582</v>
      </c>
      <c r="B19" s="71">
        <v>14</v>
      </c>
      <c r="C19" s="71">
        <v>43</v>
      </c>
      <c r="D19" s="71">
        <v>26</v>
      </c>
      <c r="E19" s="74">
        <v>19</v>
      </c>
      <c r="F19" s="78">
        <f t="shared" si="3"/>
        <v>102</v>
      </c>
      <c r="G19" s="11">
        <f t="shared" si="4"/>
        <v>64</v>
      </c>
      <c r="H19" s="14">
        <v>38</v>
      </c>
      <c r="I19" s="62">
        <v>17</v>
      </c>
      <c r="J19" s="62">
        <v>10</v>
      </c>
      <c r="K19" s="62">
        <v>4</v>
      </c>
      <c r="L19" s="81"/>
    </row>
    <row r="20" spans="1:13" x14ac:dyDescent="0.25">
      <c r="A20" s="73" t="s">
        <v>583</v>
      </c>
      <c r="B20" s="213"/>
      <c r="C20" s="71">
        <v>26</v>
      </c>
      <c r="D20" s="71">
        <v>17</v>
      </c>
      <c r="E20" s="74">
        <v>4</v>
      </c>
      <c r="F20" s="78">
        <f t="shared" si="3"/>
        <v>47</v>
      </c>
      <c r="G20" s="11">
        <f t="shared" si="4"/>
        <v>25</v>
      </c>
      <c r="H20" s="14">
        <v>22</v>
      </c>
      <c r="I20" s="62">
        <v>9</v>
      </c>
      <c r="J20" s="62">
        <v>6</v>
      </c>
      <c r="K20" s="62">
        <v>6</v>
      </c>
      <c r="L20" s="81"/>
    </row>
    <row r="21" spans="1:13" x14ac:dyDescent="0.25">
      <c r="A21" s="73" t="s">
        <v>584</v>
      </c>
      <c r="B21" s="71">
        <v>13</v>
      </c>
      <c r="C21" s="71">
        <v>40</v>
      </c>
      <c r="D21" s="87"/>
      <c r="E21" s="88"/>
      <c r="F21" s="78">
        <f t="shared" si="3"/>
        <v>53</v>
      </c>
      <c r="G21" s="11">
        <f t="shared" si="4"/>
        <v>27</v>
      </c>
      <c r="H21" s="14">
        <v>26</v>
      </c>
      <c r="I21" s="62">
        <v>13</v>
      </c>
      <c r="J21" s="62">
        <v>8</v>
      </c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37</v>
      </c>
      <c r="C24" s="15">
        <f t="shared" si="5"/>
        <v>122</v>
      </c>
      <c r="D24" s="15">
        <f t="shared" si="5"/>
        <v>67</v>
      </c>
      <c r="E24" s="16">
        <f t="shared" si="5"/>
        <v>63</v>
      </c>
      <c r="F24" s="17">
        <f t="shared" si="5"/>
        <v>289</v>
      </c>
      <c r="G24" s="18">
        <f t="shared" si="5"/>
        <v>184</v>
      </c>
      <c r="H24" s="19">
        <f t="shared" si="5"/>
        <v>105</v>
      </c>
      <c r="I24" s="63">
        <f>SUM(I17:I23)</f>
        <v>39</v>
      </c>
      <c r="J24" s="63">
        <f>SUM(J17:J23)</f>
        <v>24</v>
      </c>
      <c r="K24" s="64">
        <f>SUM(K17:K23)</f>
        <v>19</v>
      </c>
      <c r="L24" s="81"/>
    </row>
    <row r="25" spans="1:13" ht="15.75" thickTop="1" x14ac:dyDescent="0.25">
      <c r="G25" s="110">
        <f>F24-H24</f>
        <v>184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2018</v>
      </c>
      <c r="L27" s="81"/>
    </row>
    <row r="28" spans="1:13" ht="37.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59" t="s">
        <v>603</v>
      </c>
      <c r="M28" s="260" t="s">
        <v>604</v>
      </c>
    </row>
    <row r="29" spans="1:13" x14ac:dyDescent="0.25">
      <c r="A29" s="98" t="s">
        <v>585</v>
      </c>
      <c r="B29" s="87"/>
      <c r="C29" s="87"/>
      <c r="D29" s="71">
        <v>20</v>
      </c>
      <c r="E29" s="74">
        <v>7</v>
      </c>
      <c r="F29" s="78">
        <f t="shared" ref="F29:F35" si="6">SUM(B29:E29)</f>
        <v>27</v>
      </c>
      <c r="G29" s="11">
        <f t="shared" ref="G29:G35" si="7">F29-H29</f>
        <v>20</v>
      </c>
      <c r="H29" s="14">
        <v>7</v>
      </c>
      <c r="I29" s="62"/>
      <c r="J29" s="62"/>
      <c r="K29" s="70">
        <v>1</v>
      </c>
      <c r="L29" s="81"/>
    </row>
    <row r="30" spans="1:13" x14ac:dyDescent="0.25">
      <c r="A30" s="75" t="s">
        <v>193</v>
      </c>
      <c r="B30" s="71">
        <v>12</v>
      </c>
      <c r="C30" s="71">
        <v>33</v>
      </c>
      <c r="D30" s="71">
        <v>27</v>
      </c>
      <c r="E30" s="74">
        <v>14</v>
      </c>
      <c r="F30" s="78">
        <f t="shared" si="6"/>
        <v>86</v>
      </c>
      <c r="G30" s="11">
        <f t="shared" si="7"/>
        <v>52</v>
      </c>
      <c r="H30" s="14">
        <v>34</v>
      </c>
      <c r="I30" s="62">
        <v>9</v>
      </c>
      <c r="J30" s="62">
        <v>5</v>
      </c>
      <c r="K30" s="70">
        <v>16</v>
      </c>
      <c r="L30" s="81"/>
    </row>
    <row r="31" spans="1:13" x14ac:dyDescent="0.25">
      <c r="A31" s="73" t="s">
        <v>194</v>
      </c>
      <c r="B31" s="71">
        <v>18</v>
      </c>
      <c r="C31" s="71">
        <v>55</v>
      </c>
      <c r="D31" s="71">
        <v>21</v>
      </c>
      <c r="E31" s="74">
        <v>6</v>
      </c>
      <c r="F31" s="78">
        <f t="shared" si="6"/>
        <v>100</v>
      </c>
      <c r="G31" s="11">
        <f t="shared" si="7"/>
        <v>58</v>
      </c>
      <c r="H31" s="14">
        <v>42</v>
      </c>
      <c r="I31" s="62">
        <v>22</v>
      </c>
      <c r="J31" s="62">
        <v>17</v>
      </c>
      <c r="K31" s="70">
        <v>2</v>
      </c>
      <c r="L31" s="62"/>
    </row>
    <row r="32" spans="1:13" x14ac:dyDescent="0.25">
      <c r="A32" s="73" t="s">
        <v>195</v>
      </c>
      <c r="B32" s="71">
        <v>17</v>
      </c>
      <c r="C32" s="71">
        <v>34</v>
      </c>
      <c r="D32" s="71">
        <v>26</v>
      </c>
      <c r="E32" s="188">
        <v>50</v>
      </c>
      <c r="F32" s="78">
        <f t="shared" si="6"/>
        <v>127</v>
      </c>
      <c r="G32" s="11">
        <f t="shared" si="7"/>
        <v>110</v>
      </c>
      <c r="H32" s="14">
        <v>17</v>
      </c>
      <c r="I32" s="138">
        <v>11</v>
      </c>
      <c r="J32" s="138">
        <v>9</v>
      </c>
      <c r="K32" s="62">
        <v>8</v>
      </c>
      <c r="L32" s="124">
        <v>29</v>
      </c>
      <c r="M32" s="124">
        <v>9</v>
      </c>
    </row>
    <row r="33" spans="1:12" x14ac:dyDescent="0.25">
      <c r="A33" s="73" t="s">
        <v>586</v>
      </c>
      <c r="B33" s="71">
        <v>21</v>
      </c>
      <c r="C33" s="71">
        <v>31</v>
      </c>
      <c r="D33" s="71">
        <v>13</v>
      </c>
      <c r="E33" s="74">
        <v>11</v>
      </c>
      <c r="F33" s="78">
        <f t="shared" si="6"/>
        <v>76</v>
      </c>
      <c r="G33" s="11">
        <f t="shared" si="7"/>
        <v>47</v>
      </c>
      <c r="H33" s="14">
        <v>29</v>
      </c>
      <c r="I33" s="62">
        <v>16</v>
      </c>
      <c r="J33" s="62">
        <v>9</v>
      </c>
      <c r="K33" s="70">
        <v>7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68</v>
      </c>
      <c r="C36" s="15">
        <f t="shared" si="8"/>
        <v>153</v>
      </c>
      <c r="D36" s="15">
        <f t="shared" si="8"/>
        <v>107</v>
      </c>
      <c r="E36" s="16">
        <f t="shared" si="8"/>
        <v>88</v>
      </c>
      <c r="F36" s="17">
        <f t="shared" si="8"/>
        <v>416</v>
      </c>
      <c r="G36" s="18">
        <f t="shared" si="8"/>
        <v>287</v>
      </c>
      <c r="H36" s="19">
        <f t="shared" si="8"/>
        <v>129</v>
      </c>
      <c r="I36" s="63">
        <f>SUM(I29:I35)</f>
        <v>58</v>
      </c>
      <c r="J36" s="63">
        <f>SUM(J29:J35)</f>
        <v>40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2018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197</v>
      </c>
      <c r="B41" s="71">
        <v>12</v>
      </c>
      <c r="C41" s="71">
        <v>45</v>
      </c>
      <c r="D41" s="71">
        <v>11</v>
      </c>
      <c r="E41" s="74">
        <v>25</v>
      </c>
      <c r="F41" s="13">
        <f t="shared" ref="F41:F47" si="9">SUM(B41:E41)</f>
        <v>93</v>
      </c>
      <c r="G41" s="11">
        <f t="shared" ref="G41:G47" si="10">F41-H41</f>
        <v>61</v>
      </c>
      <c r="H41" s="14">
        <v>32</v>
      </c>
      <c r="I41" s="62">
        <v>14</v>
      </c>
      <c r="J41" s="62">
        <v>8</v>
      </c>
      <c r="K41" s="62">
        <v>10</v>
      </c>
      <c r="L41" s="81"/>
    </row>
    <row r="42" spans="1:12" x14ac:dyDescent="0.25">
      <c r="A42" s="75" t="s">
        <v>198</v>
      </c>
      <c r="B42" s="71">
        <v>27</v>
      </c>
      <c r="C42" s="71">
        <v>30</v>
      </c>
      <c r="D42" s="71">
        <v>21</v>
      </c>
      <c r="E42" s="74">
        <v>11</v>
      </c>
      <c r="F42" s="13">
        <f t="shared" si="9"/>
        <v>89</v>
      </c>
      <c r="G42" s="11">
        <f t="shared" si="10"/>
        <v>62</v>
      </c>
      <c r="H42" s="14">
        <v>27</v>
      </c>
      <c r="I42" s="62">
        <v>12</v>
      </c>
      <c r="J42" s="62">
        <v>6</v>
      </c>
      <c r="K42" s="62">
        <v>9</v>
      </c>
      <c r="L42" s="62"/>
    </row>
    <row r="43" spans="1:12" x14ac:dyDescent="0.25">
      <c r="A43" s="73" t="s">
        <v>199</v>
      </c>
      <c r="B43" s="71">
        <v>19</v>
      </c>
      <c r="C43" s="71">
        <v>16</v>
      </c>
      <c r="D43" s="71">
        <v>13</v>
      </c>
      <c r="E43" s="74">
        <v>13</v>
      </c>
      <c r="F43" s="13">
        <f t="shared" si="9"/>
        <v>61</v>
      </c>
      <c r="G43" s="11">
        <f t="shared" si="10"/>
        <v>47</v>
      </c>
      <c r="H43" s="14">
        <v>14</v>
      </c>
      <c r="I43" s="62">
        <v>9</v>
      </c>
      <c r="J43" s="62">
        <v>5</v>
      </c>
      <c r="K43" s="62">
        <v>5</v>
      </c>
      <c r="L43" s="81"/>
    </row>
    <row r="44" spans="1:12" x14ac:dyDescent="0.25">
      <c r="A44" s="73" t="s">
        <v>200</v>
      </c>
      <c r="B44" s="71">
        <v>9</v>
      </c>
      <c r="C44" s="71">
        <v>34</v>
      </c>
      <c r="D44" s="71">
        <v>15</v>
      </c>
      <c r="E44" s="74">
        <v>21</v>
      </c>
      <c r="F44" s="13">
        <f t="shared" si="9"/>
        <v>79</v>
      </c>
      <c r="G44" s="11">
        <f t="shared" si="10"/>
        <v>59</v>
      </c>
      <c r="H44" s="14">
        <v>20</v>
      </c>
      <c r="I44" s="62">
        <v>9</v>
      </c>
      <c r="J44" s="62">
        <v>5</v>
      </c>
      <c r="K44" s="62">
        <v>12</v>
      </c>
      <c r="L44" s="81"/>
    </row>
    <row r="45" spans="1:12" x14ac:dyDescent="0.25">
      <c r="A45" s="112" t="s">
        <v>587</v>
      </c>
      <c r="B45" s="71">
        <v>12</v>
      </c>
      <c r="C45" s="87"/>
      <c r="D45" s="87"/>
      <c r="E45" s="88"/>
      <c r="F45" s="13">
        <f t="shared" si="9"/>
        <v>12</v>
      </c>
      <c r="G45" s="11">
        <f>F45-H45</f>
        <v>11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79</v>
      </c>
      <c r="C48" s="15">
        <f t="shared" si="11"/>
        <v>125</v>
      </c>
      <c r="D48" s="15">
        <f t="shared" si="11"/>
        <v>60</v>
      </c>
      <c r="E48" s="16">
        <f t="shared" si="11"/>
        <v>70</v>
      </c>
      <c r="F48" s="17">
        <f t="shared" si="11"/>
        <v>334</v>
      </c>
      <c r="G48" s="18">
        <f t="shared" si="11"/>
        <v>240</v>
      </c>
      <c r="H48" s="19">
        <f t="shared" si="11"/>
        <v>94</v>
      </c>
      <c r="I48" s="63">
        <f>SUM(I41:I47)</f>
        <v>44</v>
      </c>
      <c r="J48" s="63">
        <f>SUM(J41:J47)</f>
        <v>24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588</v>
      </c>
      <c r="B53" s="87"/>
      <c r="C53" s="71">
        <v>39</v>
      </c>
      <c r="D53" s="71">
        <v>18</v>
      </c>
      <c r="E53" s="74">
        <v>13</v>
      </c>
      <c r="F53" s="13">
        <f>SUM(C53:E53)</f>
        <v>70</v>
      </c>
      <c r="G53" s="11">
        <f>F53-H53</f>
        <v>44</v>
      </c>
      <c r="H53" s="14">
        <v>26</v>
      </c>
      <c r="I53" s="62">
        <v>9</v>
      </c>
      <c r="J53" s="62">
        <v>5</v>
      </c>
      <c r="K53" s="70">
        <v>6</v>
      </c>
      <c r="L53" s="81"/>
    </row>
    <row r="54" spans="1:12" x14ac:dyDescent="0.25">
      <c r="A54" s="75" t="s">
        <v>203</v>
      </c>
      <c r="B54" s="71">
        <v>18</v>
      </c>
      <c r="C54" s="71">
        <v>23</v>
      </c>
      <c r="D54" s="71">
        <v>17</v>
      </c>
      <c r="E54" s="74">
        <v>10</v>
      </c>
      <c r="F54" s="13">
        <f t="shared" ref="F54:F59" si="12">SUM(B54:E54)</f>
        <v>68</v>
      </c>
      <c r="G54" s="11">
        <f t="shared" ref="G54:G59" si="13">F54-H54</f>
        <v>51</v>
      </c>
      <c r="H54" s="14">
        <v>17</v>
      </c>
      <c r="I54" s="62">
        <v>6</v>
      </c>
      <c r="J54" s="62">
        <v>5</v>
      </c>
      <c r="K54" s="70">
        <v>7</v>
      </c>
      <c r="L54" s="62"/>
    </row>
    <row r="55" spans="1:12" x14ac:dyDescent="0.25">
      <c r="A55" s="73" t="s">
        <v>204</v>
      </c>
      <c r="B55" s="71">
        <v>18</v>
      </c>
      <c r="C55" s="71">
        <v>24</v>
      </c>
      <c r="D55" s="71">
        <v>27</v>
      </c>
      <c r="E55" s="74">
        <v>8</v>
      </c>
      <c r="F55" s="13">
        <f t="shared" si="12"/>
        <v>77</v>
      </c>
      <c r="G55" s="11">
        <f t="shared" si="13"/>
        <v>39</v>
      </c>
      <c r="H55" s="14">
        <v>38</v>
      </c>
      <c r="I55" s="62">
        <v>12</v>
      </c>
      <c r="J55" s="62">
        <v>8</v>
      </c>
      <c r="K55" s="70">
        <v>3</v>
      </c>
      <c r="L55" s="81"/>
    </row>
    <row r="56" spans="1:12" x14ac:dyDescent="0.25">
      <c r="A56" s="73" t="s">
        <v>205</v>
      </c>
      <c r="B56" s="71">
        <v>14</v>
      </c>
      <c r="C56" s="71">
        <v>18</v>
      </c>
      <c r="D56" s="71">
        <v>14</v>
      </c>
      <c r="E56" s="74">
        <v>22</v>
      </c>
      <c r="F56" s="13">
        <f t="shared" si="12"/>
        <v>68</v>
      </c>
      <c r="G56" s="11">
        <f t="shared" si="13"/>
        <v>55</v>
      </c>
      <c r="H56" s="14">
        <v>13</v>
      </c>
      <c r="I56" s="113"/>
      <c r="J56" s="62"/>
      <c r="K56" s="62">
        <v>1</v>
      </c>
      <c r="L56" s="81"/>
    </row>
    <row r="57" spans="1:12" x14ac:dyDescent="0.25">
      <c r="A57" s="73" t="s">
        <v>206</v>
      </c>
      <c r="B57" s="213"/>
      <c r="C57" s="182">
        <v>67</v>
      </c>
      <c r="D57" s="87"/>
      <c r="E57" s="88"/>
      <c r="F57" s="13">
        <f t="shared" si="12"/>
        <v>67</v>
      </c>
      <c r="G57" s="11">
        <f>F57-H57</f>
        <v>36</v>
      </c>
      <c r="H57" s="14">
        <v>31</v>
      </c>
      <c r="I57" s="62"/>
      <c r="J57" s="62"/>
      <c r="K57" s="70">
        <v>6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50</v>
      </c>
      <c r="C60" s="15">
        <f t="shared" si="14"/>
        <v>171</v>
      </c>
      <c r="D60" s="15">
        <f t="shared" si="14"/>
        <v>76</v>
      </c>
      <c r="E60" s="16">
        <f t="shared" si="14"/>
        <v>53</v>
      </c>
      <c r="F60" s="17">
        <f t="shared" si="14"/>
        <v>350</v>
      </c>
      <c r="G60" s="18">
        <f t="shared" si="14"/>
        <v>225</v>
      </c>
      <c r="H60" s="19">
        <f t="shared" si="14"/>
        <v>125</v>
      </c>
      <c r="I60" s="63">
        <f>SUM(I53:I59)</f>
        <v>27</v>
      </c>
      <c r="J60" s="63">
        <f>SUM(J53:J59)</f>
        <v>18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2018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208</v>
      </c>
      <c r="B65" s="87"/>
      <c r="C65" s="87"/>
      <c r="D65" s="103">
        <v>44</v>
      </c>
      <c r="E65" s="74">
        <v>17</v>
      </c>
      <c r="F65" s="78">
        <f t="shared" ref="F65:F71" si="15">SUM(B65:E65)</f>
        <v>61</v>
      </c>
      <c r="G65" s="79">
        <f t="shared" ref="G65:G71" si="16">F65-H65</f>
        <v>43</v>
      </c>
      <c r="H65" s="80">
        <v>18</v>
      </c>
      <c r="I65" s="62"/>
      <c r="J65" s="62"/>
      <c r="K65" s="261">
        <v>11</v>
      </c>
      <c r="L65" s="262"/>
    </row>
    <row r="66" spans="1:12" x14ac:dyDescent="0.25">
      <c r="A66" s="75" t="s">
        <v>209</v>
      </c>
      <c r="B66" s="103">
        <v>26</v>
      </c>
      <c r="C66" s="182">
        <v>67</v>
      </c>
      <c r="D66" s="103">
        <v>26</v>
      </c>
      <c r="E66" s="74">
        <v>29</v>
      </c>
      <c r="F66" s="78">
        <f t="shared" si="15"/>
        <v>148</v>
      </c>
      <c r="G66" s="79">
        <f t="shared" si="16"/>
        <v>81</v>
      </c>
      <c r="H66" s="80">
        <v>67</v>
      </c>
      <c r="I66" s="62"/>
      <c r="J66" s="62"/>
      <c r="K66" s="234">
        <v>14</v>
      </c>
      <c r="L66" s="81"/>
    </row>
    <row r="67" spans="1:12" x14ac:dyDescent="0.25">
      <c r="A67" s="73" t="s">
        <v>210</v>
      </c>
      <c r="B67" s="71">
        <v>21</v>
      </c>
      <c r="C67" s="71">
        <v>45</v>
      </c>
      <c r="D67" s="71">
        <v>24</v>
      </c>
      <c r="E67" s="74">
        <v>20</v>
      </c>
      <c r="F67" s="78">
        <f t="shared" si="15"/>
        <v>110</v>
      </c>
      <c r="G67" s="79">
        <f t="shared" si="16"/>
        <v>73</v>
      </c>
      <c r="H67" s="80">
        <v>37</v>
      </c>
      <c r="I67" s="62"/>
      <c r="J67" s="62"/>
      <c r="K67" s="234">
        <v>16</v>
      </c>
      <c r="L67" s="81"/>
    </row>
    <row r="68" spans="1:12" x14ac:dyDescent="0.25">
      <c r="A68" s="73" t="s">
        <v>211</v>
      </c>
      <c r="B68" s="71">
        <v>34</v>
      </c>
      <c r="C68" s="71">
        <v>59</v>
      </c>
      <c r="D68" s="71">
        <v>20</v>
      </c>
      <c r="E68" s="74">
        <v>14</v>
      </c>
      <c r="F68" s="78">
        <f t="shared" si="15"/>
        <v>127</v>
      </c>
      <c r="G68" s="79">
        <f>F68-H68</f>
        <v>73</v>
      </c>
      <c r="H68" s="80">
        <v>54</v>
      </c>
      <c r="I68" s="62"/>
      <c r="J68" s="62"/>
      <c r="K68" s="234">
        <v>5</v>
      </c>
      <c r="L68" s="81"/>
    </row>
    <row r="69" spans="1:12" x14ac:dyDescent="0.25">
      <c r="A69" s="73" t="s">
        <v>212</v>
      </c>
      <c r="B69" s="71">
        <v>15</v>
      </c>
      <c r="C69" s="71">
        <v>56</v>
      </c>
      <c r="D69" s="103">
        <v>51</v>
      </c>
      <c r="E69" s="74">
        <v>17</v>
      </c>
      <c r="F69" s="78">
        <f t="shared" si="15"/>
        <v>139</v>
      </c>
      <c r="G69" s="79">
        <f t="shared" si="16"/>
        <v>99</v>
      </c>
      <c r="H69" s="80">
        <v>40</v>
      </c>
      <c r="I69" s="62"/>
      <c r="J69" s="62"/>
      <c r="K69" s="62">
        <v>12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34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34"/>
      <c r="L71" s="81"/>
    </row>
    <row r="72" spans="1:12" ht="15.75" thickBot="1" x14ac:dyDescent="0.3">
      <c r="A72" s="4" t="s">
        <v>13</v>
      </c>
      <c r="B72" s="15">
        <f t="shared" ref="B72:E72" si="17">SUM(B65:B71)</f>
        <v>96</v>
      </c>
      <c r="C72" s="15">
        <f t="shared" si="17"/>
        <v>227</v>
      </c>
      <c r="D72" s="15">
        <f t="shared" si="17"/>
        <v>165</v>
      </c>
      <c r="E72" s="16">
        <f t="shared" si="17"/>
        <v>97</v>
      </c>
      <c r="F72" s="17">
        <f>SUM(F65:F71)</f>
        <v>585</v>
      </c>
      <c r="G72" s="18">
        <f>SUM(G65:G71)</f>
        <v>369</v>
      </c>
      <c r="H72" s="19">
        <f>SUM(H65:H71)</f>
        <v>216</v>
      </c>
      <c r="I72" s="63">
        <f>SUM(I65:I71)</f>
        <v>0</v>
      </c>
      <c r="J72" s="63">
        <f>SUM(J65:J71)</f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2018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213</v>
      </c>
      <c r="B77" s="182">
        <v>51</v>
      </c>
      <c r="C77" s="213"/>
      <c r="D77" s="182">
        <v>66</v>
      </c>
      <c r="E77" s="74">
        <v>30</v>
      </c>
      <c r="F77" s="78">
        <f t="shared" ref="F77:F83" si="18">SUM(B77:E77)</f>
        <v>147</v>
      </c>
      <c r="G77" s="79">
        <f t="shared" ref="G77:G83" si="19">F77-H77</f>
        <v>92</v>
      </c>
      <c r="H77" s="80">
        <v>55</v>
      </c>
      <c r="I77" s="62"/>
      <c r="J77" s="62"/>
      <c r="K77" s="263">
        <v>10</v>
      </c>
      <c r="L77" s="81"/>
    </row>
    <row r="78" spans="1:12" x14ac:dyDescent="0.25">
      <c r="A78" s="75" t="s">
        <v>214</v>
      </c>
      <c r="B78" s="71">
        <v>37</v>
      </c>
      <c r="C78" s="71">
        <v>63</v>
      </c>
      <c r="D78" s="103">
        <v>50</v>
      </c>
      <c r="E78" s="74">
        <v>26</v>
      </c>
      <c r="F78" s="78">
        <f t="shared" si="18"/>
        <v>176</v>
      </c>
      <c r="G78" s="79">
        <f t="shared" si="19"/>
        <v>108</v>
      </c>
      <c r="H78" s="80">
        <v>68</v>
      </c>
      <c r="I78" s="62"/>
      <c r="J78" s="62"/>
      <c r="K78" s="263">
        <v>13</v>
      </c>
      <c r="L78" s="81"/>
    </row>
    <row r="79" spans="1:12" x14ac:dyDescent="0.25">
      <c r="A79" s="73" t="s">
        <v>215</v>
      </c>
      <c r="B79" s="71">
        <v>41</v>
      </c>
      <c r="C79" s="71">
        <v>55</v>
      </c>
      <c r="D79" s="103">
        <v>29</v>
      </c>
      <c r="E79" s="74">
        <v>18</v>
      </c>
      <c r="F79" s="78">
        <f t="shared" si="18"/>
        <v>143</v>
      </c>
      <c r="G79" s="79">
        <f t="shared" si="19"/>
        <v>75</v>
      </c>
      <c r="H79" s="80">
        <v>68</v>
      </c>
      <c r="I79" s="62">
        <v>25</v>
      </c>
      <c r="J79" s="62">
        <v>12</v>
      </c>
      <c r="K79" s="62">
        <v>19</v>
      </c>
      <c r="L79" s="81"/>
    </row>
    <row r="80" spans="1:12" x14ac:dyDescent="0.25">
      <c r="A80" s="73" t="s">
        <v>216</v>
      </c>
      <c r="B80" s="71">
        <v>18</v>
      </c>
      <c r="C80" s="103">
        <v>52</v>
      </c>
      <c r="D80" s="71">
        <v>36</v>
      </c>
      <c r="E80" s="74">
        <v>22</v>
      </c>
      <c r="F80" s="78">
        <f t="shared" si="18"/>
        <v>128</v>
      </c>
      <c r="G80" s="79">
        <f t="shared" si="19"/>
        <v>86</v>
      </c>
      <c r="H80" s="80">
        <v>42</v>
      </c>
      <c r="I80" s="62"/>
      <c r="J80" s="62"/>
      <c r="K80" s="62">
        <v>12</v>
      </c>
      <c r="L80" s="81"/>
    </row>
    <row r="81" spans="1:12" x14ac:dyDescent="0.25">
      <c r="A81" s="98" t="s">
        <v>589</v>
      </c>
      <c r="B81" s="71">
        <v>34</v>
      </c>
      <c r="C81" s="87"/>
      <c r="D81" s="258"/>
      <c r="E81" s="88"/>
      <c r="F81" s="78">
        <f t="shared" si="18"/>
        <v>34</v>
      </c>
      <c r="G81" s="79">
        <f t="shared" si="19"/>
        <v>22</v>
      </c>
      <c r="H81" s="80">
        <v>12</v>
      </c>
      <c r="I81" s="62"/>
      <c r="J81" s="62"/>
      <c r="K81" s="62">
        <v>6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3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3"/>
      <c r="L83" s="81"/>
    </row>
    <row r="84" spans="1:12" ht="15.75" thickBot="1" x14ac:dyDescent="0.3">
      <c r="A84" s="4" t="s">
        <v>13</v>
      </c>
      <c r="B84" s="15">
        <f t="shared" ref="B84:H84" si="20">SUM(B77:B83)</f>
        <v>181</v>
      </c>
      <c r="C84" s="15">
        <f t="shared" si="20"/>
        <v>170</v>
      </c>
      <c r="D84" s="15">
        <f t="shared" si="20"/>
        <v>181</v>
      </c>
      <c r="E84" s="16">
        <f t="shared" si="20"/>
        <v>96</v>
      </c>
      <c r="F84" s="17">
        <f t="shared" si="20"/>
        <v>628</v>
      </c>
      <c r="G84" s="18">
        <f t="shared" si="20"/>
        <v>383</v>
      </c>
      <c r="H84" s="19">
        <f t="shared" si="20"/>
        <v>245</v>
      </c>
      <c r="I84" s="63">
        <f>SUM(I77:I83)</f>
        <v>25</v>
      </c>
      <c r="J84" s="63">
        <f>SUM(J77:J83)</f>
        <v>12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2018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590</v>
      </c>
      <c r="B89" s="87"/>
      <c r="C89" s="71">
        <v>53</v>
      </c>
      <c r="D89" s="71">
        <v>29</v>
      </c>
      <c r="E89" s="74">
        <v>27</v>
      </c>
      <c r="F89" s="78">
        <f t="shared" ref="F89:F95" si="21">SUM(B89:E89)</f>
        <v>109</v>
      </c>
      <c r="G89" s="79">
        <f t="shared" ref="G89:G95" si="22">F89-H89</f>
        <v>78</v>
      </c>
      <c r="H89" s="80">
        <v>31</v>
      </c>
      <c r="I89" s="62"/>
      <c r="J89" s="62"/>
      <c r="K89" s="81">
        <v>1</v>
      </c>
      <c r="L89" s="81"/>
    </row>
    <row r="90" spans="1:12" x14ac:dyDescent="0.25">
      <c r="A90" s="75" t="s">
        <v>219</v>
      </c>
      <c r="B90" s="103">
        <v>37</v>
      </c>
      <c r="C90" s="71">
        <v>37</v>
      </c>
      <c r="D90" s="71">
        <v>27</v>
      </c>
      <c r="E90" s="74">
        <v>29</v>
      </c>
      <c r="F90" s="78">
        <f t="shared" si="21"/>
        <v>130</v>
      </c>
      <c r="G90" s="79">
        <f t="shared" si="22"/>
        <v>80</v>
      </c>
      <c r="H90" s="80">
        <v>50</v>
      </c>
      <c r="I90" s="62"/>
      <c r="J90" s="62"/>
      <c r="K90" s="81">
        <v>15</v>
      </c>
      <c r="L90" s="81"/>
    </row>
    <row r="91" spans="1:12" x14ac:dyDescent="0.25">
      <c r="A91" s="98" t="s">
        <v>220</v>
      </c>
      <c r="B91" s="71">
        <v>20</v>
      </c>
      <c r="C91" s="71">
        <v>53</v>
      </c>
      <c r="D91" s="71">
        <v>13</v>
      </c>
      <c r="E91" s="74">
        <v>13</v>
      </c>
      <c r="F91" s="78">
        <f t="shared" si="21"/>
        <v>99</v>
      </c>
      <c r="G91" s="79">
        <f>F91-H91</f>
        <v>77</v>
      </c>
      <c r="H91" s="80">
        <v>22</v>
      </c>
      <c r="I91" s="62"/>
      <c r="J91" s="62"/>
      <c r="K91" s="81">
        <v>11</v>
      </c>
      <c r="L91" s="81"/>
    </row>
    <row r="92" spans="1:12" x14ac:dyDescent="0.25">
      <c r="A92" s="98" t="s">
        <v>221</v>
      </c>
      <c r="B92" s="71">
        <v>19</v>
      </c>
      <c r="C92" s="71">
        <v>35</v>
      </c>
      <c r="D92" s="71">
        <v>15</v>
      </c>
      <c r="E92" s="74">
        <v>16</v>
      </c>
      <c r="F92" s="78">
        <f t="shared" si="21"/>
        <v>85</v>
      </c>
      <c r="G92" s="79">
        <f t="shared" si="22"/>
        <v>68</v>
      </c>
      <c r="H92" s="80">
        <v>17</v>
      </c>
      <c r="I92" s="62"/>
      <c r="J92" s="62"/>
      <c r="K92" s="181">
        <v>7</v>
      </c>
      <c r="L92" s="81"/>
    </row>
    <row r="93" spans="1:12" x14ac:dyDescent="0.25">
      <c r="A93" s="73" t="s">
        <v>222</v>
      </c>
      <c r="B93" s="71"/>
      <c r="C93" s="71"/>
      <c r="D93" s="71"/>
      <c r="E93" s="88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76</v>
      </c>
      <c r="C96" s="15">
        <f t="shared" si="23"/>
        <v>178</v>
      </c>
      <c r="D96" s="15">
        <f t="shared" si="23"/>
        <v>84</v>
      </c>
      <c r="E96" s="16">
        <f t="shared" si="23"/>
        <v>85</v>
      </c>
      <c r="F96" s="17">
        <f t="shared" si="23"/>
        <v>423</v>
      </c>
      <c r="G96" s="18">
        <f t="shared" si="23"/>
        <v>303</v>
      </c>
      <c r="H96" s="19">
        <f t="shared" si="23"/>
        <v>120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2018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591</v>
      </c>
      <c r="B101" s="258"/>
      <c r="C101" s="87"/>
      <c r="D101" s="87"/>
      <c r="E101" s="215">
        <v>21</v>
      </c>
      <c r="F101" s="78">
        <f t="shared" ref="F101:F107" si="24">SUM(B101:E101)</f>
        <v>21</v>
      </c>
      <c r="G101" s="79">
        <f t="shared" ref="G101:G107" si="25">F101-H101</f>
        <v>11</v>
      </c>
      <c r="H101" s="80">
        <v>10</v>
      </c>
      <c r="I101" s="62"/>
      <c r="J101" s="62"/>
      <c r="K101" s="117">
        <v>0</v>
      </c>
      <c r="L101" s="81"/>
    </row>
    <row r="102" spans="1:12" x14ac:dyDescent="0.25">
      <c r="A102" s="75" t="s">
        <v>224</v>
      </c>
      <c r="B102" s="264"/>
      <c r="C102" s="103">
        <v>24</v>
      </c>
      <c r="D102" s="71">
        <v>22</v>
      </c>
      <c r="E102" s="74">
        <v>17</v>
      </c>
      <c r="F102" s="78">
        <f t="shared" si="24"/>
        <v>63</v>
      </c>
      <c r="G102" s="79">
        <f t="shared" si="25"/>
        <v>41</v>
      </c>
      <c r="H102" s="80">
        <v>22</v>
      </c>
      <c r="I102" s="62"/>
      <c r="J102" s="62"/>
      <c r="K102" s="117">
        <v>6</v>
      </c>
      <c r="L102" s="62"/>
    </row>
    <row r="103" spans="1:12" x14ac:dyDescent="0.25">
      <c r="A103" s="73" t="s">
        <v>225</v>
      </c>
      <c r="B103" s="103">
        <v>11</v>
      </c>
      <c r="C103" s="71">
        <v>31</v>
      </c>
      <c r="D103" s="71">
        <v>11</v>
      </c>
      <c r="E103" s="74">
        <v>9</v>
      </c>
      <c r="F103" s="78">
        <f t="shared" si="24"/>
        <v>62</v>
      </c>
      <c r="G103" s="79">
        <f t="shared" si="25"/>
        <v>46</v>
      </c>
      <c r="H103" s="80">
        <v>16</v>
      </c>
      <c r="I103" s="62"/>
      <c r="J103" s="62"/>
      <c r="K103" s="176">
        <v>4</v>
      </c>
      <c r="L103" s="62"/>
    </row>
    <row r="104" spans="1:12" x14ac:dyDescent="0.25">
      <c r="A104" s="73" t="s">
        <v>226</v>
      </c>
      <c r="B104" s="71">
        <v>14</v>
      </c>
      <c r="C104" s="71">
        <v>31</v>
      </c>
      <c r="D104" s="71">
        <v>14</v>
      </c>
      <c r="E104" s="74">
        <v>12</v>
      </c>
      <c r="F104" s="78">
        <f t="shared" si="24"/>
        <v>71</v>
      </c>
      <c r="G104" s="79">
        <f t="shared" si="25"/>
        <v>55</v>
      </c>
      <c r="H104" s="80">
        <v>16</v>
      </c>
      <c r="I104" s="62"/>
      <c r="J104" s="62"/>
      <c r="K104" s="117">
        <v>7</v>
      </c>
      <c r="L104" s="62"/>
    </row>
    <row r="105" spans="1:12" x14ac:dyDescent="0.25">
      <c r="A105" s="98" t="s">
        <v>227</v>
      </c>
      <c r="B105" s="71">
        <v>18</v>
      </c>
      <c r="C105" s="71">
        <v>23</v>
      </c>
      <c r="D105" s="71">
        <v>18</v>
      </c>
      <c r="E105" s="74">
        <v>27</v>
      </c>
      <c r="F105" s="78">
        <f t="shared" si="24"/>
        <v>86</v>
      </c>
      <c r="G105" s="79">
        <f t="shared" si="25"/>
        <v>55</v>
      </c>
      <c r="H105" s="80">
        <v>31</v>
      </c>
      <c r="I105" s="62"/>
      <c r="J105" s="62"/>
      <c r="K105" s="176">
        <v>14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43</v>
      </c>
      <c r="C108" s="15">
        <f t="shared" si="26"/>
        <v>109</v>
      </c>
      <c r="D108" s="15">
        <f t="shared" si="26"/>
        <v>65</v>
      </c>
      <c r="E108" s="16">
        <f t="shared" si="26"/>
        <v>86</v>
      </c>
      <c r="F108" s="17">
        <f t="shared" si="26"/>
        <v>303</v>
      </c>
      <c r="G108" s="18">
        <f t="shared" si="26"/>
        <v>208</v>
      </c>
      <c r="H108" s="19">
        <f t="shared" si="26"/>
        <v>95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2018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228</v>
      </c>
      <c r="B113" s="71">
        <v>21</v>
      </c>
      <c r="C113" s="71">
        <v>44</v>
      </c>
      <c r="D113" s="71">
        <v>23</v>
      </c>
      <c r="E113" s="74">
        <v>12</v>
      </c>
      <c r="F113" s="78">
        <f t="shared" ref="F113:F119" si="27">SUM(B113:E113)</f>
        <v>100</v>
      </c>
      <c r="G113" s="79">
        <f t="shared" ref="G113:G119" si="28">F113-H113</f>
        <v>60</v>
      </c>
      <c r="H113" s="80">
        <v>40</v>
      </c>
      <c r="I113" s="62">
        <v>17</v>
      </c>
      <c r="J113" s="62">
        <v>12</v>
      </c>
      <c r="K113" s="62">
        <v>5</v>
      </c>
      <c r="L113" s="62"/>
    </row>
    <row r="114" spans="1:13" x14ac:dyDescent="0.25">
      <c r="A114" s="75" t="s">
        <v>229</v>
      </c>
      <c r="B114" s="71">
        <v>13</v>
      </c>
      <c r="C114" s="71">
        <v>32</v>
      </c>
      <c r="D114" s="71">
        <v>20</v>
      </c>
      <c r="E114" s="74">
        <v>9</v>
      </c>
      <c r="F114" s="78">
        <f t="shared" si="27"/>
        <v>74</v>
      </c>
      <c r="G114" s="79">
        <f t="shared" si="28"/>
        <v>50</v>
      </c>
      <c r="H114" s="80">
        <v>24</v>
      </c>
      <c r="I114" s="62">
        <v>10</v>
      </c>
      <c r="J114" s="62">
        <v>8</v>
      </c>
      <c r="K114" s="62">
        <v>2</v>
      </c>
      <c r="L114" s="62"/>
    </row>
    <row r="115" spans="1:13" x14ac:dyDescent="0.25">
      <c r="A115" s="73" t="s">
        <v>230</v>
      </c>
      <c r="B115" s="71">
        <v>18</v>
      </c>
      <c r="C115" s="71">
        <v>50</v>
      </c>
      <c r="D115" s="71">
        <v>33</v>
      </c>
      <c r="E115" s="74">
        <v>12</v>
      </c>
      <c r="F115" s="78">
        <f t="shared" si="27"/>
        <v>113</v>
      </c>
      <c r="G115" s="79">
        <f t="shared" si="28"/>
        <v>67</v>
      </c>
      <c r="H115" s="80">
        <v>46</v>
      </c>
      <c r="I115" s="62">
        <v>13</v>
      </c>
      <c r="J115" s="62">
        <v>9</v>
      </c>
      <c r="K115" s="234">
        <v>12</v>
      </c>
      <c r="L115" s="62"/>
    </row>
    <row r="116" spans="1:13" x14ac:dyDescent="0.25">
      <c r="A116" s="73" t="s">
        <v>231</v>
      </c>
      <c r="B116" s="71">
        <v>13</v>
      </c>
      <c r="C116" s="71">
        <v>32</v>
      </c>
      <c r="D116" s="71">
        <v>38</v>
      </c>
      <c r="E116" s="74">
        <v>5</v>
      </c>
      <c r="F116" s="78">
        <f t="shared" si="27"/>
        <v>88</v>
      </c>
      <c r="G116" s="79">
        <f t="shared" si="28"/>
        <v>46</v>
      </c>
      <c r="H116" s="80">
        <v>42</v>
      </c>
      <c r="I116" s="62">
        <v>11</v>
      </c>
      <c r="J116" s="62">
        <v>11</v>
      </c>
      <c r="K116" s="62">
        <v>10</v>
      </c>
      <c r="L116" s="62"/>
    </row>
    <row r="117" spans="1:13" x14ac:dyDescent="0.25">
      <c r="A117" s="73" t="s">
        <v>232</v>
      </c>
      <c r="B117" s="71">
        <v>10</v>
      </c>
      <c r="C117" s="71">
        <v>51</v>
      </c>
      <c r="D117" s="87"/>
      <c r="E117" s="88"/>
      <c r="F117" s="78">
        <f t="shared" si="27"/>
        <v>61</v>
      </c>
      <c r="G117" s="79">
        <f t="shared" si="28"/>
        <v>28</v>
      </c>
      <c r="H117" s="80">
        <v>33</v>
      </c>
      <c r="I117" s="62">
        <v>28</v>
      </c>
      <c r="J117" s="62">
        <v>19</v>
      </c>
      <c r="K117" s="62">
        <v>2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35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E120" si="29">SUM(B113:B119)</f>
        <v>75</v>
      </c>
      <c r="C120" s="15">
        <f t="shared" si="29"/>
        <v>209</v>
      </c>
      <c r="D120" s="15">
        <f t="shared" si="29"/>
        <v>114</v>
      </c>
      <c r="E120" s="16">
        <f t="shared" si="29"/>
        <v>38</v>
      </c>
      <c r="F120" s="17">
        <f>SUM(F113:F119)</f>
        <v>436</v>
      </c>
      <c r="G120" s="18">
        <f>SUM(G113:G119)</f>
        <v>251</v>
      </c>
      <c r="H120" s="19">
        <f>SUM(H113:H119)</f>
        <v>185</v>
      </c>
      <c r="I120" s="63">
        <f>SUM(I113:I119)</f>
        <v>79</v>
      </c>
      <c r="J120" s="63">
        <f>SUM(J113:J119)</f>
        <v>59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2018</v>
      </c>
      <c r="K123" s="120"/>
      <c r="L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3" x14ac:dyDescent="0.25">
      <c r="A125" s="73" t="s">
        <v>592</v>
      </c>
      <c r="B125" s="87"/>
      <c r="C125" s="87"/>
      <c r="D125" s="71">
        <v>48</v>
      </c>
      <c r="E125" s="74">
        <v>14</v>
      </c>
      <c r="F125" s="78">
        <f t="shared" ref="F125:F131" si="30">SUM(B125:E125)</f>
        <v>62</v>
      </c>
      <c r="G125" s="79">
        <f t="shared" ref="G125:G131" si="31">F125-H125</f>
        <v>32</v>
      </c>
      <c r="H125" s="80">
        <v>30</v>
      </c>
      <c r="I125" s="187">
        <v>27</v>
      </c>
      <c r="J125" s="187">
        <v>10</v>
      </c>
      <c r="K125" s="122">
        <v>1</v>
      </c>
      <c r="L125" s="226" t="s">
        <v>605</v>
      </c>
      <c r="M125" s="226"/>
    </row>
    <row r="126" spans="1:13" x14ac:dyDescent="0.25">
      <c r="A126" s="75" t="s">
        <v>593</v>
      </c>
      <c r="B126" s="71">
        <v>14</v>
      </c>
      <c r="C126" s="71">
        <v>38</v>
      </c>
      <c r="D126" s="71">
        <v>15</v>
      </c>
      <c r="E126" s="74">
        <v>9</v>
      </c>
      <c r="F126" s="78">
        <f t="shared" si="30"/>
        <v>76</v>
      </c>
      <c r="G126" s="79">
        <f t="shared" si="31"/>
        <v>45</v>
      </c>
      <c r="H126" s="80">
        <v>31</v>
      </c>
      <c r="I126" s="62">
        <v>13</v>
      </c>
      <c r="J126" s="62">
        <v>8</v>
      </c>
      <c r="K126" s="122">
        <v>13</v>
      </c>
      <c r="L126" s="62"/>
    </row>
    <row r="127" spans="1:13" x14ac:dyDescent="0.25">
      <c r="A127" s="73" t="s">
        <v>594</v>
      </c>
      <c r="B127" s="71">
        <v>16</v>
      </c>
      <c r="C127" s="71">
        <v>37</v>
      </c>
      <c r="D127" s="71">
        <v>33</v>
      </c>
      <c r="E127" s="74">
        <v>13</v>
      </c>
      <c r="F127" s="78">
        <f t="shared" si="30"/>
        <v>99</v>
      </c>
      <c r="G127" s="79">
        <f t="shared" si="31"/>
        <v>63</v>
      </c>
      <c r="H127" s="80">
        <v>36</v>
      </c>
      <c r="I127" s="62">
        <v>11</v>
      </c>
      <c r="J127" s="62">
        <v>7</v>
      </c>
      <c r="K127" s="122">
        <v>13</v>
      </c>
      <c r="L127" s="81"/>
    </row>
    <row r="128" spans="1:13" x14ac:dyDescent="0.25">
      <c r="A128" s="73" t="s">
        <v>595</v>
      </c>
      <c r="B128" s="71">
        <v>10</v>
      </c>
      <c r="C128" s="71">
        <v>11</v>
      </c>
      <c r="D128" s="213"/>
      <c r="E128" s="216"/>
      <c r="F128" s="78">
        <f t="shared" si="30"/>
        <v>21</v>
      </c>
      <c r="G128" s="79">
        <f t="shared" si="31"/>
        <v>15</v>
      </c>
      <c r="H128" s="80">
        <v>6</v>
      </c>
      <c r="I128" s="62"/>
      <c r="J128" s="62"/>
      <c r="K128" s="122">
        <v>2</v>
      </c>
      <c r="L128" s="62"/>
    </row>
    <row r="129" spans="1:14" x14ac:dyDescent="0.25">
      <c r="A129" s="73" t="s">
        <v>596</v>
      </c>
      <c r="B129" s="71">
        <v>12</v>
      </c>
      <c r="C129" s="71">
        <v>36</v>
      </c>
      <c r="D129" s="71">
        <v>17</v>
      </c>
      <c r="E129" s="88"/>
      <c r="F129" s="78">
        <f t="shared" si="30"/>
        <v>65</v>
      </c>
      <c r="G129" s="79">
        <f t="shared" si="31"/>
        <v>46</v>
      </c>
      <c r="H129" s="80">
        <v>19</v>
      </c>
      <c r="I129" s="62">
        <v>8</v>
      </c>
      <c r="J129" s="62">
        <v>5</v>
      </c>
      <c r="K129" s="122">
        <v>5</v>
      </c>
      <c r="L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122</v>
      </c>
      <c r="D132" s="15">
        <f t="shared" si="32"/>
        <v>113</v>
      </c>
      <c r="E132" s="16">
        <f t="shared" si="32"/>
        <v>36</v>
      </c>
      <c r="F132" s="17">
        <f t="shared" si="32"/>
        <v>323</v>
      </c>
      <c r="G132" s="18">
        <f t="shared" si="32"/>
        <v>201</v>
      </c>
      <c r="H132" s="19">
        <f t="shared" si="32"/>
        <v>122</v>
      </c>
      <c r="I132" s="63">
        <f>SUM(I125:I131)</f>
        <v>59</v>
      </c>
      <c r="J132" s="63">
        <f>SUM(J125:J131)</f>
        <v>30</v>
      </c>
      <c r="K132" s="120"/>
      <c r="L132" s="81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2018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4" x14ac:dyDescent="0.25">
      <c r="A137" s="73" t="s">
        <v>597</v>
      </c>
      <c r="B137" s="87"/>
      <c r="C137" s="87"/>
      <c r="D137" s="87"/>
      <c r="E137" s="74">
        <v>10</v>
      </c>
      <c r="F137" s="13">
        <f t="shared" ref="F137:F143" si="33">SUM(B137:E137)</f>
        <v>10</v>
      </c>
      <c r="G137" s="11">
        <f t="shared" ref="G137:G143" si="34">F137-H137</f>
        <v>7</v>
      </c>
      <c r="H137" s="14">
        <v>3</v>
      </c>
      <c r="I137" s="62"/>
      <c r="J137" s="62"/>
      <c r="K137" s="118"/>
      <c r="L137" s="81"/>
    </row>
    <row r="138" spans="1:14" x14ac:dyDescent="0.25">
      <c r="A138" s="75" t="s">
        <v>598</v>
      </c>
      <c r="B138" s="71">
        <v>7</v>
      </c>
      <c r="C138" s="71">
        <v>27</v>
      </c>
      <c r="D138" s="71">
        <v>2</v>
      </c>
      <c r="E138" s="74">
        <v>23</v>
      </c>
      <c r="F138" s="13">
        <f t="shared" si="33"/>
        <v>59</v>
      </c>
      <c r="G138" s="11">
        <f t="shared" si="34"/>
        <v>38</v>
      </c>
      <c r="H138" s="14">
        <v>21</v>
      </c>
      <c r="I138" s="62">
        <v>9</v>
      </c>
      <c r="J138" s="62">
        <v>6</v>
      </c>
      <c r="K138" s="118">
        <v>2</v>
      </c>
      <c r="L138" s="226" t="s">
        <v>606</v>
      </c>
      <c r="M138" s="226"/>
      <c r="N138" s="226"/>
    </row>
    <row r="139" spans="1:14" x14ac:dyDescent="0.25">
      <c r="A139" s="73" t="s">
        <v>599</v>
      </c>
      <c r="B139" s="71">
        <v>18</v>
      </c>
      <c r="C139" s="71">
        <v>39</v>
      </c>
      <c r="D139" s="71">
        <v>9</v>
      </c>
      <c r="E139" s="74">
        <v>2</v>
      </c>
      <c r="F139" s="13">
        <f t="shared" si="33"/>
        <v>68</v>
      </c>
      <c r="G139" s="11">
        <f>F139-H139</f>
        <v>51</v>
      </c>
      <c r="H139" s="14">
        <v>17</v>
      </c>
      <c r="I139" s="62">
        <v>13</v>
      </c>
      <c r="J139" s="62">
        <v>9</v>
      </c>
      <c r="K139" s="117">
        <v>4</v>
      </c>
      <c r="L139" s="81"/>
    </row>
    <row r="140" spans="1:14" x14ac:dyDescent="0.25">
      <c r="A140" s="73" t="s">
        <v>600</v>
      </c>
      <c r="B140" s="71">
        <v>10</v>
      </c>
      <c r="C140" s="71">
        <v>56</v>
      </c>
      <c r="D140" s="103">
        <v>13</v>
      </c>
      <c r="E140" s="74">
        <v>11</v>
      </c>
      <c r="F140" s="13">
        <f t="shared" si="33"/>
        <v>90</v>
      </c>
      <c r="G140" s="11">
        <f>F140-H140</f>
        <v>58</v>
      </c>
      <c r="H140" s="14">
        <v>32</v>
      </c>
      <c r="I140" s="138">
        <v>15</v>
      </c>
      <c r="J140" s="138">
        <v>11</v>
      </c>
      <c r="K140" s="118">
        <v>8</v>
      </c>
      <c r="L140" s="81"/>
    </row>
    <row r="141" spans="1:14" x14ac:dyDescent="0.25">
      <c r="A141" s="98" t="s">
        <v>601</v>
      </c>
      <c r="B141" s="213"/>
      <c r="C141" s="71">
        <v>16</v>
      </c>
      <c r="D141" s="71">
        <v>17</v>
      </c>
      <c r="E141" s="74">
        <v>18</v>
      </c>
      <c r="F141" s="13">
        <f t="shared" si="33"/>
        <v>51</v>
      </c>
      <c r="G141" s="11">
        <f t="shared" si="34"/>
        <v>35</v>
      </c>
      <c r="H141" s="14">
        <v>16</v>
      </c>
      <c r="I141" s="62"/>
      <c r="J141" s="62"/>
      <c r="K141" s="118">
        <v>1</v>
      </c>
      <c r="L141" s="81"/>
    </row>
    <row r="142" spans="1:14" x14ac:dyDescent="0.25">
      <c r="A142" s="73" t="s">
        <v>602</v>
      </c>
      <c r="B142" s="71">
        <v>8</v>
      </c>
      <c r="C142" s="87"/>
      <c r="D142" s="87"/>
      <c r="E142" s="88"/>
      <c r="F142" s="13">
        <f t="shared" si="33"/>
        <v>8</v>
      </c>
      <c r="G142" s="11">
        <f t="shared" si="34"/>
        <v>6</v>
      </c>
      <c r="H142" s="14">
        <v>2</v>
      </c>
      <c r="I142" s="81"/>
      <c r="J142" s="81"/>
      <c r="K142" s="118"/>
      <c r="L142" s="81"/>
    </row>
    <row r="143" spans="1:14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4" ht="15.75" thickBot="1" x14ac:dyDescent="0.3">
      <c r="A144" s="4" t="s">
        <v>13</v>
      </c>
      <c r="B144" s="15">
        <f t="shared" ref="B144:H144" si="35">SUM(B137:B143)</f>
        <v>43</v>
      </c>
      <c r="C144" s="15">
        <f t="shared" si="35"/>
        <v>138</v>
      </c>
      <c r="D144" s="15">
        <f t="shared" si="35"/>
        <v>41</v>
      </c>
      <c r="E144" s="16">
        <f t="shared" si="35"/>
        <v>64</v>
      </c>
      <c r="F144" s="17">
        <f t="shared" si="35"/>
        <v>286</v>
      </c>
      <c r="G144" s="18">
        <f t="shared" si="35"/>
        <v>195</v>
      </c>
      <c r="H144" s="19">
        <f t="shared" si="35"/>
        <v>91</v>
      </c>
      <c r="I144" s="63">
        <f>SUM(I137:I143)</f>
        <v>37</v>
      </c>
      <c r="J144" s="63">
        <f>SUM(J137:J143)</f>
        <v>26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828</v>
      </c>
      <c r="C149" s="47">
        <f>C144+C132+C120+C108+C96+C84+C72+C60+C48+C36+C24+C12</f>
        <v>1912</v>
      </c>
      <c r="D149" s="47">
        <f>SUM(D144+D132+D120+D108+D96+D84+D72+D60+D48+D36+D24+D12)</f>
        <v>1126</v>
      </c>
      <c r="E149" s="47">
        <f>SUM(E144+E132+E120+E108+E96+E84+E72+E60+E48+E36+E24+E12)</f>
        <v>806</v>
      </c>
      <c r="F149" s="48">
        <f>SUM(F144+F132+F120+F108+F96+F84+F72+F60+F48+F36+F24+F12)</f>
        <v>4672</v>
      </c>
      <c r="G149" s="48">
        <f>SUM(G144+G132+G120+G108+G96++G84+G72+G60+G48+G36+G24+G12)</f>
        <v>3050</v>
      </c>
      <c r="H149" s="48">
        <f>SUM(H144+H132+H120+H108+H96+H84+H72+H60+H48+H36+H24+H12)</f>
        <v>1622</v>
      </c>
      <c r="I149" s="63">
        <f>SUM(I12+I24+I36+I48+I60+I72+I84+I96+I108+I120+I132+I144)</f>
        <v>427</v>
      </c>
      <c r="J149" s="63">
        <f>SUM(J144+J132+J120+J108+J96+J84+J72+J60+J48+J36+J24+J12)</f>
        <v>272</v>
      </c>
      <c r="L149" s="81"/>
    </row>
    <row r="150" spans="1:13" x14ac:dyDescent="0.25">
      <c r="F150">
        <f>B149+C149+D149+E149</f>
        <v>4672</v>
      </c>
      <c r="G150" s="202" t="s">
        <v>55</v>
      </c>
      <c r="H150">
        <f>SUM(G149:H149)</f>
        <v>4672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39" t="s">
        <v>578</v>
      </c>
      <c r="F152" s="340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1" t="s">
        <v>579</v>
      </c>
      <c r="B165" s="341"/>
      <c r="C165" s="341"/>
      <c r="D165" s="341"/>
      <c r="E165" s="341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73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73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18">
        <v>43283</v>
      </c>
      <c r="C177" s="218" t="s">
        <v>609</v>
      </c>
      <c r="D177" s="273">
        <v>43287</v>
      </c>
      <c r="E177" s="218">
        <v>43183</v>
      </c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" si="36">SUM(B182:E182)</f>
        <v>0</v>
      </c>
      <c r="G182" s="9">
        <f t="shared" ref="G182" si="37">F182-H182</f>
        <v>0</v>
      </c>
      <c r="H182" s="10"/>
      <c r="I182" s="62"/>
      <c r="J182" s="62"/>
    </row>
    <row r="183" spans="1:11" x14ac:dyDescent="0.25">
      <c r="A183" s="2"/>
      <c r="B183" s="44"/>
      <c r="C183" s="44"/>
      <c r="D183" s="44"/>
      <c r="E183" s="45"/>
      <c r="F183" s="21">
        <f>SUM(B183:E183)</f>
        <v>0</v>
      </c>
      <c r="G183" s="6">
        <f>F183-H183</f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ref="F184:F187" si="38">SUM(B184:E184)</f>
        <v>0</v>
      </c>
      <c r="G184" s="11">
        <f t="shared" ref="G184:G187" si="39">F184-H184</f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8"/>
        <v>0</v>
      </c>
      <c r="G185" s="11">
        <f t="shared" si="39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8"/>
        <v>0</v>
      </c>
      <c r="G186" s="11">
        <f t="shared" si="39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8"/>
        <v>0</v>
      </c>
      <c r="G187" s="11">
        <f t="shared" si="39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40">SUM(B182:B188)</f>
        <v>0</v>
      </c>
      <c r="C189" s="15">
        <f t="shared" si="40"/>
        <v>0</v>
      </c>
      <c r="D189" s="15">
        <f t="shared" si="40"/>
        <v>0</v>
      </c>
      <c r="E189" s="16">
        <f t="shared" si="40"/>
        <v>0</v>
      </c>
      <c r="F189" s="17">
        <f t="shared" si="40"/>
        <v>0</v>
      </c>
      <c r="G189" s="18">
        <f t="shared" si="40"/>
        <v>0</v>
      </c>
      <c r="H189" s="19">
        <f t="shared" si="40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16" fitToWidth="0" orientation="landscape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  <pageSetUpPr fitToPage="1"/>
  </sheetPr>
  <dimension ref="A1:M190"/>
  <sheetViews>
    <sheetView topLeftCell="A55" workbookViewId="0">
      <selection activeCell="A75" sqref="A75:K85"/>
    </sheetView>
  </sheetViews>
  <sheetFormatPr defaultRowHeight="15" x14ac:dyDescent="0.25"/>
  <cols>
    <col min="1" max="1" width="17.28515625" customWidth="1"/>
    <col min="3" max="3" width="12.140625" customWidth="1"/>
    <col min="7" max="7" width="12.28515625" customWidth="1"/>
  </cols>
  <sheetData>
    <row r="1" spans="1:13" ht="44.25" x14ac:dyDescent="0.55000000000000004">
      <c r="A1" s="20" t="s">
        <v>14</v>
      </c>
      <c r="F1" s="20"/>
      <c r="G1" s="201">
        <v>2019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3" ht="15.75" thickTop="1" x14ac:dyDescent="0.25">
      <c r="A5" s="98" t="s">
        <v>610</v>
      </c>
      <c r="B5" s="178"/>
      <c r="C5" s="79">
        <v>26</v>
      </c>
      <c r="D5" s="79">
        <v>9</v>
      </c>
      <c r="E5" s="130">
        <v>3</v>
      </c>
      <c r="F5" s="8">
        <f t="shared" ref="F5:F11" si="0">SUM(B5:E5)</f>
        <v>38</v>
      </c>
      <c r="G5" s="9">
        <f t="shared" ref="G5:G11" si="1">F5-H5</f>
        <v>28</v>
      </c>
      <c r="H5" s="10">
        <v>10</v>
      </c>
      <c r="I5" s="62"/>
      <c r="J5" s="62"/>
      <c r="K5" s="62">
        <v>0</v>
      </c>
      <c r="L5" s="81"/>
    </row>
    <row r="6" spans="1:13" x14ac:dyDescent="0.25">
      <c r="A6" s="98" t="s">
        <v>611</v>
      </c>
      <c r="B6" s="131">
        <v>4</v>
      </c>
      <c r="C6" s="131">
        <v>42</v>
      </c>
      <c r="D6" s="131">
        <v>5</v>
      </c>
      <c r="E6" s="132">
        <v>6</v>
      </c>
      <c r="F6" s="21">
        <f t="shared" si="0"/>
        <v>57</v>
      </c>
      <c r="G6" s="6">
        <f t="shared" si="1"/>
        <v>38</v>
      </c>
      <c r="H6" s="22">
        <v>19</v>
      </c>
      <c r="I6" s="62">
        <v>15</v>
      </c>
      <c r="J6" s="62">
        <v>10</v>
      </c>
      <c r="K6" s="70">
        <v>1</v>
      </c>
      <c r="L6" s="81"/>
    </row>
    <row r="7" spans="1:13" x14ac:dyDescent="0.25">
      <c r="A7" s="98" t="s">
        <v>612</v>
      </c>
      <c r="B7" s="134">
        <v>23</v>
      </c>
      <c r="C7" s="79">
        <v>27</v>
      </c>
      <c r="D7" s="79">
        <v>27</v>
      </c>
      <c r="E7" s="130">
        <v>8</v>
      </c>
      <c r="F7" s="21">
        <f t="shared" si="0"/>
        <v>85</v>
      </c>
      <c r="G7" s="6">
        <f t="shared" si="1"/>
        <v>52</v>
      </c>
      <c r="H7" s="22">
        <v>33</v>
      </c>
      <c r="I7" s="179">
        <v>11</v>
      </c>
      <c r="J7" s="62">
        <v>7</v>
      </c>
      <c r="K7" s="70">
        <v>8</v>
      </c>
      <c r="L7" s="81"/>
    </row>
    <row r="8" spans="1:13" x14ac:dyDescent="0.25">
      <c r="A8" s="98" t="s">
        <v>250</v>
      </c>
      <c r="B8" s="265"/>
      <c r="C8" s="79">
        <v>39</v>
      </c>
      <c r="D8" s="79">
        <v>20</v>
      </c>
      <c r="E8" s="130">
        <v>6</v>
      </c>
      <c r="F8" s="21">
        <f t="shared" si="0"/>
        <v>65</v>
      </c>
      <c r="G8" s="6">
        <f>F8-H8</f>
        <v>39</v>
      </c>
      <c r="H8" s="22">
        <v>26</v>
      </c>
      <c r="I8" s="62">
        <v>16</v>
      </c>
      <c r="J8" s="62">
        <v>14</v>
      </c>
      <c r="K8" s="70">
        <v>6</v>
      </c>
      <c r="L8" s="81"/>
    </row>
    <row r="9" spans="1:13" x14ac:dyDescent="0.25">
      <c r="A9" s="98" t="s">
        <v>613</v>
      </c>
      <c r="B9" s="79">
        <v>8</v>
      </c>
      <c r="C9" s="79">
        <v>22</v>
      </c>
      <c r="D9" s="108"/>
      <c r="E9" s="109"/>
      <c r="F9" s="21">
        <f t="shared" si="0"/>
        <v>30</v>
      </c>
      <c r="G9" s="6">
        <f t="shared" si="1"/>
        <v>17</v>
      </c>
      <c r="H9" s="22">
        <v>13</v>
      </c>
      <c r="I9" s="62">
        <v>10</v>
      </c>
      <c r="J9" s="62">
        <v>9</v>
      </c>
      <c r="K9" s="70">
        <v>2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156</v>
      </c>
      <c r="D12" s="15">
        <f t="shared" si="2"/>
        <v>61</v>
      </c>
      <c r="E12" s="16">
        <f t="shared" si="2"/>
        <v>23</v>
      </c>
      <c r="F12" s="17">
        <f t="shared" si="2"/>
        <v>275</v>
      </c>
      <c r="G12" s="18">
        <f t="shared" si="2"/>
        <v>174</v>
      </c>
      <c r="H12" s="19">
        <f t="shared" si="2"/>
        <v>101</v>
      </c>
      <c r="I12" s="63">
        <f t="shared" si="2"/>
        <v>52</v>
      </c>
      <c r="J12" s="63">
        <f t="shared" si="2"/>
        <v>40</v>
      </c>
      <c r="K12" s="70">
        <f t="shared" si="2"/>
        <v>17</v>
      </c>
      <c r="L12" s="81"/>
    </row>
    <row r="13" spans="1:13" ht="15.75" thickTop="1" x14ac:dyDescent="0.25">
      <c r="G13" s="110">
        <f>F12-H12</f>
        <v>174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2019</v>
      </c>
      <c r="L15" s="81"/>
    </row>
    <row r="16" spans="1:13" ht="37.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603</v>
      </c>
      <c r="M16" s="260" t="s">
        <v>604</v>
      </c>
    </row>
    <row r="17" spans="1:13" x14ac:dyDescent="0.25">
      <c r="A17" s="98" t="s">
        <v>252</v>
      </c>
      <c r="B17" s="87"/>
      <c r="C17" s="87"/>
      <c r="D17" s="71">
        <v>15</v>
      </c>
      <c r="E17" s="74">
        <v>5</v>
      </c>
      <c r="F17" s="78">
        <f t="shared" ref="F17:F23" si="3">SUM(B17:E17)</f>
        <v>20</v>
      </c>
      <c r="G17" s="11">
        <f t="shared" ref="G17:G23" si="4">F17-H17</f>
        <v>18</v>
      </c>
      <c r="H17" s="14">
        <v>2</v>
      </c>
      <c r="I17" s="62"/>
      <c r="J17" s="62"/>
      <c r="K17" s="62">
        <v>0</v>
      </c>
      <c r="L17" s="81"/>
    </row>
    <row r="18" spans="1:13" x14ac:dyDescent="0.25">
      <c r="A18" s="75" t="s">
        <v>253</v>
      </c>
      <c r="B18" s="71">
        <v>16</v>
      </c>
      <c r="C18" s="71">
        <v>35</v>
      </c>
      <c r="D18" s="71">
        <v>2</v>
      </c>
      <c r="E18" s="188">
        <v>49</v>
      </c>
      <c r="F18" s="78">
        <f t="shared" si="3"/>
        <v>102</v>
      </c>
      <c r="G18" s="11">
        <f t="shared" si="4"/>
        <v>49</v>
      </c>
      <c r="H18" s="14">
        <v>53</v>
      </c>
      <c r="I18" s="62">
        <v>15</v>
      </c>
      <c r="J18" s="62">
        <v>9</v>
      </c>
      <c r="K18" s="62">
        <v>1</v>
      </c>
      <c r="L18" s="62">
        <v>32</v>
      </c>
      <c r="M18" s="62">
        <v>12</v>
      </c>
    </row>
    <row r="19" spans="1:13" x14ac:dyDescent="0.25">
      <c r="A19" s="73" t="s">
        <v>254</v>
      </c>
      <c r="B19" s="71">
        <v>17</v>
      </c>
      <c r="C19" s="71">
        <v>31</v>
      </c>
      <c r="D19" s="71">
        <v>26</v>
      </c>
      <c r="E19" s="74">
        <v>5</v>
      </c>
      <c r="F19" s="78">
        <f t="shared" si="3"/>
        <v>79</v>
      </c>
      <c r="G19" s="11">
        <f t="shared" si="4"/>
        <v>53</v>
      </c>
      <c r="H19" s="14">
        <v>26</v>
      </c>
      <c r="I19" s="62">
        <v>14</v>
      </c>
      <c r="J19" s="62">
        <v>9</v>
      </c>
      <c r="K19" s="62">
        <v>1</v>
      </c>
      <c r="L19" s="81"/>
    </row>
    <row r="20" spans="1:13" x14ac:dyDescent="0.25">
      <c r="A20" s="73" t="s">
        <v>255</v>
      </c>
      <c r="B20" s="213"/>
      <c r="C20" s="71">
        <v>30</v>
      </c>
      <c r="D20" s="71">
        <v>21</v>
      </c>
      <c r="E20" s="74">
        <v>3</v>
      </c>
      <c r="F20" s="78">
        <f t="shared" si="3"/>
        <v>54</v>
      </c>
      <c r="G20" s="11">
        <f t="shared" si="4"/>
        <v>32</v>
      </c>
      <c r="H20" s="14">
        <v>22</v>
      </c>
      <c r="I20" s="62">
        <v>9</v>
      </c>
      <c r="J20" s="62">
        <v>5</v>
      </c>
      <c r="K20" s="62">
        <v>5</v>
      </c>
      <c r="L20" s="81"/>
    </row>
    <row r="21" spans="1:13" x14ac:dyDescent="0.25">
      <c r="A21" s="73" t="s">
        <v>614</v>
      </c>
      <c r="B21" s="71">
        <v>2</v>
      </c>
      <c r="C21" s="71">
        <v>18</v>
      </c>
      <c r="D21" s="87"/>
      <c r="E21" s="88"/>
      <c r="F21" s="78">
        <f t="shared" si="3"/>
        <v>20</v>
      </c>
      <c r="G21" s="11">
        <f t="shared" si="4"/>
        <v>15</v>
      </c>
      <c r="H21" s="14">
        <v>5</v>
      </c>
      <c r="I21" s="62"/>
      <c r="J21" s="62"/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35</v>
      </c>
      <c r="C24" s="15">
        <f t="shared" si="5"/>
        <v>114</v>
      </c>
      <c r="D24" s="15">
        <f t="shared" si="5"/>
        <v>64</v>
      </c>
      <c r="E24" s="16">
        <f t="shared" si="5"/>
        <v>62</v>
      </c>
      <c r="F24" s="17">
        <f t="shared" si="5"/>
        <v>275</v>
      </c>
      <c r="G24" s="18">
        <f t="shared" si="5"/>
        <v>167</v>
      </c>
      <c r="H24" s="19">
        <f t="shared" si="5"/>
        <v>108</v>
      </c>
      <c r="I24" s="63">
        <f>SUM(I17:I23)</f>
        <v>38</v>
      </c>
      <c r="J24" s="63">
        <f>SUM(J17:J23)</f>
        <v>23</v>
      </c>
      <c r="K24" s="64">
        <f>SUM(K17:K23)</f>
        <v>10</v>
      </c>
      <c r="L24" s="81"/>
    </row>
    <row r="25" spans="1:13" ht="15.75" thickTop="1" x14ac:dyDescent="0.25">
      <c r="G25" s="110">
        <f>F24-H24</f>
        <v>167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2019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615</v>
      </c>
      <c r="B29" s="87"/>
      <c r="C29" s="87"/>
      <c r="D29" s="71">
        <v>10</v>
      </c>
      <c r="E29" s="74">
        <v>0</v>
      </c>
      <c r="F29" s="78">
        <f t="shared" ref="F29:F35" si="6">SUM(B29:E29)</f>
        <v>10</v>
      </c>
      <c r="G29" s="11">
        <f t="shared" ref="G29:G35" si="7">F29-H29</f>
        <v>8</v>
      </c>
      <c r="H29" s="14">
        <v>2</v>
      </c>
      <c r="I29" s="62">
        <v>0</v>
      </c>
      <c r="J29" s="62">
        <v>0</v>
      </c>
      <c r="K29" s="70">
        <v>0</v>
      </c>
      <c r="L29" s="81"/>
    </row>
    <row r="30" spans="1:13" x14ac:dyDescent="0.25">
      <c r="A30" s="75" t="s">
        <v>258</v>
      </c>
      <c r="B30" s="71">
        <v>24</v>
      </c>
      <c r="C30" s="71">
        <v>34</v>
      </c>
      <c r="D30" s="71">
        <v>9</v>
      </c>
      <c r="E30" s="74">
        <v>15</v>
      </c>
      <c r="F30" s="78">
        <f t="shared" si="6"/>
        <v>82</v>
      </c>
      <c r="G30" s="11">
        <f t="shared" si="7"/>
        <v>48</v>
      </c>
      <c r="H30" s="14">
        <v>34</v>
      </c>
      <c r="I30" s="62">
        <v>9</v>
      </c>
      <c r="J30" s="62">
        <v>7</v>
      </c>
      <c r="K30" s="70">
        <v>12</v>
      </c>
      <c r="L30" s="81"/>
    </row>
    <row r="31" spans="1:13" x14ac:dyDescent="0.25">
      <c r="A31" s="73" t="s">
        <v>259</v>
      </c>
      <c r="B31" s="71">
        <v>11</v>
      </c>
      <c r="C31" s="71">
        <v>42</v>
      </c>
      <c r="D31" s="71">
        <v>16</v>
      </c>
      <c r="E31" s="74">
        <v>14</v>
      </c>
      <c r="F31" s="78">
        <f t="shared" si="6"/>
        <v>83</v>
      </c>
      <c r="G31" s="11">
        <f t="shared" si="7"/>
        <v>49</v>
      </c>
      <c r="H31" s="14">
        <v>34</v>
      </c>
      <c r="I31" s="62">
        <v>15</v>
      </c>
      <c r="J31" s="62">
        <v>9</v>
      </c>
      <c r="K31" s="70">
        <v>0</v>
      </c>
      <c r="L31" s="62"/>
    </row>
    <row r="32" spans="1:13" x14ac:dyDescent="0.25">
      <c r="A32" s="73" t="s">
        <v>260</v>
      </c>
      <c r="B32" s="71">
        <v>16</v>
      </c>
      <c r="C32" s="71">
        <v>31</v>
      </c>
      <c r="D32" s="71">
        <v>17</v>
      </c>
      <c r="E32" s="276">
        <v>9</v>
      </c>
      <c r="F32" s="78">
        <f t="shared" si="6"/>
        <v>73</v>
      </c>
      <c r="G32" s="11">
        <f t="shared" si="7"/>
        <v>44</v>
      </c>
      <c r="H32" s="14">
        <v>29</v>
      </c>
      <c r="I32" s="138">
        <v>13</v>
      </c>
      <c r="J32" s="138">
        <v>8</v>
      </c>
      <c r="K32" s="62">
        <v>1</v>
      </c>
      <c r="L32" s="124"/>
      <c r="M32" s="124"/>
    </row>
    <row r="33" spans="1:12" x14ac:dyDescent="0.25">
      <c r="A33" s="73" t="s">
        <v>261</v>
      </c>
      <c r="B33" s="71">
        <v>16</v>
      </c>
      <c r="C33" s="71">
        <v>38</v>
      </c>
      <c r="D33" s="71">
        <v>10</v>
      </c>
      <c r="E33" s="74">
        <v>6</v>
      </c>
      <c r="F33" s="78">
        <f t="shared" si="6"/>
        <v>70</v>
      </c>
      <c r="G33" s="11">
        <f t="shared" si="7"/>
        <v>44</v>
      </c>
      <c r="H33" s="14">
        <v>26</v>
      </c>
      <c r="I33" s="62">
        <v>11</v>
      </c>
      <c r="J33" s="62">
        <v>7</v>
      </c>
      <c r="K33" s="70">
        <v>5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67</v>
      </c>
      <c r="C36" s="15">
        <f t="shared" si="8"/>
        <v>145</v>
      </c>
      <c r="D36" s="15">
        <f t="shared" si="8"/>
        <v>62</v>
      </c>
      <c r="E36" s="16">
        <f t="shared" si="8"/>
        <v>44</v>
      </c>
      <c r="F36" s="17">
        <f t="shared" si="8"/>
        <v>318</v>
      </c>
      <c r="G36" s="18">
        <f t="shared" si="8"/>
        <v>193</v>
      </c>
      <c r="H36" s="19">
        <f>SUM(H29:H35)</f>
        <v>125</v>
      </c>
      <c r="I36" s="63"/>
      <c r="J36" s="63"/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2019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262</v>
      </c>
      <c r="B41" s="71">
        <v>16</v>
      </c>
      <c r="C41" s="103">
        <v>72</v>
      </c>
      <c r="D41" s="71">
        <v>38</v>
      </c>
      <c r="E41" s="74">
        <v>12</v>
      </c>
      <c r="F41" s="13">
        <f t="shared" ref="F41:F47" si="9">SUM(B41:E41)</f>
        <v>138</v>
      </c>
      <c r="G41" s="11">
        <f t="shared" ref="G41:G47" si="10">F41-H41</f>
        <v>69</v>
      </c>
      <c r="H41" s="14">
        <v>69</v>
      </c>
      <c r="I41" s="62">
        <v>15</v>
      </c>
      <c r="J41" s="62">
        <v>10</v>
      </c>
      <c r="K41" s="62">
        <v>28</v>
      </c>
      <c r="L41" s="81"/>
    </row>
    <row r="42" spans="1:12" x14ac:dyDescent="0.25">
      <c r="A42" s="75" t="s">
        <v>263</v>
      </c>
      <c r="B42" s="71">
        <v>11</v>
      </c>
      <c r="C42" s="71">
        <v>43</v>
      </c>
      <c r="D42" s="71">
        <v>20</v>
      </c>
      <c r="E42" s="74">
        <v>4</v>
      </c>
      <c r="F42" s="13">
        <f t="shared" si="9"/>
        <v>78</v>
      </c>
      <c r="G42" s="11">
        <f t="shared" si="10"/>
        <v>51</v>
      </c>
      <c r="H42" s="14">
        <v>27</v>
      </c>
      <c r="I42" s="62">
        <v>11</v>
      </c>
      <c r="J42" s="62">
        <v>7</v>
      </c>
      <c r="K42" s="62">
        <v>16</v>
      </c>
      <c r="L42" s="62"/>
    </row>
    <row r="43" spans="1:12" x14ac:dyDescent="0.25">
      <c r="A43" s="73" t="s">
        <v>264</v>
      </c>
      <c r="B43" s="71">
        <v>18</v>
      </c>
      <c r="C43" s="71">
        <v>30</v>
      </c>
      <c r="D43" s="71">
        <v>7</v>
      </c>
      <c r="E43" s="74">
        <v>2</v>
      </c>
      <c r="F43" s="13">
        <f t="shared" si="9"/>
        <v>57</v>
      </c>
      <c r="G43" s="11">
        <f t="shared" si="10"/>
        <v>40</v>
      </c>
      <c r="H43" s="14">
        <v>17</v>
      </c>
      <c r="I43" s="62">
        <v>8</v>
      </c>
      <c r="J43" s="62">
        <v>6</v>
      </c>
      <c r="K43" s="62">
        <v>5</v>
      </c>
      <c r="L43" s="81"/>
    </row>
    <row r="44" spans="1:12" x14ac:dyDescent="0.25">
      <c r="A44" s="73" t="s">
        <v>265</v>
      </c>
      <c r="B44" s="71">
        <v>10</v>
      </c>
      <c r="C44" s="71">
        <v>30</v>
      </c>
      <c r="D44" s="71">
        <v>3</v>
      </c>
      <c r="E44" s="74">
        <v>6</v>
      </c>
      <c r="F44" s="13">
        <f t="shared" si="9"/>
        <v>49</v>
      </c>
      <c r="G44" s="11">
        <f t="shared" si="10"/>
        <v>35</v>
      </c>
      <c r="H44" s="14">
        <v>14</v>
      </c>
      <c r="I44" s="62">
        <v>7</v>
      </c>
      <c r="J44" s="62">
        <v>5</v>
      </c>
      <c r="K44" s="62">
        <v>5</v>
      </c>
      <c r="L44" s="81"/>
    </row>
    <row r="45" spans="1:12" x14ac:dyDescent="0.25">
      <c r="A45" s="275">
        <v>43584</v>
      </c>
      <c r="B45" s="71">
        <v>6</v>
      </c>
      <c r="C45" s="87"/>
      <c r="D45" s="87"/>
      <c r="E45" s="88"/>
      <c r="F45" s="13">
        <f t="shared" si="9"/>
        <v>6</v>
      </c>
      <c r="G45" s="11">
        <f>F45-H45</f>
        <v>5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61</v>
      </c>
      <c r="C48" s="15">
        <f t="shared" si="11"/>
        <v>175</v>
      </c>
      <c r="D48" s="15">
        <f t="shared" si="11"/>
        <v>68</v>
      </c>
      <c r="E48" s="16">
        <f t="shared" si="11"/>
        <v>24</v>
      </c>
      <c r="F48" s="17">
        <f t="shared" si="11"/>
        <v>328</v>
      </c>
      <c r="G48" s="18">
        <f t="shared" si="11"/>
        <v>200</v>
      </c>
      <c r="H48" s="19">
        <f t="shared" si="11"/>
        <v>128</v>
      </c>
      <c r="I48" s="63">
        <f>SUM(I41:I47)</f>
        <v>41</v>
      </c>
      <c r="J48" s="63">
        <f>SUM(J41:J47)</f>
        <v>28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2019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267</v>
      </c>
      <c r="B53" s="87"/>
      <c r="C53" s="71">
        <v>48</v>
      </c>
      <c r="D53" s="71">
        <v>12</v>
      </c>
      <c r="E53" s="74">
        <v>9</v>
      </c>
      <c r="F53" s="13">
        <f>SUM(C53:E53)</f>
        <v>69</v>
      </c>
      <c r="G53" s="11">
        <f>F53-H53</f>
        <v>48</v>
      </c>
      <c r="H53" s="14">
        <v>21</v>
      </c>
      <c r="I53" s="62">
        <v>0</v>
      </c>
      <c r="J53" s="62">
        <v>0</v>
      </c>
      <c r="K53" s="70">
        <v>0</v>
      </c>
      <c r="L53" s="81"/>
    </row>
    <row r="54" spans="1:12" x14ac:dyDescent="0.25">
      <c r="A54" s="75" t="s">
        <v>268</v>
      </c>
      <c r="B54" s="71">
        <v>21</v>
      </c>
      <c r="C54" s="71">
        <v>47</v>
      </c>
      <c r="D54" s="71">
        <v>10</v>
      </c>
      <c r="E54" s="74">
        <v>15</v>
      </c>
      <c r="F54" s="13">
        <f t="shared" ref="F54:F59" si="12">SUM(B54:E54)</f>
        <v>93</v>
      </c>
      <c r="G54" s="11">
        <f t="shared" ref="G54:G59" si="13">F54-H54</f>
        <v>56</v>
      </c>
      <c r="H54" s="14">
        <v>37</v>
      </c>
      <c r="I54" s="62">
        <v>12</v>
      </c>
      <c r="J54" s="62">
        <v>9</v>
      </c>
      <c r="K54" s="70">
        <v>11</v>
      </c>
      <c r="L54" s="62"/>
    </row>
    <row r="55" spans="1:12" x14ac:dyDescent="0.25">
      <c r="A55" s="73" t="s">
        <v>269</v>
      </c>
      <c r="B55" s="71">
        <v>26</v>
      </c>
      <c r="C55" s="71">
        <v>33</v>
      </c>
      <c r="D55" s="71">
        <v>25</v>
      </c>
      <c r="E55" s="74">
        <v>10</v>
      </c>
      <c r="F55" s="13">
        <f t="shared" si="12"/>
        <v>94</v>
      </c>
      <c r="G55" s="11">
        <f t="shared" si="13"/>
        <v>69</v>
      </c>
      <c r="H55" s="14">
        <v>25</v>
      </c>
      <c r="I55" s="62">
        <v>25</v>
      </c>
      <c r="J55" s="62">
        <v>15</v>
      </c>
      <c r="K55" s="70">
        <v>12</v>
      </c>
      <c r="L55" s="81" t="s">
        <v>629</v>
      </c>
    </row>
    <row r="56" spans="1:12" x14ac:dyDescent="0.25">
      <c r="A56" s="73" t="s">
        <v>270</v>
      </c>
      <c r="B56" s="71">
        <v>23</v>
      </c>
      <c r="C56" s="71">
        <v>36</v>
      </c>
      <c r="D56" s="71">
        <v>17</v>
      </c>
      <c r="E56" s="74">
        <v>23</v>
      </c>
      <c r="F56" s="13">
        <f t="shared" si="12"/>
        <v>99</v>
      </c>
      <c r="G56" s="11">
        <f t="shared" si="13"/>
        <v>60</v>
      </c>
      <c r="H56" s="14">
        <v>39</v>
      </c>
      <c r="I56" s="113">
        <v>5</v>
      </c>
      <c r="J56" s="62">
        <v>7</v>
      </c>
      <c r="K56" s="62">
        <v>7</v>
      </c>
      <c r="L56" s="81" t="s">
        <v>630</v>
      </c>
    </row>
    <row r="57" spans="1:12" x14ac:dyDescent="0.25">
      <c r="A57" s="73" t="s">
        <v>271</v>
      </c>
      <c r="B57" s="213"/>
      <c r="C57" s="103">
        <v>57</v>
      </c>
      <c r="D57" s="71">
        <v>35</v>
      </c>
      <c r="E57" s="88"/>
      <c r="F57" s="13">
        <f t="shared" si="12"/>
        <v>92</v>
      </c>
      <c r="G57" s="11">
        <f>F57-H57</f>
        <v>52</v>
      </c>
      <c r="H57" s="14">
        <v>40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70</v>
      </c>
      <c r="C60" s="15">
        <f t="shared" si="14"/>
        <v>221</v>
      </c>
      <c r="D60" s="15">
        <f t="shared" si="14"/>
        <v>99</v>
      </c>
      <c r="E60" s="16">
        <f t="shared" si="14"/>
        <v>57</v>
      </c>
      <c r="F60" s="17">
        <f t="shared" si="14"/>
        <v>447</v>
      </c>
      <c r="G60" s="18">
        <f t="shared" si="14"/>
        <v>285</v>
      </c>
      <c r="H60" s="19">
        <f t="shared" si="14"/>
        <v>162</v>
      </c>
      <c r="I60" s="63">
        <f>SUM(I53:I59)</f>
        <v>42</v>
      </c>
      <c r="J60" s="63">
        <f>SUM(J53:J59)</f>
        <v>31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2019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616</v>
      </c>
      <c r="B65" s="87"/>
      <c r="C65" s="87"/>
      <c r="D65" s="258"/>
      <c r="E65" s="74">
        <v>10</v>
      </c>
      <c r="F65" s="78">
        <f t="shared" ref="F65:F71" si="15">SUM(B65:E65)</f>
        <v>10</v>
      </c>
      <c r="G65" s="79">
        <f t="shared" ref="G65:G71" si="16">F65-H65</f>
        <v>9</v>
      </c>
      <c r="H65" s="80">
        <v>1</v>
      </c>
      <c r="I65" s="62"/>
      <c r="J65" s="62"/>
      <c r="K65" s="266">
        <v>0</v>
      </c>
      <c r="L65" s="267"/>
    </row>
    <row r="66" spans="1:12" x14ac:dyDescent="0.25">
      <c r="A66" s="75" t="s">
        <v>273</v>
      </c>
      <c r="B66" s="103">
        <v>30</v>
      </c>
      <c r="C66" s="103">
        <v>57</v>
      </c>
      <c r="D66" s="103">
        <v>34</v>
      </c>
      <c r="E66" s="74">
        <v>29</v>
      </c>
      <c r="F66" s="78">
        <f t="shared" si="15"/>
        <v>150</v>
      </c>
      <c r="G66" s="79">
        <f t="shared" si="16"/>
        <v>85</v>
      </c>
      <c r="H66" s="80">
        <v>65</v>
      </c>
      <c r="I66" s="62"/>
      <c r="J66" s="62"/>
      <c r="K66" s="266">
        <v>3</v>
      </c>
      <c r="L66" s="81"/>
    </row>
    <row r="67" spans="1:12" x14ac:dyDescent="0.25">
      <c r="A67" s="73" t="s">
        <v>274</v>
      </c>
      <c r="B67" s="103">
        <v>39</v>
      </c>
      <c r="C67" s="71">
        <v>67</v>
      </c>
      <c r="D67" s="71">
        <v>34</v>
      </c>
      <c r="E67" s="74">
        <v>20</v>
      </c>
      <c r="F67" s="78">
        <f t="shared" si="15"/>
        <v>160</v>
      </c>
      <c r="G67" s="79">
        <f t="shared" si="16"/>
        <v>100</v>
      </c>
      <c r="H67" s="80">
        <v>60</v>
      </c>
      <c r="I67" s="62"/>
      <c r="J67" s="62"/>
      <c r="K67" s="266">
        <v>16</v>
      </c>
      <c r="L67" s="81"/>
    </row>
    <row r="68" spans="1:12" x14ac:dyDescent="0.25">
      <c r="A68" s="73" t="s">
        <v>276</v>
      </c>
      <c r="B68" s="71">
        <v>35</v>
      </c>
      <c r="C68" s="103">
        <v>70</v>
      </c>
      <c r="D68" s="103">
        <v>49</v>
      </c>
      <c r="E68" s="74">
        <v>8</v>
      </c>
      <c r="F68" s="78">
        <f t="shared" si="15"/>
        <v>162</v>
      </c>
      <c r="G68" s="79">
        <f>F68-H68</f>
        <v>86</v>
      </c>
      <c r="H68" s="80">
        <v>76</v>
      </c>
      <c r="I68" s="62"/>
      <c r="J68" s="62"/>
      <c r="K68" s="266">
        <v>20</v>
      </c>
      <c r="L68" s="81"/>
    </row>
    <row r="69" spans="1:12" x14ac:dyDescent="0.25">
      <c r="A69" s="73" t="s">
        <v>617</v>
      </c>
      <c r="B69" s="71">
        <v>16</v>
      </c>
      <c r="C69" s="71">
        <v>38</v>
      </c>
      <c r="D69" s="103">
        <v>28</v>
      </c>
      <c r="E69" s="74">
        <v>9</v>
      </c>
      <c r="F69" s="78">
        <f t="shared" si="15"/>
        <v>91</v>
      </c>
      <c r="G69" s="79">
        <f t="shared" si="16"/>
        <v>72</v>
      </c>
      <c r="H69" s="80">
        <v>19</v>
      </c>
      <c r="I69" s="62"/>
      <c r="J69" s="62"/>
      <c r="K69" s="62">
        <v>10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66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66"/>
      <c r="L71" s="81"/>
    </row>
    <row r="72" spans="1:12" ht="15.75" thickBot="1" x14ac:dyDescent="0.3">
      <c r="A72" s="4" t="s">
        <v>13</v>
      </c>
      <c r="B72" s="15">
        <f t="shared" ref="B72:E72" si="17">SUM(B65:B71)</f>
        <v>120</v>
      </c>
      <c r="C72" s="15">
        <f t="shared" si="17"/>
        <v>232</v>
      </c>
      <c r="D72" s="15">
        <f t="shared" si="17"/>
        <v>145</v>
      </c>
      <c r="E72" s="16">
        <f t="shared" si="17"/>
        <v>76</v>
      </c>
      <c r="F72" s="17">
        <f>SUM(F65:F71)</f>
        <v>573</v>
      </c>
      <c r="G72" s="18">
        <f>SUM(G65:G71)</f>
        <v>352</v>
      </c>
      <c r="H72" s="19">
        <f>SUM(H65:H71)</f>
        <v>221</v>
      </c>
      <c r="I72" s="63">
        <f>SUM(I65:I71)</f>
        <v>0</v>
      </c>
      <c r="J72" s="63">
        <f>SUM(J65:J71)</f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2019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288</v>
      </c>
      <c r="B77" s="103">
        <v>23</v>
      </c>
      <c r="C77" s="71">
        <v>62</v>
      </c>
      <c r="D77" s="103">
        <v>0</v>
      </c>
      <c r="E77" s="74">
        <v>30</v>
      </c>
      <c r="F77" s="78">
        <f t="shared" ref="F77:F83" si="18">SUM(B77:E77)</f>
        <v>115</v>
      </c>
      <c r="G77" s="79">
        <f t="shared" ref="G77:G83" si="19">F77-H77</f>
        <v>65</v>
      </c>
      <c r="H77" s="80">
        <v>50</v>
      </c>
      <c r="I77" s="62"/>
      <c r="J77" s="62"/>
      <c r="K77" s="266">
        <v>16</v>
      </c>
      <c r="L77" s="81"/>
    </row>
    <row r="78" spans="1:12" x14ac:dyDescent="0.25">
      <c r="A78" s="75" t="s">
        <v>289</v>
      </c>
      <c r="B78" s="182">
        <v>57</v>
      </c>
      <c r="C78" s="182">
        <v>88</v>
      </c>
      <c r="D78" s="182">
        <v>98</v>
      </c>
      <c r="E78" s="74">
        <v>21</v>
      </c>
      <c r="F78" s="78">
        <f t="shared" si="18"/>
        <v>264</v>
      </c>
      <c r="G78" s="79">
        <f t="shared" si="19"/>
        <v>121</v>
      </c>
      <c r="H78" s="80">
        <v>143</v>
      </c>
      <c r="I78" s="62">
        <v>47</v>
      </c>
      <c r="J78" s="62">
        <v>21</v>
      </c>
      <c r="K78" s="266">
        <v>18</v>
      </c>
      <c r="L78" s="81"/>
    </row>
    <row r="79" spans="1:12" x14ac:dyDescent="0.25">
      <c r="A79" s="73" t="s">
        <v>290</v>
      </c>
      <c r="B79" s="71">
        <v>17</v>
      </c>
      <c r="C79" s="71">
        <v>34</v>
      </c>
      <c r="D79" s="103">
        <v>37</v>
      </c>
      <c r="E79" s="74">
        <v>8</v>
      </c>
      <c r="F79" s="78">
        <f t="shared" si="18"/>
        <v>96</v>
      </c>
      <c r="G79" s="79">
        <f t="shared" si="19"/>
        <v>74</v>
      </c>
      <c r="H79" s="80">
        <v>22</v>
      </c>
      <c r="I79" s="62"/>
      <c r="J79" s="62"/>
      <c r="K79" s="62">
        <v>18</v>
      </c>
      <c r="L79" s="81"/>
    </row>
    <row r="80" spans="1:12" x14ac:dyDescent="0.25">
      <c r="A80" s="73" t="s">
        <v>291</v>
      </c>
      <c r="B80" s="71">
        <v>30</v>
      </c>
      <c r="C80" s="264"/>
      <c r="D80" s="71">
        <v>44</v>
      </c>
      <c r="E80" s="74">
        <v>30</v>
      </c>
      <c r="F80" s="78">
        <f t="shared" si="18"/>
        <v>104</v>
      </c>
      <c r="G80" s="79">
        <f t="shared" si="19"/>
        <v>71</v>
      </c>
      <c r="H80" s="80">
        <v>33</v>
      </c>
      <c r="I80" s="62"/>
      <c r="J80" s="62"/>
      <c r="K80" s="62">
        <v>6</v>
      </c>
      <c r="L80" s="81"/>
    </row>
    <row r="81" spans="1:12" x14ac:dyDescent="0.25">
      <c r="A81" s="98" t="s">
        <v>618</v>
      </c>
      <c r="B81" s="71">
        <v>22</v>
      </c>
      <c r="C81" s="71">
        <v>78</v>
      </c>
      <c r="D81" s="258"/>
      <c r="E81" s="88"/>
      <c r="F81" s="78">
        <f t="shared" si="18"/>
        <v>100</v>
      </c>
      <c r="G81" s="79">
        <f t="shared" si="19"/>
        <v>69</v>
      </c>
      <c r="H81" s="80">
        <v>31</v>
      </c>
      <c r="I81" s="62"/>
      <c r="J81" s="62"/>
      <c r="K81" s="62">
        <v>5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6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6"/>
      <c r="L83" s="81"/>
    </row>
    <row r="84" spans="1:12" ht="15.75" thickBot="1" x14ac:dyDescent="0.3">
      <c r="A84" s="4" t="s">
        <v>13</v>
      </c>
      <c r="B84" s="15">
        <f t="shared" ref="B84:H84" si="20">SUM(B77:B83)</f>
        <v>149</v>
      </c>
      <c r="C84" s="15">
        <f t="shared" si="20"/>
        <v>262</v>
      </c>
      <c r="D84" s="15">
        <f t="shared" si="20"/>
        <v>179</v>
      </c>
      <c r="E84" s="16">
        <f t="shared" si="20"/>
        <v>89</v>
      </c>
      <c r="F84" s="17">
        <f t="shared" si="20"/>
        <v>679</v>
      </c>
      <c r="G84" s="18">
        <f t="shared" si="20"/>
        <v>400</v>
      </c>
      <c r="H84" s="19">
        <f t="shared" si="20"/>
        <v>279</v>
      </c>
      <c r="I84" s="63">
        <f>SUM(I77:I83)</f>
        <v>47</v>
      </c>
      <c r="J84" s="63">
        <f>SUM(J77:J83)</f>
        <v>21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2019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619</v>
      </c>
      <c r="B89" s="87"/>
      <c r="C89" s="87"/>
      <c r="D89" s="71">
        <v>22</v>
      </c>
      <c r="E89" s="74">
        <v>20</v>
      </c>
      <c r="F89" s="78">
        <f t="shared" ref="F89:F95" si="21">SUM(B89:E89)</f>
        <v>42</v>
      </c>
      <c r="G89" s="79">
        <f t="shared" ref="G89:G95" si="22">F89-H89</f>
        <v>31</v>
      </c>
      <c r="H89" s="80">
        <v>11</v>
      </c>
      <c r="I89" s="62"/>
      <c r="J89" s="62"/>
      <c r="K89" s="81">
        <v>10</v>
      </c>
      <c r="L89" s="81"/>
    </row>
    <row r="90" spans="1:12" x14ac:dyDescent="0.25">
      <c r="A90" s="75" t="s">
        <v>294</v>
      </c>
      <c r="B90" s="103">
        <v>35</v>
      </c>
      <c r="C90" s="71">
        <v>33</v>
      </c>
      <c r="D90" s="71">
        <v>26</v>
      </c>
      <c r="E90" s="74">
        <v>10</v>
      </c>
      <c r="F90" s="78">
        <f t="shared" si="21"/>
        <v>104</v>
      </c>
      <c r="G90" s="79">
        <f t="shared" si="22"/>
        <v>61</v>
      </c>
      <c r="H90" s="80">
        <v>43</v>
      </c>
      <c r="I90" s="62"/>
      <c r="J90" s="62"/>
      <c r="K90" s="81">
        <v>8</v>
      </c>
      <c r="L90" s="81"/>
    </row>
    <row r="91" spans="1:12" x14ac:dyDescent="0.25">
      <c r="A91" s="98" t="s">
        <v>295</v>
      </c>
      <c r="B91" s="71">
        <v>41</v>
      </c>
      <c r="C91" s="71">
        <v>38</v>
      </c>
      <c r="D91" s="71">
        <v>26</v>
      </c>
      <c r="E91" s="74">
        <v>9</v>
      </c>
      <c r="F91" s="78">
        <f t="shared" si="21"/>
        <v>114</v>
      </c>
      <c r="G91" s="79">
        <f>F91-H91</f>
        <v>77</v>
      </c>
      <c r="H91" s="80">
        <v>37</v>
      </c>
      <c r="I91" s="62"/>
      <c r="J91" s="62"/>
      <c r="K91" s="81">
        <v>16</v>
      </c>
      <c r="L91" s="81"/>
    </row>
    <row r="92" spans="1:12" x14ac:dyDescent="0.25">
      <c r="A92" s="98" t="s">
        <v>296</v>
      </c>
      <c r="B92" s="71">
        <v>17</v>
      </c>
      <c r="C92" s="71">
        <v>27</v>
      </c>
      <c r="D92" s="71">
        <v>24</v>
      </c>
      <c r="E92" s="74">
        <v>6</v>
      </c>
      <c r="F92" s="78">
        <f t="shared" si="21"/>
        <v>74</v>
      </c>
      <c r="G92" s="79">
        <f t="shared" si="22"/>
        <v>52</v>
      </c>
      <c r="H92" s="80">
        <v>22</v>
      </c>
      <c r="I92" s="62"/>
      <c r="J92" s="62"/>
      <c r="K92" s="181">
        <v>14</v>
      </c>
      <c r="L92" s="81"/>
    </row>
    <row r="93" spans="1:12" x14ac:dyDescent="0.25">
      <c r="A93" s="73" t="s">
        <v>620</v>
      </c>
      <c r="B93" s="71">
        <v>32</v>
      </c>
      <c r="C93" s="71">
        <v>31</v>
      </c>
      <c r="D93" s="71">
        <v>17</v>
      </c>
      <c r="E93" s="74">
        <v>30</v>
      </c>
      <c r="F93" s="78">
        <f t="shared" si="21"/>
        <v>110</v>
      </c>
      <c r="G93" s="79">
        <f t="shared" si="22"/>
        <v>80</v>
      </c>
      <c r="H93" s="80">
        <v>30</v>
      </c>
      <c r="I93" s="62"/>
      <c r="J93" s="62"/>
      <c r="K93" s="181">
        <v>5</v>
      </c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125</v>
      </c>
      <c r="C96" s="15">
        <f t="shared" si="23"/>
        <v>129</v>
      </c>
      <c r="D96" s="15">
        <f t="shared" si="23"/>
        <v>115</v>
      </c>
      <c r="E96" s="16">
        <f t="shared" si="23"/>
        <v>75</v>
      </c>
      <c r="F96" s="17">
        <f t="shared" si="23"/>
        <v>444</v>
      </c>
      <c r="G96" s="18">
        <f t="shared" si="23"/>
        <v>301</v>
      </c>
      <c r="H96" s="19">
        <f t="shared" si="23"/>
        <v>143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2019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621</v>
      </c>
      <c r="B101" s="264"/>
      <c r="C101" s="71">
        <v>26</v>
      </c>
      <c r="D101" s="71">
        <v>10</v>
      </c>
      <c r="E101" s="233">
        <v>15</v>
      </c>
      <c r="F101" s="78">
        <f t="shared" ref="F101:F107" si="24">SUM(B101:E101)</f>
        <v>51</v>
      </c>
      <c r="G101" s="79">
        <f t="shared" ref="G101:G107" si="25">F101-H101</f>
        <v>40</v>
      </c>
      <c r="H101" s="80">
        <v>11</v>
      </c>
      <c r="I101" s="62"/>
      <c r="J101" s="62"/>
      <c r="K101" s="117">
        <v>3</v>
      </c>
      <c r="L101" s="81"/>
    </row>
    <row r="102" spans="1:12" x14ac:dyDescent="0.25">
      <c r="A102" s="75" t="s">
        <v>298</v>
      </c>
      <c r="B102" s="103">
        <v>8</v>
      </c>
      <c r="C102" s="103">
        <v>33</v>
      </c>
      <c r="D102" s="71">
        <v>16</v>
      </c>
      <c r="E102" s="74">
        <v>9</v>
      </c>
      <c r="F102" s="78">
        <f t="shared" si="24"/>
        <v>66</v>
      </c>
      <c r="G102" s="79">
        <f t="shared" si="25"/>
        <v>43</v>
      </c>
      <c r="H102" s="80">
        <v>23</v>
      </c>
      <c r="I102" s="62"/>
      <c r="J102" s="62"/>
      <c r="K102" s="117">
        <v>7</v>
      </c>
      <c r="L102" s="62"/>
    </row>
    <row r="103" spans="1:12" x14ac:dyDescent="0.25">
      <c r="A103" s="73" t="s">
        <v>300</v>
      </c>
      <c r="B103" s="103">
        <v>9</v>
      </c>
      <c r="C103" s="71">
        <v>27</v>
      </c>
      <c r="D103" s="71">
        <v>9</v>
      </c>
      <c r="E103" s="74">
        <v>9</v>
      </c>
      <c r="F103" s="78">
        <f t="shared" si="24"/>
        <v>54</v>
      </c>
      <c r="G103" s="79">
        <f t="shared" si="25"/>
        <v>31</v>
      </c>
      <c r="H103" s="80">
        <v>23</v>
      </c>
      <c r="I103" s="62"/>
      <c r="J103" s="62"/>
      <c r="K103" s="176">
        <v>13</v>
      </c>
      <c r="L103" s="62"/>
    </row>
    <row r="104" spans="1:12" x14ac:dyDescent="0.25">
      <c r="A104" s="73" t="s">
        <v>301</v>
      </c>
      <c r="B104" s="71">
        <v>18</v>
      </c>
      <c r="C104" s="71">
        <v>22</v>
      </c>
      <c r="D104" s="71">
        <v>9</v>
      </c>
      <c r="E104" s="74">
        <v>8</v>
      </c>
      <c r="F104" s="78">
        <f t="shared" si="24"/>
        <v>57</v>
      </c>
      <c r="G104" s="79">
        <f t="shared" si="25"/>
        <v>39</v>
      </c>
      <c r="H104" s="80">
        <v>18</v>
      </c>
      <c r="I104" s="62"/>
      <c r="J104" s="62"/>
      <c r="K104" s="117">
        <v>6</v>
      </c>
      <c r="L104" s="62"/>
    </row>
    <row r="105" spans="1:12" x14ac:dyDescent="0.25">
      <c r="A105" s="98" t="s">
        <v>622</v>
      </c>
      <c r="B105" s="71">
        <v>20</v>
      </c>
      <c r="C105" s="87"/>
      <c r="D105" s="87"/>
      <c r="E105" s="88"/>
      <c r="F105" s="78">
        <f t="shared" si="24"/>
        <v>20</v>
      </c>
      <c r="G105" s="79">
        <f t="shared" si="25"/>
        <v>13</v>
      </c>
      <c r="H105" s="80">
        <v>7</v>
      </c>
      <c r="I105" s="62"/>
      <c r="J105" s="62"/>
      <c r="K105" s="176">
        <v>5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G108" si="26">SUM(B101:B107)</f>
        <v>55</v>
      </c>
      <c r="C108" s="15">
        <f t="shared" si="26"/>
        <v>108</v>
      </c>
      <c r="D108" s="15">
        <f t="shared" si="26"/>
        <v>44</v>
      </c>
      <c r="E108" s="16">
        <f t="shared" si="26"/>
        <v>41</v>
      </c>
      <c r="F108" s="17">
        <f t="shared" si="26"/>
        <v>248</v>
      </c>
      <c r="G108" s="18">
        <f t="shared" si="26"/>
        <v>166</v>
      </c>
      <c r="H108" s="19">
        <f>SUM(H101:H107)</f>
        <v>82</v>
      </c>
      <c r="I108" s="63"/>
      <c r="J108" s="63"/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2019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623</v>
      </c>
      <c r="B113" s="87"/>
      <c r="C113" s="71">
        <v>27</v>
      </c>
      <c r="D113" s="71">
        <v>14</v>
      </c>
      <c r="E113" s="74">
        <v>15</v>
      </c>
      <c r="F113" s="78">
        <f t="shared" ref="F113:F119" si="27">SUM(B113:E113)</f>
        <v>56</v>
      </c>
      <c r="G113" s="79">
        <f t="shared" ref="G113:G119" si="28">F113-H113</f>
        <v>39</v>
      </c>
      <c r="H113" s="80">
        <v>17</v>
      </c>
      <c r="I113" s="62">
        <v>9</v>
      </c>
      <c r="J113" s="62">
        <v>7</v>
      </c>
      <c r="K113" s="62">
        <v>0</v>
      </c>
      <c r="L113" s="62"/>
    </row>
    <row r="114" spans="1:13" x14ac:dyDescent="0.25">
      <c r="A114" s="75" t="s">
        <v>624</v>
      </c>
      <c r="B114" s="71">
        <v>23</v>
      </c>
      <c r="C114" s="71">
        <v>40</v>
      </c>
      <c r="D114" s="71">
        <v>17</v>
      </c>
      <c r="E114" s="74">
        <v>10</v>
      </c>
      <c r="F114" s="78">
        <f t="shared" si="27"/>
        <v>90</v>
      </c>
      <c r="G114" s="79">
        <f t="shared" si="28"/>
        <v>57</v>
      </c>
      <c r="H114" s="80">
        <v>33</v>
      </c>
      <c r="I114" s="62">
        <v>10</v>
      </c>
      <c r="J114" s="62">
        <v>6</v>
      </c>
      <c r="K114" s="62">
        <v>9</v>
      </c>
      <c r="L114" s="62"/>
    </row>
    <row r="115" spans="1:13" x14ac:dyDescent="0.25">
      <c r="A115" s="73" t="s">
        <v>625</v>
      </c>
      <c r="B115" s="71">
        <v>8</v>
      </c>
      <c r="C115" s="71">
        <v>32</v>
      </c>
      <c r="D115" s="71">
        <v>10</v>
      </c>
      <c r="E115" s="74">
        <v>6</v>
      </c>
      <c r="F115" s="78">
        <f t="shared" si="27"/>
        <v>56</v>
      </c>
      <c r="G115" s="79">
        <f t="shared" si="28"/>
        <v>42</v>
      </c>
      <c r="H115" s="80">
        <v>14</v>
      </c>
      <c r="I115" s="62">
        <v>10</v>
      </c>
      <c r="J115" s="62">
        <v>6</v>
      </c>
      <c r="K115" s="266">
        <v>4</v>
      </c>
      <c r="L115" s="62"/>
    </row>
    <row r="116" spans="1:13" x14ac:dyDescent="0.25">
      <c r="A116" s="73" t="s">
        <v>626</v>
      </c>
      <c r="B116" s="71">
        <v>23</v>
      </c>
      <c r="C116" s="71">
        <v>32</v>
      </c>
      <c r="D116" s="71">
        <v>10</v>
      </c>
      <c r="E116" s="74">
        <v>6</v>
      </c>
      <c r="F116" s="78">
        <f t="shared" si="27"/>
        <v>71</v>
      </c>
      <c r="G116" s="79">
        <f t="shared" si="28"/>
        <v>47</v>
      </c>
      <c r="H116" s="80">
        <v>24</v>
      </c>
      <c r="I116" s="62">
        <v>12</v>
      </c>
      <c r="J116" s="62">
        <v>7</v>
      </c>
      <c r="K116" s="62">
        <v>5</v>
      </c>
      <c r="L116" s="62"/>
    </row>
    <row r="117" spans="1:13" x14ac:dyDescent="0.25">
      <c r="A117" s="73" t="s">
        <v>627</v>
      </c>
      <c r="B117" s="71">
        <v>8</v>
      </c>
      <c r="C117" s="71">
        <v>43</v>
      </c>
      <c r="D117" s="87"/>
      <c r="E117" s="88"/>
      <c r="F117" s="78">
        <f t="shared" si="27"/>
        <v>51</v>
      </c>
      <c r="G117" s="79">
        <f t="shared" si="28"/>
        <v>29</v>
      </c>
      <c r="H117" s="80">
        <v>22</v>
      </c>
      <c r="I117" s="62">
        <v>19</v>
      </c>
      <c r="J117" s="62">
        <v>14</v>
      </c>
      <c r="K117" s="62">
        <v>4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67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E120" si="29">SUM(B113:B119)</f>
        <v>62</v>
      </c>
      <c r="C120" s="15">
        <f t="shared" si="29"/>
        <v>174</v>
      </c>
      <c r="D120" s="15">
        <f t="shared" si="29"/>
        <v>51</v>
      </c>
      <c r="E120" s="16">
        <f t="shared" si="29"/>
        <v>37</v>
      </c>
      <c r="F120" s="17">
        <f>SUM(F113:F119)</f>
        <v>324</v>
      </c>
      <c r="G120" s="18">
        <f>SUM(G113:G119)</f>
        <v>214</v>
      </c>
      <c r="H120" s="19">
        <f>SUM(H113:H119)</f>
        <v>110</v>
      </c>
      <c r="I120" s="63">
        <f>SUM(I113:I119)</f>
        <v>60</v>
      </c>
      <c r="J120" s="63">
        <f>SUM(J113:J119)</f>
        <v>40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2019</v>
      </c>
      <c r="K123" s="120"/>
      <c r="L123" s="280" t="s">
        <v>631</v>
      </c>
      <c r="M123" s="280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277" t="s">
        <v>632</v>
      </c>
      <c r="M124" s="278" t="s">
        <v>633</v>
      </c>
    </row>
    <row r="125" spans="1:13" x14ac:dyDescent="0.25">
      <c r="A125" s="73" t="s">
        <v>307</v>
      </c>
      <c r="B125" s="87"/>
      <c r="C125" s="87"/>
      <c r="D125" s="71">
        <v>8</v>
      </c>
      <c r="E125" s="74">
        <v>20</v>
      </c>
      <c r="F125" s="78">
        <f t="shared" ref="F125:F131" si="30">SUM(B125:E125)</f>
        <v>28</v>
      </c>
      <c r="G125" s="79">
        <f t="shared" ref="G125:G131" si="31">F125-H125</f>
        <v>13</v>
      </c>
      <c r="H125" s="80">
        <v>15</v>
      </c>
      <c r="I125" s="62">
        <v>0</v>
      </c>
      <c r="J125" s="62">
        <v>0</v>
      </c>
      <c r="K125" s="122">
        <v>5</v>
      </c>
      <c r="L125" s="279">
        <v>21</v>
      </c>
      <c r="M125" s="279">
        <v>16</v>
      </c>
    </row>
    <row r="126" spans="1:13" x14ac:dyDescent="0.25">
      <c r="A126" s="75" t="s">
        <v>308</v>
      </c>
      <c r="B126" s="71">
        <v>25</v>
      </c>
      <c r="C126" s="71">
        <v>49</v>
      </c>
      <c r="D126" s="71">
        <v>4</v>
      </c>
      <c r="E126" s="74">
        <v>11</v>
      </c>
      <c r="F126" s="78">
        <f t="shared" si="30"/>
        <v>89</v>
      </c>
      <c r="G126" s="79">
        <f t="shared" si="31"/>
        <v>63</v>
      </c>
      <c r="H126" s="80">
        <v>26</v>
      </c>
      <c r="I126" s="62">
        <v>15</v>
      </c>
      <c r="J126" s="62">
        <v>10</v>
      </c>
      <c r="K126" s="122">
        <v>6</v>
      </c>
      <c r="L126" s="62"/>
    </row>
    <row r="127" spans="1:13" x14ac:dyDescent="0.25">
      <c r="A127" s="73" t="s">
        <v>309</v>
      </c>
      <c r="B127" s="71">
        <v>10</v>
      </c>
      <c r="C127" s="71">
        <v>33</v>
      </c>
      <c r="D127" s="71">
        <v>15</v>
      </c>
      <c r="E127" s="74">
        <v>28</v>
      </c>
      <c r="F127" s="78">
        <f t="shared" si="30"/>
        <v>86</v>
      </c>
      <c r="G127" s="79">
        <f t="shared" si="31"/>
        <v>54</v>
      </c>
      <c r="H127" s="80">
        <v>32</v>
      </c>
      <c r="I127" s="62">
        <v>15</v>
      </c>
      <c r="J127" s="62">
        <v>9</v>
      </c>
      <c r="K127" s="122">
        <v>3</v>
      </c>
      <c r="L127" s="81"/>
    </row>
    <row r="128" spans="1:13" x14ac:dyDescent="0.25">
      <c r="A128" s="73" t="s">
        <v>310</v>
      </c>
      <c r="B128" s="71">
        <v>13</v>
      </c>
      <c r="C128" s="71">
        <v>37</v>
      </c>
      <c r="D128" s="71">
        <v>11</v>
      </c>
      <c r="E128" s="74">
        <v>5</v>
      </c>
      <c r="F128" s="78">
        <f t="shared" si="30"/>
        <v>66</v>
      </c>
      <c r="G128" s="79">
        <f t="shared" si="31"/>
        <v>44</v>
      </c>
      <c r="H128" s="80">
        <v>22</v>
      </c>
      <c r="I128" s="62">
        <v>8</v>
      </c>
      <c r="J128" s="62">
        <v>7</v>
      </c>
      <c r="K128" s="122">
        <v>0</v>
      </c>
      <c r="L128" s="62"/>
    </row>
    <row r="129" spans="1:13" x14ac:dyDescent="0.25">
      <c r="A129" s="73" t="s">
        <v>311</v>
      </c>
      <c r="B129" s="71">
        <v>17</v>
      </c>
      <c r="C129" s="71">
        <v>50</v>
      </c>
      <c r="D129" s="213"/>
      <c r="E129" s="216"/>
      <c r="F129" s="78">
        <f t="shared" si="30"/>
        <v>67</v>
      </c>
      <c r="G129" s="79">
        <f t="shared" si="31"/>
        <v>38</v>
      </c>
      <c r="H129" s="80">
        <v>29</v>
      </c>
      <c r="I129" s="62">
        <v>0</v>
      </c>
      <c r="J129" s="62">
        <v>0</v>
      </c>
      <c r="K129" s="122">
        <v>6</v>
      </c>
      <c r="L129" s="62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3" ht="15.75" thickBot="1" x14ac:dyDescent="0.3">
      <c r="A132" s="4" t="s">
        <v>13</v>
      </c>
      <c r="B132" s="15">
        <f t="shared" ref="B132:H132" si="32">SUM(B125:B131)</f>
        <v>65</v>
      </c>
      <c r="C132" s="15">
        <f t="shared" si="32"/>
        <v>169</v>
      </c>
      <c r="D132" s="15">
        <f t="shared" si="32"/>
        <v>38</v>
      </c>
      <c r="E132" s="16">
        <f t="shared" si="32"/>
        <v>64</v>
      </c>
      <c r="F132" s="17">
        <f t="shared" si="32"/>
        <v>336</v>
      </c>
      <c r="G132" s="18">
        <f t="shared" si="32"/>
        <v>212</v>
      </c>
      <c r="H132" s="19">
        <f t="shared" si="32"/>
        <v>124</v>
      </c>
      <c r="I132" s="63">
        <f>SUM(I125:I131)</f>
        <v>38</v>
      </c>
      <c r="J132" s="63">
        <f>SUM(J125:J131)</f>
        <v>26</v>
      </c>
      <c r="K132" s="120"/>
      <c r="L132" s="81"/>
    </row>
    <row r="133" spans="1:13" ht="15.75" thickTop="1" x14ac:dyDescent="0.25">
      <c r="K133" s="120"/>
      <c r="L133" s="81"/>
    </row>
    <row r="134" spans="1:13" x14ac:dyDescent="0.25">
      <c r="L134" s="81"/>
    </row>
    <row r="135" spans="1:13" ht="21.75" thickBot="1" x14ac:dyDescent="0.4">
      <c r="A135" s="68" t="s">
        <v>18</v>
      </c>
      <c r="B135">
        <f>B123</f>
        <v>2019</v>
      </c>
      <c r="L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3" x14ac:dyDescent="0.25">
      <c r="A137" s="73" t="s">
        <v>312</v>
      </c>
      <c r="B137" s="71">
        <v>10</v>
      </c>
      <c r="C137" s="71">
        <v>36</v>
      </c>
      <c r="D137" s="71">
        <v>7</v>
      </c>
      <c r="E137" s="74">
        <v>1</v>
      </c>
      <c r="F137" s="13">
        <f t="shared" ref="F137:F143" si="33">SUM(B137:E137)</f>
        <v>54</v>
      </c>
      <c r="G137" s="11">
        <f t="shared" ref="G137:G143" si="34">F137-H137</f>
        <v>34</v>
      </c>
      <c r="H137" s="14">
        <v>20</v>
      </c>
      <c r="I137" s="62">
        <v>16</v>
      </c>
      <c r="J137" s="62">
        <v>8</v>
      </c>
      <c r="K137" s="118">
        <v>8</v>
      </c>
      <c r="L137" s="81"/>
    </row>
    <row r="138" spans="1:13" x14ac:dyDescent="0.25">
      <c r="A138" s="75" t="s">
        <v>313</v>
      </c>
      <c r="B138" s="71">
        <v>6</v>
      </c>
      <c r="C138" s="71">
        <v>34</v>
      </c>
      <c r="D138" s="71">
        <v>14</v>
      </c>
      <c r="E138" s="74">
        <v>14</v>
      </c>
      <c r="F138" s="13">
        <f t="shared" si="33"/>
        <v>68</v>
      </c>
      <c r="G138" s="11">
        <f t="shared" si="34"/>
        <v>46</v>
      </c>
      <c r="H138" s="14">
        <v>22</v>
      </c>
      <c r="I138" s="62">
        <v>14</v>
      </c>
      <c r="J138" s="62">
        <v>8</v>
      </c>
      <c r="K138" s="118">
        <v>7</v>
      </c>
      <c r="L138" s="81"/>
      <c r="M138" s="81"/>
    </row>
    <row r="139" spans="1:13" x14ac:dyDescent="0.25">
      <c r="A139" s="73" t="s">
        <v>314</v>
      </c>
      <c r="B139" s="71">
        <v>9</v>
      </c>
      <c r="C139" s="71">
        <v>43</v>
      </c>
      <c r="D139" s="71">
        <v>5</v>
      </c>
      <c r="E139" s="74">
        <v>9</v>
      </c>
      <c r="F139" s="13">
        <f t="shared" si="33"/>
        <v>66</v>
      </c>
      <c r="G139" s="11">
        <f>F139-H139</f>
        <v>41</v>
      </c>
      <c r="H139" s="14">
        <v>25</v>
      </c>
      <c r="I139" s="62">
        <v>17</v>
      </c>
      <c r="J139" s="62">
        <v>11</v>
      </c>
      <c r="K139" s="117">
        <v>6</v>
      </c>
      <c r="L139" s="81"/>
    </row>
    <row r="140" spans="1:13" x14ac:dyDescent="0.25">
      <c r="A140" s="73" t="s">
        <v>315</v>
      </c>
      <c r="B140" s="71">
        <v>15</v>
      </c>
      <c r="C140" s="213"/>
      <c r="D140" s="103">
        <v>14</v>
      </c>
      <c r="E140" s="74">
        <v>4</v>
      </c>
      <c r="F140" s="13">
        <f t="shared" si="33"/>
        <v>33</v>
      </c>
      <c r="G140" s="11">
        <f>F140-H140</f>
        <v>19</v>
      </c>
      <c r="H140" s="14">
        <v>14</v>
      </c>
      <c r="I140" s="138">
        <v>0</v>
      </c>
      <c r="J140" s="138">
        <v>0</v>
      </c>
      <c r="K140" s="118">
        <v>0</v>
      </c>
      <c r="L140" s="81"/>
    </row>
    <row r="141" spans="1:13" x14ac:dyDescent="0.25">
      <c r="A141" s="98" t="s">
        <v>628</v>
      </c>
      <c r="B141" s="71">
        <v>20</v>
      </c>
      <c r="C141" s="90"/>
      <c r="D141" s="90"/>
      <c r="E141" s="91"/>
      <c r="F141" s="13">
        <f t="shared" si="33"/>
        <v>20</v>
      </c>
      <c r="G141" s="11">
        <f t="shared" si="34"/>
        <v>12</v>
      </c>
      <c r="H141" s="14">
        <v>8</v>
      </c>
      <c r="I141" s="62"/>
      <c r="J141" s="62"/>
      <c r="K141" s="118">
        <v>3</v>
      </c>
      <c r="L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3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81"/>
    </row>
    <row r="144" spans="1:13" ht="15.75" thickBot="1" x14ac:dyDescent="0.3">
      <c r="A144" s="4" t="s">
        <v>13</v>
      </c>
      <c r="B144" s="15">
        <f t="shared" ref="B144:H144" si="35">SUM(B137:B143)</f>
        <v>60</v>
      </c>
      <c r="C144" s="15">
        <f t="shared" si="35"/>
        <v>113</v>
      </c>
      <c r="D144" s="15">
        <f t="shared" si="35"/>
        <v>40</v>
      </c>
      <c r="E144" s="16">
        <f t="shared" si="35"/>
        <v>28</v>
      </c>
      <c r="F144" s="17">
        <f t="shared" si="35"/>
        <v>241</v>
      </c>
      <c r="G144" s="18">
        <f t="shared" si="35"/>
        <v>152</v>
      </c>
      <c r="H144" s="19">
        <f t="shared" si="35"/>
        <v>89</v>
      </c>
      <c r="I144" s="63">
        <f>SUM(I137:I143)</f>
        <v>47</v>
      </c>
      <c r="J144" s="63">
        <f>SUM(J137:J143)</f>
        <v>27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2019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904</v>
      </c>
      <c r="C149" s="47">
        <f>C144+C132+C120+C108+C96+C84+C72+C60+C48+C36+C24+C12</f>
        <v>1998</v>
      </c>
      <c r="D149" s="47">
        <f>SUM(D144+D132+D120+D108+D96+D84+D72+D60+D48+D36+D24+D12)</f>
        <v>966</v>
      </c>
      <c r="E149" s="47">
        <f>SUM(E144+E132+E120+E108+E96+E84+E72+E60+E48+E36+E24+E12)</f>
        <v>620</v>
      </c>
      <c r="F149" s="48">
        <f>SUM(F144+F132+F120+F108+F96+F84+F72+F60+F48+F36+F24+F12)</f>
        <v>4488</v>
      </c>
      <c r="G149" s="48">
        <f>SUM(G144+G132+G120+G108+G96++G84+G72+G60+G48+G36+G24+G12)</f>
        <v>2816</v>
      </c>
      <c r="H149" s="48">
        <f>SUM(H144+H132+H120+H108+H96+H84+H72+H60+H48+H36+H24+H12)</f>
        <v>1672</v>
      </c>
      <c r="I149" s="63">
        <f>SUM(I12+I24+I36+I48+I60+I72+I84+I96+I108+I120+I132+I144)</f>
        <v>365</v>
      </c>
      <c r="J149" s="63">
        <f>SUM(J144+J132+J120+J108+J96+J84+J72+J60+J48+J36+J24+J12)</f>
        <v>236</v>
      </c>
      <c r="L149" s="81"/>
    </row>
    <row r="150" spans="1:13" x14ac:dyDescent="0.25">
      <c r="F150">
        <f>B149+C149+D149+E149</f>
        <v>4488</v>
      </c>
      <c r="G150" s="202" t="s">
        <v>55</v>
      </c>
      <c r="H150">
        <f>SUM(G149:H149)</f>
        <v>4488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39" t="s">
        <v>578</v>
      </c>
      <c r="F152" s="340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1" t="s">
        <v>579</v>
      </c>
      <c r="B165" s="341"/>
      <c r="C165" s="341"/>
      <c r="D165" s="341"/>
      <c r="E165" s="341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82">
        <v>42569</v>
      </c>
      <c r="C175" s="282">
        <v>42557</v>
      </c>
      <c r="D175" s="283">
        <v>42580</v>
      </c>
      <c r="E175" s="282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82">
        <v>42933</v>
      </c>
      <c r="C176" s="282">
        <v>42937</v>
      </c>
      <c r="D176" s="283">
        <v>43042</v>
      </c>
      <c r="E176" s="282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82">
        <v>43283</v>
      </c>
      <c r="C177" s="282" t="s">
        <v>609</v>
      </c>
      <c r="D177" s="283">
        <v>43287</v>
      </c>
      <c r="E177" s="282">
        <v>43183</v>
      </c>
      <c r="H177" s="126"/>
      <c r="I177" s="127"/>
      <c r="J177" s="127"/>
      <c r="K177" s="128"/>
    </row>
    <row r="178" spans="1:11" x14ac:dyDescent="0.25">
      <c r="A178" s="192" t="s">
        <v>635</v>
      </c>
      <c r="B178" s="282">
        <v>43654</v>
      </c>
      <c r="C178" s="282">
        <v>43656</v>
      </c>
      <c r="D178" s="283">
        <v>43658</v>
      </c>
      <c r="E178" s="282">
        <v>43505</v>
      </c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" si="36">SUM(B182:E182)</f>
        <v>0</v>
      </c>
      <c r="G182" s="9">
        <f t="shared" ref="G182" si="37">F182-H182</f>
        <v>0</v>
      </c>
      <c r="H182" s="10"/>
      <c r="I182" s="62"/>
      <c r="J182" s="62"/>
    </row>
    <row r="183" spans="1:11" x14ac:dyDescent="0.25">
      <c r="A183" s="2"/>
      <c r="B183" s="44"/>
      <c r="D183" s="44"/>
      <c r="E183" s="45"/>
      <c r="F183" s="21">
        <f>SUM(B183:E183)</f>
        <v>0</v>
      </c>
      <c r="G183" s="6">
        <f>F183-H183</f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ref="F184:F187" si="38">SUM(B184:E184)</f>
        <v>0</v>
      </c>
      <c r="G184" s="11">
        <f t="shared" ref="G184:G187" si="39">F184-H184</f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8"/>
        <v>0</v>
      </c>
      <c r="G185" s="11">
        <f t="shared" si="39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8"/>
        <v>0</v>
      </c>
      <c r="G186" s="11">
        <f t="shared" si="39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8"/>
        <v>0</v>
      </c>
      <c r="G187" s="11">
        <f t="shared" si="39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40">SUM(B182:B188)</f>
        <v>0</v>
      </c>
      <c r="C189" s="15">
        <f t="shared" si="40"/>
        <v>0</v>
      </c>
      <c r="D189" s="15">
        <f t="shared" si="40"/>
        <v>0</v>
      </c>
      <c r="E189" s="16">
        <f t="shared" si="40"/>
        <v>0</v>
      </c>
      <c r="F189" s="17">
        <f t="shared" si="40"/>
        <v>0</v>
      </c>
      <c r="G189" s="18">
        <f t="shared" si="40"/>
        <v>0</v>
      </c>
      <c r="H189" s="19">
        <f t="shared" si="40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topLeftCell="A158" workbookViewId="0">
      <selection activeCell="A148" sqref="A148:L187"/>
    </sheetView>
  </sheetViews>
  <sheetFormatPr defaultRowHeight="15" x14ac:dyDescent="0.25"/>
  <cols>
    <col min="1" max="1" width="18.7109375" customWidth="1"/>
    <col min="2" max="2" width="11.42578125" customWidth="1"/>
    <col min="3" max="3" width="13.7109375" customWidth="1"/>
    <col min="4" max="4" width="10.5703125" customWidth="1"/>
    <col min="5" max="5" width="11.7109375" customWidth="1"/>
    <col min="7" max="7" width="16.85546875" customWidth="1"/>
  </cols>
  <sheetData>
    <row r="1" spans="1:13" ht="44.25" x14ac:dyDescent="0.55000000000000004">
      <c r="A1" s="20" t="s">
        <v>14</v>
      </c>
      <c r="F1" s="20"/>
      <c r="G1" s="201">
        <v>2020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45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85" t="s">
        <v>639</v>
      </c>
    </row>
    <row r="5" spans="1:13" ht="15.75" thickTop="1" x14ac:dyDescent="0.25">
      <c r="A5" s="98" t="s">
        <v>316</v>
      </c>
      <c r="B5" s="134">
        <v>15</v>
      </c>
      <c r="C5" s="281"/>
      <c r="D5" s="79">
        <v>14</v>
      </c>
      <c r="E5" s="130">
        <v>6</v>
      </c>
      <c r="F5" s="8">
        <f t="shared" ref="F5:F11" si="0">SUM(B5:E5)</f>
        <v>35</v>
      </c>
      <c r="G5" s="9">
        <f t="shared" ref="G5:G11" si="1">F5-H5</f>
        <v>21</v>
      </c>
      <c r="H5" s="10">
        <v>14</v>
      </c>
      <c r="I5" s="62"/>
      <c r="J5" s="62"/>
      <c r="K5" s="62">
        <v>3</v>
      </c>
      <c r="L5" s="81"/>
    </row>
    <row r="6" spans="1:13" x14ac:dyDescent="0.25">
      <c r="A6" s="98" t="s">
        <v>636</v>
      </c>
      <c r="B6" s="131">
        <v>7</v>
      </c>
      <c r="C6" s="131">
        <v>25</v>
      </c>
      <c r="D6" s="131">
        <v>20</v>
      </c>
      <c r="E6" s="132">
        <v>9</v>
      </c>
      <c r="F6" s="21">
        <f t="shared" si="0"/>
        <v>61</v>
      </c>
      <c r="G6" s="6">
        <f t="shared" si="1"/>
        <v>36</v>
      </c>
      <c r="H6" s="22">
        <v>25</v>
      </c>
      <c r="I6" s="62">
        <v>8</v>
      </c>
      <c r="J6" s="62">
        <v>6</v>
      </c>
      <c r="K6" s="70">
        <v>13</v>
      </c>
      <c r="L6" s="81" t="s">
        <v>660</v>
      </c>
    </row>
    <row r="7" spans="1:13" x14ac:dyDescent="0.25">
      <c r="A7" s="98" t="s">
        <v>637</v>
      </c>
      <c r="B7" s="134">
        <v>14</v>
      </c>
      <c r="C7" s="317">
        <v>52</v>
      </c>
      <c r="D7" s="79">
        <v>18</v>
      </c>
      <c r="E7" s="130">
        <v>4</v>
      </c>
      <c r="F7" s="21">
        <f t="shared" si="0"/>
        <v>88</v>
      </c>
      <c r="G7" s="6">
        <f t="shared" si="1"/>
        <v>56</v>
      </c>
      <c r="H7" s="22">
        <v>32</v>
      </c>
      <c r="I7" s="179">
        <v>18</v>
      </c>
      <c r="J7" s="62">
        <v>11</v>
      </c>
      <c r="K7" s="70">
        <v>14</v>
      </c>
      <c r="L7" s="81"/>
    </row>
    <row r="8" spans="1:13" x14ac:dyDescent="0.25">
      <c r="A8" s="98" t="s">
        <v>319</v>
      </c>
      <c r="B8" s="286"/>
      <c r="C8" s="79">
        <v>28</v>
      </c>
      <c r="D8" s="79">
        <v>16</v>
      </c>
      <c r="E8" s="130">
        <v>2</v>
      </c>
      <c r="F8" s="21">
        <f t="shared" si="0"/>
        <v>46</v>
      </c>
      <c r="G8" s="6">
        <f>F8-H8</f>
        <v>29</v>
      </c>
      <c r="H8" s="22">
        <v>17</v>
      </c>
      <c r="I8" s="62">
        <v>9</v>
      </c>
      <c r="J8" s="62">
        <v>6</v>
      </c>
      <c r="K8" s="70">
        <v>0</v>
      </c>
      <c r="L8" s="81"/>
    </row>
    <row r="9" spans="1:13" x14ac:dyDescent="0.25">
      <c r="A9" s="98" t="s">
        <v>638</v>
      </c>
      <c r="B9" s="79">
        <v>8</v>
      </c>
      <c r="C9" s="79">
        <v>39</v>
      </c>
      <c r="D9" s="79">
        <v>14</v>
      </c>
      <c r="E9" s="109"/>
      <c r="F9" s="21">
        <f t="shared" si="0"/>
        <v>61</v>
      </c>
      <c r="G9" s="6">
        <f t="shared" si="1"/>
        <v>44</v>
      </c>
      <c r="H9" s="22">
        <v>17</v>
      </c>
      <c r="I9" s="62">
        <v>6</v>
      </c>
      <c r="J9" s="62">
        <v>5</v>
      </c>
      <c r="K9" s="70">
        <v>8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44</v>
      </c>
      <c r="C12" s="15">
        <f t="shared" si="2"/>
        <v>144</v>
      </c>
      <c r="D12" s="15">
        <f t="shared" si="2"/>
        <v>82</v>
      </c>
      <c r="E12" s="16">
        <f t="shared" si="2"/>
        <v>21</v>
      </c>
      <c r="F12" s="17">
        <f t="shared" si="2"/>
        <v>291</v>
      </c>
      <c r="G12" s="18">
        <f t="shared" si="2"/>
        <v>186</v>
      </c>
      <c r="H12" s="19">
        <f t="shared" si="2"/>
        <v>105</v>
      </c>
      <c r="I12" s="63">
        <f t="shared" si="2"/>
        <v>41</v>
      </c>
      <c r="J12" s="63">
        <f t="shared" si="2"/>
        <v>28</v>
      </c>
      <c r="K12" s="291">
        <f t="shared" si="2"/>
        <v>38</v>
      </c>
      <c r="L12" s="81"/>
    </row>
    <row r="13" spans="1:13" ht="15.75" thickTop="1" x14ac:dyDescent="0.25">
      <c r="G13" s="110">
        <f>F12-H12</f>
        <v>186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2020</v>
      </c>
      <c r="L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664</v>
      </c>
      <c r="M16" s="260"/>
    </row>
    <row r="17" spans="1:13" x14ac:dyDescent="0.25">
      <c r="A17" s="98" t="s">
        <v>640</v>
      </c>
      <c r="B17" s="258"/>
      <c r="C17" s="258"/>
      <c r="D17" s="258"/>
      <c r="E17" s="233">
        <v>7</v>
      </c>
      <c r="F17" s="78">
        <f t="shared" ref="F17:F23" si="3">SUM(B17:E17)</f>
        <v>7</v>
      </c>
      <c r="G17" s="11">
        <f t="shared" ref="G17:G23" si="4">F17-H17</f>
        <v>5</v>
      </c>
      <c r="H17" s="14">
        <v>2</v>
      </c>
      <c r="I17" s="62">
        <v>0</v>
      </c>
      <c r="J17" s="62">
        <v>0</v>
      </c>
      <c r="K17" s="62">
        <v>0</v>
      </c>
      <c r="L17" s="81"/>
    </row>
    <row r="18" spans="1:13" x14ac:dyDescent="0.25">
      <c r="A18" s="75" t="s">
        <v>322</v>
      </c>
      <c r="B18" s="103">
        <v>13</v>
      </c>
      <c r="C18" s="103">
        <v>33</v>
      </c>
      <c r="D18" s="103">
        <v>15</v>
      </c>
      <c r="E18" s="233">
        <v>11</v>
      </c>
      <c r="F18" s="78">
        <f t="shared" si="3"/>
        <v>72</v>
      </c>
      <c r="G18" s="11">
        <f t="shared" si="4"/>
        <v>54</v>
      </c>
      <c r="H18" s="14">
        <v>18</v>
      </c>
      <c r="I18" s="62">
        <v>11</v>
      </c>
      <c r="J18" s="62">
        <v>7</v>
      </c>
      <c r="K18" s="62">
        <v>1</v>
      </c>
      <c r="L18" s="62"/>
      <c r="M18" s="62"/>
    </row>
    <row r="19" spans="1:13" x14ac:dyDescent="0.25">
      <c r="A19" s="73" t="s">
        <v>323</v>
      </c>
      <c r="B19" s="103">
        <v>8</v>
      </c>
      <c r="C19" s="103">
        <v>45</v>
      </c>
      <c r="D19" s="103">
        <v>11</v>
      </c>
      <c r="E19" s="188">
        <v>34</v>
      </c>
      <c r="F19" s="78">
        <f t="shared" si="3"/>
        <v>98</v>
      </c>
      <c r="G19" s="11">
        <f t="shared" si="4"/>
        <v>63</v>
      </c>
      <c r="H19" s="14">
        <v>35</v>
      </c>
      <c r="I19" s="62">
        <v>16</v>
      </c>
      <c r="J19" s="62">
        <v>11</v>
      </c>
      <c r="K19" s="62">
        <v>3</v>
      </c>
      <c r="L19" s="81" t="s">
        <v>661</v>
      </c>
      <c r="M19" t="s">
        <v>663</v>
      </c>
    </row>
    <row r="20" spans="1:13" x14ac:dyDescent="0.25">
      <c r="A20" s="73" t="s">
        <v>324</v>
      </c>
      <c r="B20" s="264"/>
      <c r="C20" s="103">
        <v>34</v>
      </c>
      <c r="D20" s="103">
        <v>12</v>
      </c>
      <c r="E20" s="233">
        <v>10</v>
      </c>
      <c r="F20" s="78">
        <f t="shared" si="3"/>
        <v>56</v>
      </c>
      <c r="G20" s="11">
        <f t="shared" si="4"/>
        <v>33</v>
      </c>
      <c r="H20" s="14">
        <v>23</v>
      </c>
      <c r="I20" s="62">
        <v>7</v>
      </c>
      <c r="J20" s="62">
        <v>5</v>
      </c>
      <c r="K20" s="62">
        <v>2</v>
      </c>
      <c r="L20" s="81" t="s">
        <v>662</v>
      </c>
      <c r="M20" t="s">
        <v>639</v>
      </c>
    </row>
    <row r="21" spans="1:13" x14ac:dyDescent="0.25">
      <c r="A21" s="73" t="s">
        <v>641</v>
      </c>
      <c r="B21" s="103">
        <v>18</v>
      </c>
      <c r="C21" s="103">
        <v>33</v>
      </c>
      <c r="D21" s="103">
        <v>3</v>
      </c>
      <c r="E21" s="233">
        <v>14</v>
      </c>
      <c r="F21" s="78">
        <f t="shared" si="3"/>
        <v>68</v>
      </c>
      <c r="G21" s="11">
        <f t="shared" si="4"/>
        <v>51</v>
      </c>
      <c r="H21" s="14">
        <v>17</v>
      </c>
      <c r="I21" s="62">
        <v>0</v>
      </c>
      <c r="J21" s="62">
        <v>0</v>
      </c>
      <c r="K21" s="62">
        <v>10</v>
      </c>
      <c r="L21" s="81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145</v>
      </c>
      <c r="D24" s="15">
        <f t="shared" si="5"/>
        <v>41</v>
      </c>
      <c r="E24" s="16">
        <f t="shared" si="5"/>
        <v>76</v>
      </c>
      <c r="F24" s="17">
        <f t="shared" si="5"/>
        <v>301</v>
      </c>
      <c r="G24" s="18">
        <f t="shared" si="5"/>
        <v>206</v>
      </c>
      <c r="H24" s="19">
        <f t="shared" si="5"/>
        <v>95</v>
      </c>
      <c r="I24" s="63">
        <f>SUM(I17:I23)</f>
        <v>34</v>
      </c>
      <c r="J24" s="63">
        <f>SUM(J17:J23)</f>
        <v>23</v>
      </c>
      <c r="K24" s="64">
        <f>SUM(K17:K23)</f>
        <v>16</v>
      </c>
      <c r="L24" s="81"/>
    </row>
    <row r="25" spans="1:13" ht="15.75" thickTop="1" x14ac:dyDescent="0.25">
      <c r="G25" s="110">
        <f>F24-H24</f>
        <v>206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2020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642</v>
      </c>
      <c r="B29" s="71">
        <v>12</v>
      </c>
      <c r="C29" s="71">
        <v>39</v>
      </c>
      <c r="D29" s="71">
        <v>10</v>
      </c>
      <c r="E29" s="74">
        <v>12</v>
      </c>
      <c r="F29" s="78">
        <f t="shared" ref="F29:F35" si="6">SUM(B29:E29)</f>
        <v>73</v>
      </c>
      <c r="G29" s="11">
        <f t="shared" ref="G29:G35" si="7">F29-H29</f>
        <v>49</v>
      </c>
      <c r="H29" s="14">
        <v>24</v>
      </c>
      <c r="I29" s="62">
        <v>10</v>
      </c>
      <c r="J29" s="62">
        <v>5</v>
      </c>
      <c r="K29" s="70">
        <v>9</v>
      </c>
      <c r="L29" s="81"/>
    </row>
    <row r="30" spans="1:13" x14ac:dyDescent="0.25">
      <c r="A30" s="75" t="s">
        <v>643</v>
      </c>
      <c r="B30" s="71">
        <v>8</v>
      </c>
      <c r="C30" s="71">
        <v>46</v>
      </c>
      <c r="D30" s="71">
        <v>12</v>
      </c>
      <c r="E30" s="74">
        <v>13</v>
      </c>
      <c r="F30" s="78">
        <f t="shared" si="6"/>
        <v>79</v>
      </c>
      <c r="G30" s="11">
        <f t="shared" si="7"/>
        <v>58</v>
      </c>
      <c r="H30" s="14">
        <v>21</v>
      </c>
      <c r="I30" s="62">
        <v>11</v>
      </c>
      <c r="J30" s="62">
        <v>8</v>
      </c>
      <c r="K30" s="70">
        <v>15</v>
      </c>
      <c r="L30" s="81"/>
    </row>
    <row r="31" spans="1:13" x14ac:dyDescent="0.25">
      <c r="A31" s="73" t="s">
        <v>393</v>
      </c>
      <c r="B31" s="287"/>
      <c r="C31" s="287"/>
      <c r="D31" s="287"/>
      <c r="E31" s="288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3" x14ac:dyDescent="0.25">
      <c r="A32" s="73" t="s">
        <v>394</v>
      </c>
      <c r="B32" s="287"/>
      <c r="C32" s="287"/>
      <c r="D32" s="287"/>
      <c r="E32" s="289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124"/>
      <c r="M32" s="124"/>
    </row>
    <row r="33" spans="1:12" x14ac:dyDescent="0.25">
      <c r="A33" s="73" t="s">
        <v>644</v>
      </c>
      <c r="B33" s="287"/>
      <c r="C33" s="287"/>
      <c r="D33" s="287"/>
      <c r="E33" s="288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20</v>
      </c>
      <c r="C36" s="15">
        <f t="shared" si="8"/>
        <v>85</v>
      </c>
      <c r="D36" s="15">
        <f t="shared" si="8"/>
        <v>22</v>
      </c>
      <c r="E36" s="16">
        <f t="shared" si="8"/>
        <v>25</v>
      </c>
      <c r="F36" s="17">
        <f t="shared" si="8"/>
        <v>152</v>
      </c>
      <c r="G36" s="18">
        <f t="shared" si="8"/>
        <v>107</v>
      </c>
      <c r="H36" s="19">
        <f>SUM(H29:H35)</f>
        <v>45</v>
      </c>
      <c r="I36" s="63">
        <f>SUM(I29:I35)</f>
        <v>21</v>
      </c>
      <c r="J36" s="63">
        <f>SUM(J29:J35)</f>
        <v>13</v>
      </c>
      <c r="K36" s="64">
        <f>SUM(K29:K35)</f>
        <v>24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2020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396</v>
      </c>
      <c r="B41" s="287"/>
      <c r="C41" s="290"/>
      <c r="D41" s="287"/>
      <c r="E41" s="288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397</v>
      </c>
      <c r="B42" s="287"/>
      <c r="C42" s="287"/>
      <c r="D42" s="287"/>
      <c r="E42" s="288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398</v>
      </c>
      <c r="B43" s="287"/>
      <c r="C43" s="287"/>
      <c r="D43" s="287"/>
      <c r="E43" s="288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399</v>
      </c>
      <c r="B44" s="287"/>
      <c r="C44" s="287"/>
      <c r="D44" s="287"/>
      <c r="E44" s="288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275" t="s">
        <v>400</v>
      </c>
      <c r="B45" s="287"/>
      <c r="C45" s="87"/>
      <c r="D45" s="87"/>
      <c r="E45" s="88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2020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401</v>
      </c>
      <c r="B53" s="87"/>
      <c r="C53" s="292"/>
      <c r="D53" s="292"/>
      <c r="E53" s="293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402</v>
      </c>
      <c r="B54" s="71">
        <v>10</v>
      </c>
      <c r="C54" s="71">
        <v>2</v>
      </c>
      <c r="D54" s="71">
        <v>9</v>
      </c>
      <c r="E54" s="74">
        <v>5</v>
      </c>
      <c r="F54" s="13">
        <f t="shared" ref="F54:F59" si="12">SUM(B54:E54)</f>
        <v>26</v>
      </c>
      <c r="G54" s="11">
        <f t="shared" ref="G54:G59" si="13">F54-H54</f>
        <v>22</v>
      </c>
      <c r="H54" s="14">
        <v>4</v>
      </c>
      <c r="I54" s="62"/>
      <c r="J54" s="62"/>
      <c r="K54" s="70">
        <v>2</v>
      </c>
      <c r="L54" s="62"/>
    </row>
    <row r="55" spans="1:12" x14ac:dyDescent="0.25">
      <c r="A55" s="73" t="s">
        <v>645</v>
      </c>
      <c r="B55" s="71">
        <v>6</v>
      </c>
      <c r="C55" s="71">
        <v>10</v>
      </c>
      <c r="D55" s="71">
        <v>7</v>
      </c>
      <c r="E55" s="74">
        <v>9</v>
      </c>
      <c r="F55" s="13">
        <f t="shared" si="12"/>
        <v>32</v>
      </c>
      <c r="G55" s="11">
        <f t="shared" si="13"/>
        <v>29</v>
      </c>
      <c r="H55" s="14">
        <v>3</v>
      </c>
      <c r="I55" s="62"/>
      <c r="J55" s="62"/>
      <c r="K55" s="70">
        <v>1</v>
      </c>
      <c r="L55" s="81"/>
    </row>
    <row r="56" spans="1:12" x14ac:dyDescent="0.25">
      <c r="A56" s="73" t="s">
        <v>404</v>
      </c>
      <c r="B56" s="71">
        <v>5</v>
      </c>
      <c r="C56" s="71">
        <v>7</v>
      </c>
      <c r="D56" s="71">
        <v>9</v>
      </c>
      <c r="E56" s="74">
        <v>7</v>
      </c>
      <c r="F56" s="13">
        <f t="shared" si="12"/>
        <v>28</v>
      </c>
      <c r="G56" s="11">
        <f t="shared" si="13"/>
        <v>26</v>
      </c>
      <c r="H56" s="14">
        <v>2</v>
      </c>
      <c r="I56" s="113"/>
      <c r="J56" s="62"/>
      <c r="K56" s="62">
        <v>1</v>
      </c>
      <c r="L56" s="81"/>
    </row>
    <row r="57" spans="1:12" x14ac:dyDescent="0.25">
      <c r="A57" s="73" t="s">
        <v>405</v>
      </c>
      <c r="B57" s="213"/>
      <c r="C57" s="103">
        <v>20</v>
      </c>
      <c r="D57" s="71">
        <v>7</v>
      </c>
      <c r="E57" s="74">
        <v>12</v>
      </c>
      <c r="F57" s="13">
        <f t="shared" si="12"/>
        <v>39</v>
      </c>
      <c r="G57" s="11">
        <f>F57-H57</f>
        <v>28</v>
      </c>
      <c r="H57" s="14">
        <v>11</v>
      </c>
      <c r="I57" s="62"/>
      <c r="J57" s="62"/>
      <c r="K57" s="70">
        <v>5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21</v>
      </c>
      <c r="C60" s="15">
        <f t="shared" si="14"/>
        <v>39</v>
      </c>
      <c r="D60" s="15">
        <f t="shared" si="14"/>
        <v>32</v>
      </c>
      <c r="E60" s="16">
        <f t="shared" si="14"/>
        <v>33</v>
      </c>
      <c r="F60" s="17">
        <f t="shared" si="14"/>
        <v>125</v>
      </c>
      <c r="G60" s="18">
        <f t="shared" si="14"/>
        <v>105</v>
      </c>
      <c r="H60" s="19">
        <f t="shared" si="14"/>
        <v>20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2020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646</v>
      </c>
      <c r="B65" s="71">
        <v>12</v>
      </c>
      <c r="C65" s="71">
        <v>21</v>
      </c>
      <c r="D65" s="103">
        <v>16</v>
      </c>
      <c r="E65" s="74">
        <v>12</v>
      </c>
      <c r="F65" s="78">
        <f t="shared" ref="F65:F71" si="15">SUM(B65:E65)</f>
        <v>61</v>
      </c>
      <c r="G65" s="79">
        <f t="shared" ref="G65:G71" si="16">F65-H65</f>
        <v>44</v>
      </c>
      <c r="H65" s="80">
        <v>17</v>
      </c>
      <c r="I65" s="62"/>
      <c r="J65" s="62"/>
      <c r="K65" s="299">
        <v>1</v>
      </c>
      <c r="L65" s="299"/>
    </row>
    <row r="66" spans="1:12" x14ac:dyDescent="0.25">
      <c r="A66" s="75" t="s">
        <v>407</v>
      </c>
      <c r="B66" s="182">
        <v>28</v>
      </c>
      <c r="C66" s="103">
        <v>31</v>
      </c>
      <c r="D66" s="103">
        <v>10</v>
      </c>
      <c r="E66" s="74">
        <v>12</v>
      </c>
      <c r="F66" s="78">
        <f t="shared" si="15"/>
        <v>81</v>
      </c>
      <c r="G66" s="79">
        <f t="shared" si="16"/>
        <v>66</v>
      </c>
      <c r="H66" s="80">
        <v>15</v>
      </c>
      <c r="I66" s="62"/>
      <c r="J66" s="62"/>
      <c r="K66" s="299">
        <v>8</v>
      </c>
      <c r="L66" s="299"/>
    </row>
    <row r="67" spans="1:12" x14ac:dyDescent="0.25">
      <c r="A67" s="73" t="s">
        <v>408</v>
      </c>
      <c r="B67" s="103">
        <v>14</v>
      </c>
      <c r="C67" s="71">
        <v>18</v>
      </c>
      <c r="D67" s="71">
        <v>20</v>
      </c>
      <c r="E67" s="74">
        <v>13</v>
      </c>
      <c r="F67" s="78">
        <f t="shared" si="15"/>
        <v>65</v>
      </c>
      <c r="G67" s="79">
        <f t="shared" si="16"/>
        <v>62</v>
      </c>
      <c r="H67" s="80">
        <v>3</v>
      </c>
      <c r="I67" s="62"/>
      <c r="J67" s="62"/>
      <c r="K67" s="299">
        <v>2</v>
      </c>
      <c r="L67" s="299">
        <v>15</v>
      </c>
    </row>
    <row r="68" spans="1:12" x14ac:dyDescent="0.25">
      <c r="A68" s="73" t="s">
        <v>409</v>
      </c>
      <c r="B68" s="71">
        <v>18</v>
      </c>
      <c r="C68" s="103">
        <v>22</v>
      </c>
      <c r="D68" s="103">
        <v>14</v>
      </c>
      <c r="E68" s="74">
        <v>10</v>
      </c>
      <c r="F68" s="78">
        <f t="shared" si="15"/>
        <v>64</v>
      </c>
      <c r="G68" s="79">
        <f>F68-H68</f>
        <v>57</v>
      </c>
      <c r="H68" s="80">
        <v>7</v>
      </c>
      <c r="I68" s="62"/>
      <c r="J68" s="62"/>
      <c r="K68" s="299">
        <v>2</v>
      </c>
      <c r="L68" s="299">
        <v>29</v>
      </c>
    </row>
    <row r="69" spans="1:12" x14ac:dyDescent="0.25">
      <c r="A69" s="73" t="s">
        <v>647</v>
      </c>
      <c r="B69" s="71">
        <v>16</v>
      </c>
      <c r="C69" s="87"/>
      <c r="D69" s="258"/>
      <c r="E69" s="88"/>
      <c r="F69" s="78">
        <f t="shared" si="15"/>
        <v>16</v>
      </c>
      <c r="G69" s="79">
        <f t="shared" si="16"/>
        <v>15</v>
      </c>
      <c r="H69" s="80">
        <v>1</v>
      </c>
      <c r="I69" s="62"/>
      <c r="J69" s="62"/>
      <c r="K69" s="62">
        <v>1</v>
      </c>
      <c r="L69" s="299">
        <v>5</v>
      </c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99"/>
      <c r="L70" s="299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99"/>
      <c r="L71" s="299"/>
    </row>
    <row r="72" spans="1:12" ht="15.75" thickBot="1" x14ac:dyDescent="0.3">
      <c r="A72" s="4" t="s">
        <v>13</v>
      </c>
      <c r="B72" s="15">
        <f t="shared" ref="B72:E72" si="17">SUM(B65:B71)</f>
        <v>88</v>
      </c>
      <c r="C72" s="15">
        <f t="shared" si="17"/>
        <v>92</v>
      </c>
      <c r="D72" s="15">
        <f t="shared" si="17"/>
        <v>60</v>
      </c>
      <c r="E72" s="16">
        <f t="shared" si="17"/>
        <v>47</v>
      </c>
      <c r="F72" s="17">
        <f t="shared" ref="F72:K72" si="18">SUM(F65:F71)</f>
        <v>287</v>
      </c>
      <c r="G72" s="18">
        <f t="shared" si="18"/>
        <v>244</v>
      </c>
      <c r="H72" s="19">
        <f t="shared" si="18"/>
        <v>43</v>
      </c>
      <c r="I72" s="63">
        <f t="shared" si="18"/>
        <v>0</v>
      </c>
      <c r="J72" s="63">
        <f t="shared" si="18"/>
        <v>0</v>
      </c>
      <c r="K72" s="299">
        <f t="shared" si="18"/>
        <v>14</v>
      </c>
      <c r="L72" s="299">
        <f>SUM(L67:L71)</f>
        <v>49</v>
      </c>
    </row>
    <row r="73" spans="1:12" ht="15.75" thickTop="1" x14ac:dyDescent="0.25">
      <c r="K73" s="70"/>
      <c r="L73" s="299"/>
    </row>
    <row r="74" spans="1:12" x14ac:dyDescent="0.25">
      <c r="K74" s="70"/>
      <c r="L74" s="299"/>
    </row>
    <row r="75" spans="1:12" ht="21.75" thickBot="1" x14ac:dyDescent="0.4">
      <c r="A75" s="68" t="s">
        <v>53</v>
      </c>
      <c r="B75">
        <f>B63</f>
        <v>2020</v>
      </c>
      <c r="K75" s="70"/>
      <c r="L75" s="299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648</v>
      </c>
      <c r="B77" s="258"/>
      <c r="C77" s="103">
        <v>14</v>
      </c>
      <c r="D77" s="103">
        <v>13</v>
      </c>
      <c r="E77" s="294"/>
      <c r="F77" s="78">
        <f t="shared" ref="F77:F83" si="19">SUM(B77:E77)</f>
        <v>27</v>
      </c>
      <c r="G77" s="79">
        <f t="shared" ref="G77:G83" si="20">F77-H77</f>
        <v>23</v>
      </c>
      <c r="H77" s="80">
        <v>4</v>
      </c>
      <c r="I77" s="62"/>
      <c r="J77" s="62"/>
      <c r="K77" s="299"/>
      <c r="L77" s="299">
        <v>9</v>
      </c>
    </row>
    <row r="78" spans="1:12" x14ac:dyDescent="0.25">
      <c r="A78" s="75" t="s">
        <v>410</v>
      </c>
      <c r="B78" s="103">
        <v>21</v>
      </c>
      <c r="C78" s="103">
        <v>42</v>
      </c>
      <c r="D78" s="182">
        <v>21</v>
      </c>
      <c r="E78" s="233">
        <v>10</v>
      </c>
      <c r="F78" s="78">
        <f t="shared" si="19"/>
        <v>94</v>
      </c>
      <c r="G78" s="79">
        <f t="shared" si="20"/>
        <v>88</v>
      </c>
      <c r="H78" s="80">
        <v>6</v>
      </c>
      <c r="I78" s="62"/>
      <c r="J78" s="62"/>
      <c r="K78" s="299">
        <v>8</v>
      </c>
      <c r="L78" s="299">
        <v>27</v>
      </c>
    </row>
    <row r="79" spans="1:12" x14ac:dyDescent="0.25">
      <c r="A79" s="73" t="s">
        <v>649</v>
      </c>
      <c r="B79" s="103">
        <v>10</v>
      </c>
      <c r="C79" s="103">
        <v>25</v>
      </c>
      <c r="D79" s="103">
        <v>19</v>
      </c>
      <c r="E79" s="233">
        <v>12</v>
      </c>
      <c r="F79" s="78">
        <f t="shared" si="19"/>
        <v>66</v>
      </c>
      <c r="G79" s="79">
        <f t="shared" si="20"/>
        <v>62</v>
      </c>
      <c r="H79" s="80">
        <v>4</v>
      </c>
      <c r="I79" s="62"/>
      <c r="J79" s="62"/>
      <c r="K79" s="62">
        <v>2</v>
      </c>
      <c r="L79" s="299">
        <v>17</v>
      </c>
    </row>
    <row r="80" spans="1:12" x14ac:dyDescent="0.25">
      <c r="A80" s="73" t="s">
        <v>412</v>
      </c>
      <c r="B80" s="103">
        <v>9</v>
      </c>
      <c r="C80" s="103">
        <v>24</v>
      </c>
      <c r="D80" s="154"/>
      <c r="E80" s="233">
        <v>16</v>
      </c>
      <c r="F80" s="78">
        <f t="shared" si="19"/>
        <v>49</v>
      </c>
      <c r="G80" s="79">
        <f t="shared" si="20"/>
        <v>45</v>
      </c>
      <c r="H80" s="80">
        <v>4</v>
      </c>
      <c r="I80" s="62"/>
      <c r="J80" s="62"/>
      <c r="K80" s="62">
        <v>3</v>
      </c>
      <c r="L80" s="299">
        <v>12</v>
      </c>
    </row>
    <row r="81" spans="1:12" x14ac:dyDescent="0.25">
      <c r="A81" s="98" t="s">
        <v>650</v>
      </c>
      <c r="B81" s="103">
        <v>25</v>
      </c>
      <c r="C81" s="103">
        <v>18</v>
      </c>
      <c r="D81" s="103">
        <v>14</v>
      </c>
      <c r="E81" s="284"/>
      <c r="F81" s="78">
        <f t="shared" si="19"/>
        <v>57</v>
      </c>
      <c r="G81" s="79">
        <f t="shared" si="20"/>
        <v>53</v>
      </c>
      <c r="H81" s="80">
        <v>4</v>
      </c>
      <c r="I81" s="62"/>
      <c r="J81" s="62"/>
      <c r="K81" s="62">
        <v>2</v>
      </c>
      <c r="L81" s="299">
        <v>11</v>
      </c>
    </row>
    <row r="82" spans="1:12" x14ac:dyDescent="0.25">
      <c r="A82" s="73"/>
      <c r="B82" s="103"/>
      <c r="C82" s="103"/>
      <c r="D82" s="103"/>
      <c r="E82" s="233"/>
      <c r="F82" s="78">
        <f t="shared" si="19"/>
        <v>0</v>
      </c>
      <c r="G82" s="79">
        <f t="shared" si="20"/>
        <v>0</v>
      </c>
      <c r="H82" s="80"/>
      <c r="I82" s="81"/>
      <c r="J82" s="81"/>
      <c r="K82" s="299"/>
      <c r="L82" s="299"/>
    </row>
    <row r="83" spans="1:12" x14ac:dyDescent="0.25">
      <c r="A83" s="73"/>
      <c r="B83" s="103"/>
      <c r="C83" s="103"/>
      <c r="D83" s="103"/>
      <c r="E83" s="233"/>
      <c r="F83" s="78">
        <f t="shared" si="19"/>
        <v>0</v>
      </c>
      <c r="G83" s="79">
        <f t="shared" si="20"/>
        <v>0</v>
      </c>
      <c r="H83" s="80"/>
      <c r="I83" s="81"/>
      <c r="J83" s="81"/>
      <c r="K83" s="299"/>
      <c r="L83" s="299"/>
    </row>
    <row r="84" spans="1:12" ht="15.75" thickBot="1" x14ac:dyDescent="0.3">
      <c r="A84" s="4" t="s">
        <v>13</v>
      </c>
      <c r="B84" s="15">
        <f t="shared" ref="B84:H84" si="21">SUM(B77:B83)</f>
        <v>65</v>
      </c>
      <c r="C84" s="15">
        <f t="shared" si="21"/>
        <v>123</v>
      </c>
      <c r="D84" s="15">
        <f t="shared" si="21"/>
        <v>67</v>
      </c>
      <c r="E84" s="16">
        <f t="shared" si="21"/>
        <v>38</v>
      </c>
      <c r="F84" s="17">
        <f t="shared" si="21"/>
        <v>293</v>
      </c>
      <c r="G84" s="18">
        <f t="shared" si="21"/>
        <v>271</v>
      </c>
      <c r="H84" s="19">
        <f t="shared" si="21"/>
        <v>22</v>
      </c>
      <c r="I84" s="63">
        <f>SUM(I77:I83)</f>
        <v>0</v>
      </c>
      <c r="J84" s="63">
        <f>SUM(J77:J83)</f>
        <v>0</v>
      </c>
      <c r="K84" s="70">
        <f>SUM(K77:K83)</f>
        <v>15</v>
      </c>
      <c r="L84" s="299">
        <f>SUM(L77:L83)</f>
        <v>76</v>
      </c>
    </row>
    <row r="85" spans="1:12" ht="15.75" thickTop="1" x14ac:dyDescent="0.25">
      <c r="K85" s="70"/>
      <c r="L85" s="299"/>
    </row>
    <row r="86" spans="1:12" x14ac:dyDescent="0.25">
      <c r="K86" s="70"/>
      <c r="L86" s="299"/>
    </row>
    <row r="87" spans="1:12" ht="21.75" thickBot="1" x14ac:dyDescent="0.4">
      <c r="A87" s="68" t="s">
        <v>502</v>
      </c>
      <c r="B87">
        <f>B75</f>
        <v>2020</v>
      </c>
      <c r="K87" s="70"/>
      <c r="L87" s="299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651</v>
      </c>
      <c r="B89" s="87"/>
      <c r="C89" s="87"/>
      <c r="D89" s="71">
        <v>14</v>
      </c>
      <c r="E89" s="74">
        <v>3</v>
      </c>
      <c r="F89" s="78">
        <f t="shared" ref="F89:F95" si="22">SUM(B89:E89)</f>
        <v>17</v>
      </c>
      <c r="G89" s="79">
        <f t="shared" ref="G89:G95" si="23">F89-H89</f>
        <v>16</v>
      </c>
      <c r="H89" s="80">
        <v>1</v>
      </c>
      <c r="I89" s="62"/>
      <c r="J89" s="62"/>
      <c r="K89" s="299">
        <v>0</v>
      </c>
      <c r="L89" s="299">
        <v>1</v>
      </c>
    </row>
    <row r="90" spans="1:12" x14ac:dyDescent="0.25">
      <c r="A90" s="75" t="s">
        <v>414</v>
      </c>
      <c r="B90" s="103">
        <v>23</v>
      </c>
      <c r="C90" s="71">
        <v>27</v>
      </c>
      <c r="D90" s="71">
        <v>10</v>
      </c>
      <c r="E90" s="74">
        <v>14</v>
      </c>
      <c r="F90" s="78">
        <f t="shared" si="22"/>
        <v>74</v>
      </c>
      <c r="G90" s="79">
        <f t="shared" si="23"/>
        <v>69</v>
      </c>
      <c r="H90" s="80">
        <v>5</v>
      </c>
      <c r="I90" s="62"/>
      <c r="J90" s="62"/>
      <c r="K90" s="299">
        <v>8</v>
      </c>
      <c r="L90" s="299">
        <v>15</v>
      </c>
    </row>
    <row r="91" spans="1:12" x14ac:dyDescent="0.25">
      <c r="A91" s="98" t="s">
        <v>415</v>
      </c>
      <c r="B91" s="71">
        <v>24</v>
      </c>
      <c r="C91" s="71">
        <v>23</v>
      </c>
      <c r="D91" s="71">
        <v>8</v>
      </c>
      <c r="E91" s="74">
        <v>6</v>
      </c>
      <c r="F91" s="78">
        <f t="shared" si="22"/>
        <v>61</v>
      </c>
      <c r="G91" s="79">
        <f>F91-H91</f>
        <v>58</v>
      </c>
      <c r="H91" s="80">
        <v>3</v>
      </c>
      <c r="I91" s="62"/>
      <c r="J91" s="62"/>
      <c r="K91" s="299">
        <v>3</v>
      </c>
      <c r="L91" s="299">
        <v>18</v>
      </c>
    </row>
    <row r="92" spans="1:12" x14ac:dyDescent="0.25">
      <c r="A92" s="98" t="s">
        <v>416</v>
      </c>
      <c r="B92" s="71">
        <v>8</v>
      </c>
      <c r="C92" s="71">
        <v>31</v>
      </c>
      <c r="D92" s="71">
        <v>9</v>
      </c>
      <c r="E92" s="74">
        <v>7</v>
      </c>
      <c r="F92" s="78">
        <f t="shared" si="22"/>
        <v>55</v>
      </c>
      <c r="G92" s="79">
        <f t="shared" si="23"/>
        <v>52</v>
      </c>
      <c r="H92" s="80">
        <v>3</v>
      </c>
      <c r="I92" s="62"/>
      <c r="J92" s="62"/>
      <c r="K92" s="62">
        <v>6</v>
      </c>
      <c r="L92" s="299">
        <v>13</v>
      </c>
    </row>
    <row r="93" spans="1:12" x14ac:dyDescent="0.25">
      <c r="A93" s="73" t="s">
        <v>652</v>
      </c>
      <c r="B93" s="71">
        <v>14</v>
      </c>
      <c r="C93" s="71">
        <v>16</v>
      </c>
      <c r="D93" s="71">
        <v>8</v>
      </c>
      <c r="E93" s="74">
        <v>7</v>
      </c>
      <c r="F93" s="78">
        <f t="shared" si="22"/>
        <v>45</v>
      </c>
      <c r="G93" s="79">
        <f t="shared" si="23"/>
        <v>39</v>
      </c>
      <c r="H93" s="80">
        <v>6</v>
      </c>
      <c r="I93" s="62"/>
      <c r="J93" s="62"/>
      <c r="K93" s="62">
        <v>1</v>
      </c>
      <c r="L93" s="299">
        <v>13</v>
      </c>
    </row>
    <row r="94" spans="1:12" x14ac:dyDescent="0.25">
      <c r="A94" s="83" t="s">
        <v>653</v>
      </c>
      <c r="B94" s="71">
        <v>16</v>
      </c>
      <c r="C94" s="87"/>
      <c r="D94" s="87"/>
      <c r="E94" s="88"/>
      <c r="F94" s="78">
        <f t="shared" si="22"/>
        <v>16</v>
      </c>
      <c r="G94" s="79">
        <f t="shared" si="23"/>
        <v>16</v>
      </c>
      <c r="H94" s="80">
        <v>0</v>
      </c>
      <c r="I94" s="81"/>
      <c r="J94" s="81"/>
      <c r="K94" s="62">
        <v>0</v>
      </c>
      <c r="L94" s="299">
        <v>8</v>
      </c>
    </row>
    <row r="95" spans="1:12" x14ac:dyDescent="0.25">
      <c r="A95" s="69"/>
      <c r="B95" s="71"/>
      <c r="C95" s="71"/>
      <c r="D95" s="71"/>
      <c r="E95" s="74"/>
      <c r="F95" s="78">
        <f t="shared" si="22"/>
        <v>0</v>
      </c>
      <c r="G95" s="79">
        <f t="shared" si="23"/>
        <v>0</v>
      </c>
      <c r="H95" s="80"/>
      <c r="I95" s="81"/>
      <c r="J95" s="81"/>
      <c r="K95" s="299"/>
      <c r="L95" s="299"/>
    </row>
    <row r="96" spans="1:12" ht="15.75" thickBot="1" x14ac:dyDescent="0.3">
      <c r="A96" s="4" t="s">
        <v>13</v>
      </c>
      <c r="B96" s="15">
        <f t="shared" ref="B96:H96" si="24">SUM(B89:B95)</f>
        <v>85</v>
      </c>
      <c r="C96" s="15">
        <f t="shared" si="24"/>
        <v>97</v>
      </c>
      <c r="D96" s="15">
        <f t="shared" si="24"/>
        <v>49</v>
      </c>
      <c r="E96" s="16">
        <f t="shared" si="24"/>
        <v>37</v>
      </c>
      <c r="F96" s="17">
        <f t="shared" si="24"/>
        <v>268</v>
      </c>
      <c r="G96" s="18">
        <f t="shared" si="24"/>
        <v>250</v>
      </c>
      <c r="H96" s="19">
        <f t="shared" si="24"/>
        <v>18</v>
      </c>
      <c r="I96" s="63">
        <f>SUM(I89:I95)</f>
        <v>0</v>
      </c>
      <c r="J96" s="63">
        <f>SUM(J89:J95)</f>
        <v>0</v>
      </c>
      <c r="K96" s="70">
        <f>SUM(K89:K95)</f>
        <v>18</v>
      </c>
      <c r="L96" s="299">
        <f>SUM(L89:L95)</f>
        <v>68</v>
      </c>
    </row>
    <row r="97" spans="1:12" ht="15.75" thickTop="1" x14ac:dyDescent="0.25">
      <c r="K97" s="70"/>
      <c r="L97" s="299"/>
    </row>
    <row r="98" spans="1:12" x14ac:dyDescent="0.25">
      <c r="K98" s="70"/>
      <c r="L98" s="299"/>
    </row>
    <row r="99" spans="1:12" ht="21.75" thickBot="1" x14ac:dyDescent="0.4">
      <c r="A99" s="68" t="s">
        <v>15</v>
      </c>
      <c r="B99">
        <f>B87</f>
        <v>2020</v>
      </c>
      <c r="K99" s="70"/>
      <c r="L99" s="299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418</v>
      </c>
      <c r="B101" s="258"/>
      <c r="C101" s="71">
        <v>8</v>
      </c>
      <c r="D101" s="71">
        <v>13</v>
      </c>
      <c r="E101" s="233">
        <v>8</v>
      </c>
      <c r="F101" s="78">
        <f t="shared" ref="F101:F107" si="25">SUM(B101:E101)</f>
        <v>29</v>
      </c>
      <c r="G101" s="79">
        <f t="shared" ref="G101:G107" si="26">F101-H101</f>
        <v>29</v>
      </c>
      <c r="H101" s="80">
        <v>0</v>
      </c>
      <c r="I101" s="62"/>
      <c r="J101" s="62"/>
      <c r="K101" s="62">
        <v>0</v>
      </c>
      <c r="L101" s="299">
        <v>0</v>
      </c>
    </row>
    <row r="102" spans="1:12" x14ac:dyDescent="0.25">
      <c r="A102" s="75" t="s">
        <v>419</v>
      </c>
      <c r="B102" s="86"/>
      <c r="C102" s="103">
        <v>18</v>
      </c>
      <c r="D102" s="71">
        <v>10</v>
      </c>
      <c r="E102" s="74">
        <v>8</v>
      </c>
      <c r="F102" s="78">
        <f t="shared" si="25"/>
        <v>36</v>
      </c>
      <c r="G102" s="79">
        <f t="shared" si="26"/>
        <v>30</v>
      </c>
      <c r="H102" s="80">
        <v>6</v>
      </c>
      <c r="I102" s="62"/>
      <c r="J102" s="62"/>
      <c r="K102" s="62">
        <v>1</v>
      </c>
      <c r="L102" s="62">
        <v>5</v>
      </c>
    </row>
    <row r="103" spans="1:12" x14ac:dyDescent="0.25">
      <c r="A103" s="73" t="s">
        <v>420</v>
      </c>
      <c r="B103" s="103">
        <v>5</v>
      </c>
      <c r="C103" s="71">
        <v>20</v>
      </c>
      <c r="D103" s="71">
        <v>16</v>
      </c>
      <c r="E103" s="74">
        <v>10</v>
      </c>
      <c r="F103" s="78">
        <f t="shared" si="25"/>
        <v>51</v>
      </c>
      <c r="G103" s="79">
        <f t="shared" si="26"/>
        <v>50</v>
      </c>
      <c r="H103" s="80">
        <v>1</v>
      </c>
      <c r="I103" s="62"/>
      <c r="J103" s="62"/>
      <c r="K103" s="299">
        <v>2</v>
      </c>
      <c r="L103" s="62">
        <v>22</v>
      </c>
    </row>
    <row r="104" spans="1:12" x14ac:dyDescent="0.25">
      <c r="A104" s="73" t="s">
        <v>421</v>
      </c>
      <c r="B104" s="71">
        <v>11</v>
      </c>
      <c r="C104" s="71">
        <v>11</v>
      </c>
      <c r="D104" s="71">
        <v>8</v>
      </c>
      <c r="E104" s="74">
        <v>10</v>
      </c>
      <c r="F104" s="78">
        <f t="shared" si="25"/>
        <v>40</v>
      </c>
      <c r="G104" s="79">
        <f t="shared" si="26"/>
        <v>36</v>
      </c>
      <c r="H104" s="80">
        <v>4</v>
      </c>
      <c r="I104" s="62"/>
      <c r="J104" s="62"/>
      <c r="K104" s="62">
        <v>3</v>
      </c>
      <c r="L104" s="62">
        <v>13</v>
      </c>
    </row>
    <row r="105" spans="1:12" x14ac:dyDescent="0.25">
      <c r="A105" s="98" t="s">
        <v>654</v>
      </c>
      <c r="B105" s="71">
        <v>19</v>
      </c>
      <c r="C105" s="87"/>
      <c r="D105" s="87"/>
      <c r="E105" s="88"/>
      <c r="F105" s="78">
        <f t="shared" si="25"/>
        <v>19</v>
      </c>
      <c r="G105" s="79">
        <f t="shared" si="26"/>
        <v>14</v>
      </c>
      <c r="H105" s="80">
        <v>5</v>
      </c>
      <c r="I105" s="62"/>
      <c r="J105" s="62"/>
      <c r="K105" s="299">
        <v>1</v>
      </c>
      <c r="L105" s="62">
        <v>8</v>
      </c>
    </row>
    <row r="106" spans="1:12" x14ac:dyDescent="0.25">
      <c r="A106" s="73"/>
      <c r="B106" s="71"/>
      <c r="C106" s="71"/>
      <c r="D106" s="71"/>
      <c r="E106" s="74"/>
      <c r="F106" s="78">
        <f t="shared" si="25"/>
        <v>0</v>
      </c>
      <c r="G106" s="79">
        <f t="shared" si="26"/>
        <v>0</v>
      </c>
      <c r="H106" s="80"/>
      <c r="I106" s="81"/>
      <c r="J106" s="81"/>
      <c r="K106" s="299"/>
      <c r="L106" s="299"/>
    </row>
    <row r="107" spans="1:12" x14ac:dyDescent="0.25">
      <c r="A107" s="1"/>
      <c r="B107" s="42"/>
      <c r="C107" s="42"/>
      <c r="D107" s="42"/>
      <c r="E107" s="43"/>
      <c r="F107" s="13">
        <f t="shared" si="25"/>
        <v>0</v>
      </c>
      <c r="G107" s="11">
        <f t="shared" si="26"/>
        <v>0</v>
      </c>
      <c r="H107" s="14"/>
      <c r="K107" s="70"/>
      <c r="L107" s="299"/>
    </row>
    <row r="108" spans="1:12" ht="15.75" thickBot="1" x14ac:dyDescent="0.3">
      <c r="A108" s="4" t="s">
        <v>13</v>
      </c>
      <c r="B108" s="15">
        <f t="shared" ref="B108:G108" si="27">SUM(B101:B107)</f>
        <v>35</v>
      </c>
      <c r="C108" s="15">
        <f t="shared" si="27"/>
        <v>57</v>
      </c>
      <c r="D108" s="15">
        <f t="shared" si="27"/>
        <v>47</v>
      </c>
      <c r="E108" s="16">
        <f t="shared" si="27"/>
        <v>36</v>
      </c>
      <c r="F108" s="17">
        <f t="shared" si="27"/>
        <v>175</v>
      </c>
      <c r="G108" s="18">
        <f t="shared" si="27"/>
        <v>159</v>
      </c>
      <c r="H108" s="19">
        <f>SUM(H101:H107)</f>
        <v>16</v>
      </c>
      <c r="I108" s="63"/>
      <c r="J108" s="63"/>
      <c r="K108" s="70">
        <f>SUM(K101:K107)</f>
        <v>7</v>
      </c>
      <c r="L108" s="299">
        <f>SUM(L101:L107)</f>
        <v>48</v>
      </c>
    </row>
    <row r="109" spans="1:12" ht="15.75" thickTop="1" x14ac:dyDescent="0.25">
      <c r="K109" s="70"/>
      <c r="L109" s="299"/>
    </row>
    <row r="110" spans="1:12" x14ac:dyDescent="0.25">
      <c r="K110" s="70"/>
      <c r="L110" s="299"/>
    </row>
    <row r="111" spans="1:12" ht="21.75" thickBot="1" x14ac:dyDescent="0.4">
      <c r="A111" s="68" t="s">
        <v>16</v>
      </c>
      <c r="B111">
        <f>B99</f>
        <v>2020</v>
      </c>
      <c r="K111" s="70"/>
      <c r="L111" s="299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423</v>
      </c>
      <c r="B113" s="87"/>
      <c r="C113" s="71">
        <v>12</v>
      </c>
      <c r="D113" s="71">
        <v>12</v>
      </c>
      <c r="E113" s="74">
        <v>11</v>
      </c>
      <c r="F113" s="78">
        <f t="shared" ref="F113:F119" si="28">SUM(B113:E113)</f>
        <v>35</v>
      </c>
      <c r="G113" s="79">
        <f t="shared" ref="G113:G119" si="29">F113-H113</f>
        <v>29</v>
      </c>
      <c r="H113" s="80">
        <v>6</v>
      </c>
      <c r="I113" s="62"/>
      <c r="J113" s="62"/>
      <c r="K113" s="62">
        <v>1</v>
      </c>
      <c r="L113" s="62">
        <v>12</v>
      </c>
    </row>
    <row r="114" spans="1:14" x14ac:dyDescent="0.25">
      <c r="A114" s="75" t="s">
        <v>424</v>
      </c>
      <c r="B114" s="71">
        <v>5</v>
      </c>
      <c r="C114" s="71">
        <v>18</v>
      </c>
      <c r="D114" s="71">
        <v>9</v>
      </c>
      <c r="E114" s="74">
        <v>8</v>
      </c>
      <c r="F114" s="78">
        <f t="shared" si="28"/>
        <v>40</v>
      </c>
      <c r="G114" s="79">
        <f t="shared" si="29"/>
        <v>35</v>
      </c>
      <c r="H114" s="80">
        <v>5</v>
      </c>
      <c r="I114" s="62"/>
      <c r="J114" s="62"/>
      <c r="K114" s="62">
        <v>3</v>
      </c>
      <c r="L114" s="62">
        <v>10</v>
      </c>
    </row>
    <row r="115" spans="1:14" x14ac:dyDescent="0.25">
      <c r="A115" s="73" t="s">
        <v>425</v>
      </c>
      <c r="B115" s="71">
        <v>12</v>
      </c>
      <c r="C115" s="71">
        <v>22</v>
      </c>
      <c r="D115" s="71">
        <v>10</v>
      </c>
      <c r="E115" s="74">
        <v>10</v>
      </c>
      <c r="F115" s="78">
        <f t="shared" si="28"/>
        <v>54</v>
      </c>
      <c r="G115" s="79">
        <f t="shared" si="29"/>
        <v>40</v>
      </c>
      <c r="H115" s="80">
        <v>14</v>
      </c>
      <c r="I115" s="62"/>
      <c r="J115" s="62"/>
      <c r="K115" s="299">
        <v>6</v>
      </c>
      <c r="L115" s="62">
        <v>7</v>
      </c>
    </row>
    <row r="116" spans="1:14" x14ac:dyDescent="0.25">
      <c r="A116" s="73" t="s">
        <v>426</v>
      </c>
      <c r="B116" s="71">
        <v>13</v>
      </c>
      <c r="C116" s="71">
        <v>20</v>
      </c>
      <c r="D116" s="71">
        <v>12</v>
      </c>
      <c r="E116" s="74">
        <v>9</v>
      </c>
      <c r="F116" s="78">
        <f t="shared" si="28"/>
        <v>54</v>
      </c>
      <c r="G116" s="79">
        <f t="shared" si="29"/>
        <v>40</v>
      </c>
      <c r="H116" s="80">
        <v>14</v>
      </c>
      <c r="I116" s="62"/>
      <c r="J116" s="62"/>
      <c r="K116" s="62">
        <v>4</v>
      </c>
      <c r="L116" s="62">
        <v>4</v>
      </c>
    </row>
    <row r="117" spans="1:14" x14ac:dyDescent="0.25">
      <c r="A117" s="73" t="s">
        <v>655</v>
      </c>
      <c r="B117" s="71">
        <v>9</v>
      </c>
      <c r="C117" s="71">
        <v>21</v>
      </c>
      <c r="D117" s="71">
        <v>6</v>
      </c>
      <c r="E117" s="74">
        <v>6</v>
      </c>
      <c r="F117" s="78">
        <f t="shared" si="28"/>
        <v>42</v>
      </c>
      <c r="G117" s="79">
        <f t="shared" si="29"/>
        <v>30</v>
      </c>
      <c r="H117" s="80">
        <v>12</v>
      </c>
      <c r="I117" s="62"/>
      <c r="J117" s="62"/>
      <c r="K117" s="62">
        <v>6</v>
      </c>
      <c r="L117" s="62">
        <v>5</v>
      </c>
    </row>
    <row r="118" spans="1:14" x14ac:dyDescent="0.25">
      <c r="A118" s="73"/>
      <c r="B118" s="71"/>
      <c r="C118" s="71"/>
      <c r="D118" s="71"/>
      <c r="E118" s="74"/>
      <c r="F118" s="78">
        <f t="shared" si="28"/>
        <v>0</v>
      </c>
      <c r="G118" s="79">
        <f t="shared" si="29"/>
        <v>0</v>
      </c>
      <c r="H118" s="80"/>
      <c r="I118" s="62"/>
      <c r="J118" s="62"/>
      <c r="K118" s="299"/>
      <c r="L118" s="299"/>
    </row>
    <row r="119" spans="1:14" x14ac:dyDescent="0.25">
      <c r="A119" s="73"/>
      <c r="B119" s="71"/>
      <c r="C119" s="71"/>
      <c r="D119" s="71"/>
      <c r="E119" s="74"/>
      <c r="F119" s="13">
        <f t="shared" si="28"/>
        <v>0</v>
      </c>
      <c r="G119" s="11">
        <f t="shared" si="29"/>
        <v>0</v>
      </c>
      <c r="H119" s="14"/>
      <c r="K119" s="70"/>
      <c r="L119" s="299"/>
    </row>
    <row r="120" spans="1:14" ht="15.75" thickBot="1" x14ac:dyDescent="0.3">
      <c r="A120" s="4" t="s">
        <v>13</v>
      </c>
      <c r="B120" s="15">
        <f t="shared" ref="B120:E120" si="30">SUM(B113:B119)</f>
        <v>39</v>
      </c>
      <c r="C120" s="15">
        <f t="shared" si="30"/>
        <v>93</v>
      </c>
      <c r="D120" s="15">
        <f t="shared" si="30"/>
        <v>49</v>
      </c>
      <c r="E120" s="16">
        <f t="shared" si="30"/>
        <v>44</v>
      </c>
      <c r="F120" s="17">
        <f t="shared" ref="F120:L120" si="31">SUM(F113:F119)</f>
        <v>225</v>
      </c>
      <c r="G120" s="18">
        <f t="shared" si="31"/>
        <v>174</v>
      </c>
      <c r="H120" s="19">
        <f t="shared" si="31"/>
        <v>51</v>
      </c>
      <c r="I120" s="63">
        <f t="shared" si="31"/>
        <v>0</v>
      </c>
      <c r="J120" s="63">
        <f t="shared" si="31"/>
        <v>0</v>
      </c>
      <c r="K120" s="113">
        <f t="shared" si="31"/>
        <v>20</v>
      </c>
      <c r="L120" s="299">
        <f t="shared" si="31"/>
        <v>38</v>
      </c>
    </row>
    <row r="121" spans="1:14" ht="15.75" thickTop="1" x14ac:dyDescent="0.25">
      <c r="K121" s="70"/>
      <c r="L121" s="299"/>
    </row>
    <row r="122" spans="1:14" x14ac:dyDescent="0.25">
      <c r="K122" s="70"/>
      <c r="L122" s="299"/>
    </row>
    <row r="123" spans="1:14" ht="21.75" thickBot="1" x14ac:dyDescent="0.4">
      <c r="A123" s="68" t="s">
        <v>17</v>
      </c>
      <c r="B123">
        <f>B111</f>
        <v>2020</v>
      </c>
      <c r="K123" s="70"/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428</v>
      </c>
      <c r="B125" s="71">
        <v>16</v>
      </c>
      <c r="C125" s="71">
        <v>20</v>
      </c>
      <c r="D125" s="71">
        <v>14</v>
      </c>
      <c r="E125" s="74">
        <v>8</v>
      </c>
      <c r="F125" s="78">
        <f t="shared" ref="F125:F131" si="32">SUM(B125:E125)</f>
        <v>58</v>
      </c>
      <c r="G125" s="79">
        <f t="shared" ref="G125:G131" si="33">F125-H125</f>
        <v>39</v>
      </c>
      <c r="H125" s="80">
        <v>19</v>
      </c>
      <c r="I125" s="62"/>
      <c r="J125" s="62"/>
      <c r="K125" s="303">
        <v>6</v>
      </c>
      <c r="L125" s="300">
        <v>5</v>
      </c>
      <c r="M125" s="297"/>
      <c r="N125" s="279"/>
    </row>
    <row r="126" spans="1:14" x14ac:dyDescent="0.25">
      <c r="A126" s="75" t="s">
        <v>429</v>
      </c>
      <c r="B126" s="71">
        <v>12</v>
      </c>
      <c r="C126" s="71">
        <v>14</v>
      </c>
      <c r="D126" s="71">
        <v>14</v>
      </c>
      <c r="E126" s="74">
        <v>2</v>
      </c>
      <c r="F126" s="78">
        <f t="shared" si="32"/>
        <v>42</v>
      </c>
      <c r="G126" s="79">
        <f t="shared" si="33"/>
        <v>31</v>
      </c>
      <c r="H126" s="80">
        <v>11</v>
      </c>
      <c r="I126" s="62"/>
      <c r="J126" s="62"/>
      <c r="K126" s="303">
        <v>4</v>
      </c>
      <c r="L126" s="300">
        <v>6</v>
      </c>
    </row>
    <row r="127" spans="1:14" x14ac:dyDescent="0.25">
      <c r="A127" s="73" t="s">
        <v>430</v>
      </c>
      <c r="B127" s="71">
        <v>7</v>
      </c>
      <c r="C127" s="71">
        <v>0</v>
      </c>
      <c r="D127" s="71">
        <v>13</v>
      </c>
      <c r="E127" s="74">
        <v>10</v>
      </c>
      <c r="F127" s="78">
        <f t="shared" si="32"/>
        <v>30</v>
      </c>
      <c r="G127" s="79">
        <f t="shared" si="33"/>
        <v>22</v>
      </c>
      <c r="H127" s="80">
        <v>8</v>
      </c>
      <c r="I127" s="62"/>
      <c r="J127" s="62"/>
      <c r="K127" s="303">
        <v>1</v>
      </c>
      <c r="L127" s="302">
        <v>0</v>
      </c>
    </row>
    <row r="128" spans="1:14" x14ac:dyDescent="0.25">
      <c r="A128" s="73" t="s">
        <v>656</v>
      </c>
      <c r="B128" s="71">
        <v>21</v>
      </c>
      <c r="C128" s="71">
        <v>24</v>
      </c>
      <c r="D128" s="213"/>
      <c r="E128" s="216"/>
      <c r="F128" s="78">
        <f t="shared" si="32"/>
        <v>45</v>
      </c>
      <c r="G128" s="79">
        <f t="shared" si="33"/>
        <v>32</v>
      </c>
      <c r="H128" s="80">
        <v>13</v>
      </c>
      <c r="I128" s="62"/>
      <c r="J128" s="62"/>
      <c r="K128" s="303">
        <v>4</v>
      </c>
      <c r="L128" s="301">
        <v>6</v>
      </c>
    </row>
    <row r="129" spans="1:14" x14ac:dyDescent="0.25">
      <c r="A129" s="73" t="s">
        <v>657</v>
      </c>
      <c r="B129" s="71">
        <v>15</v>
      </c>
      <c r="C129" s="87"/>
      <c r="D129" s="87"/>
      <c r="E129" s="88"/>
      <c r="F129" s="78">
        <f t="shared" si="32"/>
        <v>15</v>
      </c>
      <c r="G129" s="79">
        <f t="shared" si="33"/>
        <v>14</v>
      </c>
      <c r="H129" s="80">
        <v>1</v>
      </c>
      <c r="I129" s="62"/>
      <c r="J129" s="62"/>
      <c r="K129" s="303">
        <v>2</v>
      </c>
      <c r="L129" s="301">
        <v>1</v>
      </c>
      <c r="M129" s="62">
        <v>24</v>
      </c>
      <c r="N129" s="62">
        <v>2</v>
      </c>
    </row>
    <row r="130" spans="1:14" x14ac:dyDescent="0.25">
      <c r="A130" s="73"/>
      <c r="B130" s="71"/>
      <c r="C130" s="71"/>
      <c r="D130" s="71"/>
      <c r="E130" s="74"/>
      <c r="F130" s="78">
        <f t="shared" si="32"/>
        <v>0</v>
      </c>
      <c r="G130" s="79">
        <f t="shared" si="33"/>
        <v>0</v>
      </c>
      <c r="H130" s="80"/>
      <c r="I130" s="81"/>
      <c r="J130" s="81"/>
      <c r="K130" s="122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2"/>
        <v>0</v>
      </c>
      <c r="G131" s="11">
        <f t="shared" si="33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4">SUM(B125:B131)</f>
        <v>71</v>
      </c>
      <c r="C132" s="15">
        <f t="shared" si="34"/>
        <v>58</v>
      </c>
      <c r="D132" s="15">
        <f t="shared" si="34"/>
        <v>41</v>
      </c>
      <c r="E132" s="16">
        <f t="shared" si="34"/>
        <v>20</v>
      </c>
      <c r="F132" s="17">
        <f t="shared" si="34"/>
        <v>190</v>
      </c>
      <c r="G132" s="18">
        <f t="shared" si="34"/>
        <v>138</v>
      </c>
      <c r="H132" s="19">
        <f t="shared" si="34"/>
        <v>52</v>
      </c>
      <c r="I132" s="63">
        <f>SUM(I125:I131)</f>
        <v>0</v>
      </c>
      <c r="J132" s="63">
        <f>SUM(J125:J131)</f>
        <v>0</v>
      </c>
      <c r="K132" s="195">
        <f>SUM(K125:K131)</f>
        <v>17</v>
      </c>
      <c r="L132" s="299">
        <f>SUM(L125:L131)</f>
        <v>18</v>
      </c>
      <c r="M132" s="70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2020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171" t="s">
        <v>666</v>
      </c>
    </row>
    <row r="137" spans="1:14" x14ac:dyDescent="0.25">
      <c r="A137" s="73" t="s">
        <v>433</v>
      </c>
      <c r="B137" s="87"/>
      <c r="C137" s="71">
        <v>19</v>
      </c>
      <c r="D137" s="71">
        <v>4</v>
      </c>
      <c r="E137" s="74">
        <v>7</v>
      </c>
      <c r="F137" s="13">
        <f t="shared" ref="F137:F143" si="35">SUM(B137:E137)</f>
        <v>30</v>
      </c>
      <c r="G137" s="11">
        <f t="shared" ref="G137:G143" si="36">F137-H137</f>
        <v>24</v>
      </c>
      <c r="H137" s="14">
        <v>6</v>
      </c>
      <c r="I137" s="62"/>
      <c r="J137" s="62"/>
      <c r="K137" s="70">
        <v>3</v>
      </c>
      <c r="L137" s="299">
        <v>3</v>
      </c>
    </row>
    <row r="138" spans="1:14" x14ac:dyDescent="0.25">
      <c r="A138" s="75" t="s">
        <v>658</v>
      </c>
      <c r="B138" s="71">
        <v>14</v>
      </c>
      <c r="C138" s="71">
        <v>16</v>
      </c>
      <c r="D138" s="71">
        <v>9</v>
      </c>
      <c r="E138" s="74">
        <v>4</v>
      </c>
      <c r="F138" s="13">
        <f t="shared" si="35"/>
        <v>43</v>
      </c>
      <c r="G138" s="11">
        <f t="shared" si="36"/>
        <v>33</v>
      </c>
      <c r="H138" s="14">
        <v>10</v>
      </c>
      <c r="I138" s="62"/>
      <c r="J138" s="62"/>
      <c r="K138" s="70">
        <v>4</v>
      </c>
      <c r="L138" s="299">
        <v>2</v>
      </c>
      <c r="M138" s="81"/>
    </row>
    <row r="139" spans="1:14" x14ac:dyDescent="0.25">
      <c r="A139" s="73" t="s">
        <v>435</v>
      </c>
      <c r="B139" s="71">
        <v>17</v>
      </c>
      <c r="C139" s="71">
        <v>18</v>
      </c>
      <c r="D139" s="71">
        <v>11</v>
      </c>
      <c r="E139" s="74">
        <v>9</v>
      </c>
      <c r="F139" s="13">
        <f t="shared" si="35"/>
        <v>55</v>
      </c>
      <c r="G139" s="11">
        <f>F139-H139</f>
        <v>39</v>
      </c>
      <c r="H139" s="14">
        <v>16</v>
      </c>
      <c r="I139" s="62"/>
      <c r="J139" s="62"/>
      <c r="K139" s="62">
        <v>3</v>
      </c>
      <c r="L139" s="299">
        <v>2</v>
      </c>
    </row>
    <row r="140" spans="1:14" x14ac:dyDescent="0.25">
      <c r="A140" s="73" t="s">
        <v>436</v>
      </c>
      <c r="B140" s="182">
        <v>28</v>
      </c>
      <c r="C140" s="71">
        <v>16</v>
      </c>
      <c r="D140" s="264"/>
      <c r="E140" s="74">
        <v>2</v>
      </c>
      <c r="F140" s="13">
        <f t="shared" si="35"/>
        <v>46</v>
      </c>
      <c r="G140" s="11">
        <f>F140-H140</f>
        <v>36</v>
      </c>
      <c r="H140" s="14">
        <v>10</v>
      </c>
      <c r="I140" s="138"/>
      <c r="J140" s="138"/>
      <c r="K140" s="70">
        <v>2</v>
      </c>
      <c r="L140" s="299">
        <v>5</v>
      </c>
    </row>
    <row r="141" spans="1:14" x14ac:dyDescent="0.25">
      <c r="A141" s="98" t="s">
        <v>659</v>
      </c>
      <c r="B141" s="71">
        <v>5</v>
      </c>
      <c r="C141" s="71">
        <v>15</v>
      </c>
      <c r="D141" s="90"/>
      <c r="E141" s="91"/>
      <c r="F141" s="13">
        <f t="shared" si="35"/>
        <v>20</v>
      </c>
      <c r="G141" s="11">
        <f t="shared" si="36"/>
        <v>16</v>
      </c>
      <c r="H141" s="14">
        <v>4</v>
      </c>
      <c r="I141" s="62"/>
      <c r="J141" s="62"/>
      <c r="K141" s="70">
        <v>2</v>
      </c>
      <c r="L141" s="299">
        <v>1</v>
      </c>
    </row>
    <row r="142" spans="1:14" x14ac:dyDescent="0.25">
      <c r="A142" s="73"/>
      <c r="B142" s="71"/>
      <c r="C142" s="71"/>
      <c r="D142" s="71"/>
      <c r="E142" s="74"/>
      <c r="F142" s="13">
        <f t="shared" si="35"/>
        <v>0</v>
      </c>
      <c r="G142" s="11">
        <f t="shared" si="36"/>
        <v>0</v>
      </c>
      <c r="H142" s="14"/>
      <c r="I142" s="81"/>
      <c r="J142" s="81"/>
      <c r="K142" s="70"/>
      <c r="L142" s="299"/>
    </row>
    <row r="143" spans="1:14" x14ac:dyDescent="0.25">
      <c r="A143" s="1"/>
      <c r="B143" s="71"/>
      <c r="C143" s="71"/>
      <c r="D143" s="71"/>
      <c r="E143" s="74"/>
      <c r="F143" s="13">
        <f t="shared" si="35"/>
        <v>0</v>
      </c>
      <c r="G143" s="11">
        <f t="shared" si="36"/>
        <v>0</v>
      </c>
      <c r="H143" s="14"/>
      <c r="K143" s="70"/>
      <c r="L143" s="299"/>
    </row>
    <row r="144" spans="1:14" ht="15.75" thickBot="1" x14ac:dyDescent="0.3">
      <c r="A144" s="4" t="s">
        <v>13</v>
      </c>
      <c r="B144" s="15">
        <f t="shared" ref="B144:H144" si="37">SUM(B137:B143)</f>
        <v>64</v>
      </c>
      <c r="C144" s="15">
        <f t="shared" si="37"/>
        <v>84</v>
      </c>
      <c r="D144" s="15">
        <f t="shared" si="37"/>
        <v>24</v>
      </c>
      <c r="E144" s="16">
        <f t="shared" si="37"/>
        <v>22</v>
      </c>
      <c r="F144" s="17">
        <f t="shared" si="37"/>
        <v>194</v>
      </c>
      <c r="G144" s="18">
        <f t="shared" si="37"/>
        <v>148</v>
      </c>
      <c r="H144" s="19">
        <f t="shared" si="37"/>
        <v>46</v>
      </c>
      <c r="I144" s="63">
        <f>SUM(I137:I143)</f>
        <v>0</v>
      </c>
      <c r="J144" s="63">
        <f>SUM(J137:J143)</f>
        <v>0</v>
      </c>
      <c r="K144" s="70">
        <f>SUM(K137:K143)</f>
        <v>14</v>
      </c>
      <c r="L144" s="299">
        <f>SUM(L137:L143)</f>
        <v>13</v>
      </c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2020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571</v>
      </c>
      <c r="C149" s="47">
        <f>C144+C132+C120+C108+C96+C84+C72+C60+C48+C36+C24+C12</f>
        <v>1017</v>
      </c>
      <c r="D149" s="47">
        <f>SUM(D144+D132+D120+D108+D96+D84+D72+D60+D48+D36+D24+D12)</f>
        <v>514</v>
      </c>
      <c r="E149" s="47">
        <f>SUM(E144+E132+E120+E108+E96+E84+E72+E60+E48+E36+E24+E12)</f>
        <v>399</v>
      </c>
      <c r="F149" s="48">
        <f>SUM(F144+F132+F120+F108+F96+F84+F72+F60+F48+F36+F24+F12)</f>
        <v>2501</v>
      </c>
      <c r="G149" s="48">
        <f>SUM(G144+G132+G120+G108+G96++G84+G72+G60+G48+G36+G24+G12)</f>
        <v>1988</v>
      </c>
      <c r="H149" s="48">
        <f>SUM(H144+H132+H120+H108+H96+H84+H72+H60+H48+H36+H24+H12)</f>
        <v>513</v>
      </c>
      <c r="I149" s="63">
        <f>SUM(I12+I24+I36+I48+I60+I72+I84+I96+I108+I120+I132+I144)</f>
        <v>96</v>
      </c>
      <c r="J149" s="63">
        <f>SUM(J144+J132+J120+J108+J96+J84+J72+J60+J48+J36+J24+J12)</f>
        <v>64</v>
      </c>
      <c r="L149" s="81"/>
    </row>
    <row r="150" spans="1:13" x14ac:dyDescent="0.25">
      <c r="F150">
        <f>B149+C149+D149+E149</f>
        <v>2501</v>
      </c>
      <c r="G150" s="202" t="s">
        <v>55</v>
      </c>
      <c r="H150">
        <f>SUM(G149:H149)</f>
        <v>2501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39" t="s">
        <v>578</v>
      </c>
      <c r="F152" s="340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3">
        <v>2020</v>
      </c>
      <c r="F164" s="1">
        <v>2501</v>
      </c>
      <c r="H164" s="252" t="s">
        <v>668</v>
      </c>
      <c r="I164" s="268">
        <v>18</v>
      </c>
      <c r="J164" s="268">
        <v>11</v>
      </c>
      <c r="K164" s="249">
        <v>43845</v>
      </c>
      <c r="L164" s="81"/>
      <c r="M164" s="81"/>
    </row>
    <row r="165" spans="1:13" x14ac:dyDescent="0.25">
      <c r="A165" s="197"/>
      <c r="B165" s="197"/>
      <c r="C165" s="198"/>
      <c r="D165" s="197"/>
      <c r="E165" s="306"/>
      <c r="F165" s="257"/>
      <c r="H165" s="307"/>
      <c r="I165" s="308"/>
      <c r="J165" s="308"/>
      <c r="K165" s="309"/>
      <c r="L165" s="81"/>
      <c r="M165" s="81"/>
    </row>
    <row r="166" spans="1:13" x14ac:dyDescent="0.25">
      <c r="A166" s="197"/>
      <c r="B166" s="197"/>
      <c r="C166" s="198"/>
      <c r="D166" s="197"/>
      <c r="E166" s="306"/>
      <c r="F166" s="257"/>
      <c r="H166" s="307"/>
      <c r="I166" s="308"/>
      <c r="J166" s="308"/>
      <c r="K166" s="309"/>
      <c r="L166" s="81"/>
      <c r="M166" s="81"/>
    </row>
    <row r="167" spans="1:13" x14ac:dyDescent="0.25">
      <c r="A167" s="197"/>
      <c r="B167" s="197"/>
      <c r="C167" s="198"/>
      <c r="D167" s="197"/>
      <c r="E167" s="306"/>
      <c r="F167" s="257"/>
      <c r="H167" s="307"/>
      <c r="I167" s="308"/>
      <c r="J167" s="308"/>
      <c r="K167" s="309"/>
      <c r="L167" s="81"/>
      <c r="M167" s="81"/>
    </row>
    <row r="168" spans="1:13" x14ac:dyDescent="0.25">
      <c r="A168" s="197"/>
      <c r="B168" s="197"/>
      <c r="C168" s="198"/>
      <c r="D168" s="197"/>
      <c r="E168" s="306"/>
      <c r="F168" s="257"/>
      <c r="H168" s="307"/>
      <c r="I168" s="308"/>
      <c r="J168" s="308"/>
      <c r="K168" s="309"/>
      <c r="L168" s="81"/>
      <c r="M168" s="81"/>
    </row>
    <row r="169" spans="1:13" x14ac:dyDescent="0.25">
      <c r="A169" s="197"/>
      <c r="B169" s="197"/>
      <c r="C169" s="198"/>
      <c r="D169" s="197"/>
      <c r="E169" s="240"/>
      <c r="F169" s="257"/>
      <c r="H169" s="257"/>
      <c r="I169" s="257"/>
      <c r="J169" s="257"/>
      <c r="K169" s="257"/>
      <c r="L169" s="81"/>
      <c r="M169" s="81"/>
    </row>
    <row r="170" spans="1:13" x14ac:dyDescent="0.25">
      <c r="A170" s="341" t="s">
        <v>579</v>
      </c>
      <c r="B170" s="341"/>
      <c r="C170" s="341"/>
      <c r="D170" s="341"/>
      <c r="E170" s="341"/>
      <c r="L170" s="81"/>
      <c r="M170" s="81"/>
    </row>
    <row r="171" spans="1:13" x14ac:dyDescent="0.25">
      <c r="A171" s="205"/>
      <c r="B171" s="255" t="s">
        <v>0</v>
      </c>
      <c r="C171" s="256" t="s">
        <v>1</v>
      </c>
      <c r="D171" s="269" t="s">
        <v>2</v>
      </c>
      <c r="E171" s="274" t="s">
        <v>3</v>
      </c>
      <c r="H171" s="126"/>
      <c r="I171" s="127"/>
      <c r="J171" s="127"/>
      <c r="K171" s="128"/>
      <c r="L171" s="81"/>
      <c r="M171" s="81"/>
    </row>
    <row r="172" spans="1:13" x14ac:dyDescent="0.25">
      <c r="A172" s="192" t="s">
        <v>286</v>
      </c>
      <c r="B172" s="311" t="s">
        <v>326</v>
      </c>
      <c r="C172" s="313">
        <v>18598</v>
      </c>
      <c r="D172" s="322" t="s">
        <v>327</v>
      </c>
      <c r="E172" s="318">
        <v>21520</v>
      </c>
      <c r="F172" t="s">
        <v>672</v>
      </c>
      <c r="H172" s="126"/>
      <c r="I172" s="127"/>
      <c r="J172" s="127"/>
      <c r="K172" s="128"/>
    </row>
    <row r="173" spans="1:13" x14ac:dyDescent="0.25">
      <c r="A173" s="192" t="s">
        <v>284</v>
      </c>
      <c r="B173" s="311">
        <v>18810</v>
      </c>
      <c r="C173" s="314" t="s">
        <v>328</v>
      </c>
      <c r="D173" s="323">
        <v>29434</v>
      </c>
      <c r="E173" s="318">
        <v>30348</v>
      </c>
      <c r="H173" s="126"/>
      <c r="I173" s="127"/>
      <c r="J173" s="127"/>
      <c r="K173" s="128"/>
    </row>
    <row r="174" spans="1:13" x14ac:dyDescent="0.25">
      <c r="A174" s="192" t="s">
        <v>281</v>
      </c>
      <c r="B174" s="311">
        <v>20637</v>
      </c>
      <c r="C174" s="314" t="s">
        <v>329</v>
      </c>
      <c r="D174" s="323">
        <v>29373</v>
      </c>
      <c r="E174" s="318">
        <v>31625</v>
      </c>
      <c r="H174" s="126"/>
      <c r="I174" s="127"/>
      <c r="J174" s="127"/>
      <c r="K174" s="128"/>
    </row>
    <row r="175" spans="1:13" x14ac:dyDescent="0.25">
      <c r="A175" s="192" t="s">
        <v>279</v>
      </c>
      <c r="B175" s="311">
        <v>22798</v>
      </c>
      <c r="C175" s="313">
        <v>32325</v>
      </c>
      <c r="D175" s="323">
        <v>25020</v>
      </c>
      <c r="E175" s="318">
        <v>27181</v>
      </c>
      <c r="H175" s="126"/>
      <c r="I175" s="127"/>
      <c r="J175" s="127"/>
      <c r="K175" s="128"/>
    </row>
    <row r="176" spans="1:13" x14ac:dyDescent="0.25">
      <c r="A176" s="1"/>
      <c r="B176" s="312"/>
      <c r="C176" s="315" t="s">
        <v>278</v>
      </c>
      <c r="D176" s="324">
        <v>106</v>
      </c>
      <c r="E176" s="319">
        <v>135</v>
      </c>
      <c r="H176" s="126"/>
      <c r="I176" s="127"/>
      <c r="J176" s="127"/>
      <c r="K176" s="128"/>
    </row>
    <row r="177" spans="1:11" x14ac:dyDescent="0.25">
      <c r="A177" s="192" t="s">
        <v>285</v>
      </c>
      <c r="B177" s="311">
        <v>29373</v>
      </c>
      <c r="C177" s="314" t="s">
        <v>330</v>
      </c>
      <c r="D177" s="323">
        <v>25020</v>
      </c>
      <c r="E177" s="318">
        <v>14277</v>
      </c>
      <c r="H177" s="126"/>
      <c r="I177" s="127"/>
      <c r="J177" s="127"/>
      <c r="K177" s="128"/>
    </row>
    <row r="178" spans="1:11" ht="23.25" x14ac:dyDescent="0.25">
      <c r="A178" s="192" t="s">
        <v>381</v>
      </c>
      <c r="B178" s="311">
        <v>21033</v>
      </c>
      <c r="C178" s="316" t="s">
        <v>442</v>
      </c>
      <c r="D178" s="323">
        <v>19146</v>
      </c>
      <c r="E178" s="318">
        <v>30348</v>
      </c>
      <c r="H178" s="126"/>
      <c r="I178" s="127"/>
      <c r="J178" s="127"/>
      <c r="K178" s="128"/>
    </row>
    <row r="179" spans="1:11" ht="15.75" thickBot="1" x14ac:dyDescent="0.3">
      <c r="A179" s="330" t="s">
        <v>443</v>
      </c>
      <c r="B179" s="331">
        <v>30529</v>
      </c>
      <c r="C179" s="332">
        <v>34151</v>
      </c>
      <c r="D179" s="333">
        <v>15158</v>
      </c>
      <c r="E179" s="334">
        <v>20699</v>
      </c>
      <c r="H179" s="126"/>
      <c r="I179" s="127"/>
      <c r="J179" s="127"/>
      <c r="K179" s="128"/>
    </row>
    <row r="180" spans="1:11" x14ac:dyDescent="0.25">
      <c r="A180" s="326" t="s">
        <v>503</v>
      </c>
      <c r="B180" s="327">
        <v>42569</v>
      </c>
      <c r="C180" s="327">
        <v>42557</v>
      </c>
      <c r="D180" s="328">
        <v>42580</v>
      </c>
      <c r="E180" s="329">
        <v>42518</v>
      </c>
      <c r="F180" t="s">
        <v>671</v>
      </c>
      <c r="H180" s="126"/>
      <c r="I180" s="127"/>
      <c r="J180" s="127"/>
      <c r="K180" s="128"/>
    </row>
    <row r="181" spans="1:11" x14ac:dyDescent="0.25">
      <c r="A181" s="192" t="s">
        <v>567</v>
      </c>
      <c r="B181" s="311">
        <v>42933</v>
      </c>
      <c r="C181" s="311">
        <v>42937</v>
      </c>
      <c r="D181" s="320">
        <v>43042</v>
      </c>
      <c r="E181" s="321">
        <v>42966</v>
      </c>
      <c r="H181" s="126"/>
      <c r="I181" s="127"/>
      <c r="J181" s="127"/>
      <c r="K181" s="128"/>
    </row>
    <row r="182" spans="1:11" x14ac:dyDescent="0.25">
      <c r="A182" s="192" t="s">
        <v>608</v>
      </c>
      <c r="B182" s="311">
        <v>43283</v>
      </c>
      <c r="C182" s="311" t="s">
        <v>673</v>
      </c>
      <c r="D182" s="320">
        <v>43287</v>
      </c>
      <c r="E182" s="321">
        <v>43183</v>
      </c>
      <c r="H182" s="126"/>
      <c r="I182" s="127"/>
      <c r="J182" s="127"/>
      <c r="K182" s="128"/>
    </row>
    <row r="183" spans="1:11" x14ac:dyDescent="0.25">
      <c r="A183" s="192" t="s">
        <v>635</v>
      </c>
      <c r="B183" s="311">
        <v>43654</v>
      </c>
      <c r="C183" s="311">
        <v>43656</v>
      </c>
      <c r="D183" s="320">
        <v>43658</v>
      </c>
      <c r="E183" s="321">
        <v>43505</v>
      </c>
      <c r="H183" s="126"/>
      <c r="I183" s="127"/>
      <c r="J183" s="127"/>
      <c r="K183" s="128"/>
    </row>
    <row r="184" spans="1:11" x14ac:dyDescent="0.25">
      <c r="A184" s="192" t="s">
        <v>669</v>
      </c>
      <c r="B184" s="325" t="s">
        <v>670</v>
      </c>
      <c r="C184" s="321">
        <v>43845</v>
      </c>
      <c r="D184" s="321">
        <v>44022</v>
      </c>
      <c r="E184" s="321">
        <v>43876</v>
      </c>
      <c r="H184" s="126"/>
      <c r="I184" s="127"/>
      <c r="J184" s="127"/>
      <c r="K184" s="128"/>
    </row>
    <row r="185" spans="1:11" x14ac:dyDescent="0.25">
      <c r="A185" s="192"/>
      <c r="B185" s="325"/>
      <c r="C185" s="321"/>
      <c r="D185" s="321"/>
      <c r="E185" s="321"/>
      <c r="H185" s="126"/>
      <c r="I185" s="127"/>
      <c r="J185" s="127"/>
      <c r="K185" s="128"/>
    </row>
    <row r="186" spans="1:11" x14ac:dyDescent="0.25">
      <c r="A186" s="192"/>
      <c r="B186" s="325"/>
      <c r="C186" s="321"/>
      <c r="D186" s="321"/>
      <c r="E186" s="321"/>
      <c r="H186" s="126"/>
      <c r="I186" s="127"/>
      <c r="J186" s="127"/>
      <c r="K186" s="128"/>
    </row>
    <row r="187" spans="1:11" x14ac:dyDescent="0.25">
      <c r="A187" s="192"/>
      <c r="B187" s="321"/>
      <c r="C187" s="321"/>
      <c r="D187" s="321"/>
      <c r="E187" s="321"/>
      <c r="H187" s="126"/>
      <c r="I187" s="127"/>
      <c r="J187" s="127"/>
      <c r="K187" s="128"/>
    </row>
    <row r="188" spans="1:11" x14ac:dyDescent="0.25">
      <c r="A188" s="167"/>
      <c r="B188" s="310"/>
      <c r="C188" s="310"/>
      <c r="D188" s="310"/>
      <c r="E188" s="310"/>
      <c r="H188" s="126"/>
      <c r="I188" s="127"/>
      <c r="J188" s="127"/>
      <c r="K188" s="128"/>
    </row>
    <row r="189" spans="1:11" x14ac:dyDescent="0.25">
      <c r="A189" s="167"/>
      <c r="B189" s="254"/>
      <c r="C189" s="254"/>
      <c r="D189" s="254"/>
      <c r="E189" s="254"/>
      <c r="H189" s="126"/>
      <c r="I189" s="127"/>
      <c r="J189" s="127"/>
      <c r="K189" s="128"/>
    </row>
    <row r="190" spans="1:11" ht="21.75" thickBot="1" x14ac:dyDescent="0.4">
      <c r="A190" s="54" t="s">
        <v>39</v>
      </c>
    </row>
    <row r="191" spans="1:11" ht="30.75" thickBot="1" x14ac:dyDescent="0.3">
      <c r="A191" s="52" t="s">
        <v>4</v>
      </c>
      <c r="B191" s="3" t="s">
        <v>0</v>
      </c>
      <c r="C191" s="3" t="s">
        <v>1</v>
      </c>
      <c r="D191" s="3" t="s">
        <v>2</v>
      </c>
      <c r="E191" s="3" t="s">
        <v>3</v>
      </c>
      <c r="F191" s="5" t="s">
        <v>6</v>
      </c>
      <c r="G191" s="5" t="s">
        <v>5</v>
      </c>
      <c r="H191" s="32" t="s">
        <v>7</v>
      </c>
      <c r="I191" s="3" t="s">
        <v>46</v>
      </c>
      <c r="J191" s="3" t="s">
        <v>47</v>
      </c>
    </row>
    <row r="192" spans="1:11" ht="15.75" thickTop="1" x14ac:dyDescent="0.25">
      <c r="A192" s="1"/>
      <c r="B192" s="42"/>
      <c r="C192" s="42"/>
      <c r="D192" s="42"/>
      <c r="E192" s="43"/>
      <c r="F192" s="8">
        <f t="shared" ref="F192" si="38">SUM(B192:E192)</f>
        <v>0</v>
      </c>
      <c r="G192" s="9">
        <f t="shared" ref="G192" si="39">F192-H192</f>
        <v>0</v>
      </c>
      <c r="H192" s="10"/>
      <c r="I192" s="62"/>
      <c r="J192" s="62"/>
    </row>
    <row r="193" spans="1:10" x14ac:dyDescent="0.25">
      <c r="A193" s="2"/>
      <c r="B193" s="44"/>
      <c r="D193" s="44"/>
      <c r="E193" s="45"/>
      <c r="F193" s="21">
        <f>SUM(B193:E193)</f>
        <v>0</v>
      </c>
      <c r="G193" s="6">
        <f>F193-H193</f>
        <v>0</v>
      </c>
      <c r="H193" s="22"/>
      <c r="I193" s="62"/>
      <c r="J193" s="62"/>
    </row>
    <row r="194" spans="1:10" x14ac:dyDescent="0.25">
      <c r="A194" s="1"/>
      <c r="B194" s="42"/>
      <c r="C194" s="42"/>
      <c r="D194" s="42"/>
      <c r="E194" s="43"/>
      <c r="F194" s="13">
        <f t="shared" ref="F194:F197" si="40">SUM(B194:E194)</f>
        <v>0</v>
      </c>
      <c r="G194" s="11">
        <f t="shared" ref="G194:G197" si="41">F194-H194</f>
        <v>0</v>
      </c>
      <c r="H194" s="14"/>
      <c r="I194" s="62"/>
      <c r="J194" s="62"/>
    </row>
    <row r="195" spans="1:10" x14ac:dyDescent="0.25">
      <c r="A195" s="1"/>
      <c r="B195" s="42"/>
      <c r="C195" s="42"/>
      <c r="D195" s="42"/>
      <c r="E195" s="43"/>
      <c r="F195" s="13">
        <f t="shared" si="40"/>
        <v>0</v>
      </c>
      <c r="G195" s="11">
        <f t="shared" si="41"/>
        <v>0</v>
      </c>
      <c r="H195" s="14"/>
      <c r="I195" s="62"/>
      <c r="J195" s="62"/>
    </row>
    <row r="196" spans="1:10" x14ac:dyDescent="0.25">
      <c r="A196" s="1"/>
      <c r="B196" s="42"/>
      <c r="C196" s="42"/>
      <c r="D196" s="42"/>
      <c r="E196" s="43"/>
      <c r="F196" s="13">
        <f t="shared" si="40"/>
        <v>0</v>
      </c>
      <c r="G196" s="11">
        <f t="shared" si="41"/>
        <v>0</v>
      </c>
      <c r="H196" s="14"/>
      <c r="I196" s="62"/>
      <c r="J196" s="62"/>
    </row>
    <row r="197" spans="1:10" x14ac:dyDescent="0.25">
      <c r="A197" s="1"/>
      <c r="B197" s="42"/>
      <c r="C197" s="42"/>
      <c r="D197" s="42"/>
      <c r="E197" s="43"/>
      <c r="F197" s="13">
        <f t="shared" si="40"/>
        <v>0</v>
      </c>
      <c r="G197" s="11">
        <f t="shared" si="41"/>
        <v>0</v>
      </c>
      <c r="H197" s="14"/>
    </row>
    <row r="198" spans="1:10" x14ac:dyDescent="0.25">
      <c r="A198" s="1"/>
      <c r="B198" s="42"/>
      <c r="C198" s="42"/>
      <c r="D198" s="42"/>
      <c r="E198" s="43"/>
      <c r="F198" s="13"/>
      <c r="G198" s="11"/>
      <c r="H198" s="14"/>
    </row>
    <row r="199" spans="1:10" ht="15.75" thickBot="1" x14ac:dyDescent="0.3">
      <c r="A199" s="4" t="s">
        <v>13</v>
      </c>
      <c r="B199" s="15">
        <f t="shared" ref="B199:H199" si="42">SUM(B192:B198)</f>
        <v>0</v>
      </c>
      <c r="C199" s="15">
        <f t="shared" si="42"/>
        <v>0</v>
      </c>
      <c r="D199" s="15">
        <f t="shared" si="42"/>
        <v>0</v>
      </c>
      <c r="E199" s="16">
        <f t="shared" si="42"/>
        <v>0</v>
      </c>
      <c r="F199" s="17">
        <f t="shared" si="42"/>
        <v>0</v>
      </c>
      <c r="G199" s="18">
        <f t="shared" si="42"/>
        <v>0</v>
      </c>
      <c r="H199" s="19">
        <f t="shared" si="42"/>
        <v>0</v>
      </c>
      <c r="I199" s="63">
        <f>SUM(I192:I198)</f>
        <v>0</v>
      </c>
      <c r="J199" s="63">
        <f>SUM(J192:J198)</f>
        <v>0</v>
      </c>
    </row>
    <row r="200" spans="1:10" ht="15.75" thickTop="1" x14ac:dyDescent="0.25"/>
  </sheetData>
  <mergeCells count="2">
    <mergeCell ref="E152:F152"/>
    <mergeCell ref="A170:E170"/>
  </mergeCells>
  <pageMargins left="0.7" right="0.7" top="0.75" bottom="0.75" header="0.3" footer="0.3"/>
  <pageSetup scale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145"/>
  <sheetViews>
    <sheetView tabSelected="1" topLeftCell="A22" workbookViewId="0">
      <selection activeCell="M41" sqref="M41"/>
    </sheetView>
  </sheetViews>
  <sheetFormatPr defaultRowHeight="15" x14ac:dyDescent="0.25"/>
  <cols>
    <col min="1" max="1" width="16.85546875" customWidth="1"/>
    <col min="3" max="3" width="11.42578125" customWidth="1"/>
    <col min="7" max="7" width="13.42578125" customWidth="1"/>
    <col min="11" max="12" width="9.140625" style="70"/>
  </cols>
  <sheetData>
    <row r="1" spans="1:13" ht="44.25" x14ac:dyDescent="0.55000000000000004">
      <c r="A1" s="20" t="s">
        <v>14</v>
      </c>
      <c r="F1" s="20"/>
      <c r="G1" s="201">
        <v>2021</v>
      </c>
      <c r="L1" s="336"/>
    </row>
    <row r="2" spans="1:13" x14ac:dyDescent="0.25">
      <c r="C2" s="72"/>
      <c r="D2" t="s">
        <v>56</v>
      </c>
      <c r="E2" s="85"/>
      <c r="F2" s="67" t="s">
        <v>51</v>
      </c>
      <c r="L2" s="336"/>
    </row>
    <row r="3" spans="1:13" ht="21.75" thickBot="1" x14ac:dyDescent="0.4">
      <c r="A3" s="53" t="s">
        <v>34</v>
      </c>
      <c r="L3" s="336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95" t="s">
        <v>665</v>
      </c>
    </row>
    <row r="5" spans="1:13" ht="15.75" thickTop="1" x14ac:dyDescent="0.25">
      <c r="A5" s="98" t="s">
        <v>674</v>
      </c>
      <c r="B5" s="178"/>
      <c r="C5" s="108"/>
      <c r="D5" s="305"/>
      <c r="E5" s="130">
        <v>25</v>
      </c>
      <c r="F5" s="8">
        <f t="shared" ref="F5:F11" si="0">SUM(B5:E5)</f>
        <v>25</v>
      </c>
      <c r="G5" s="9">
        <f t="shared" ref="G5:G11" si="1">F5-H5</f>
        <v>11</v>
      </c>
      <c r="H5" s="10">
        <v>14</v>
      </c>
      <c r="I5" s="62"/>
      <c r="J5" s="62"/>
      <c r="K5" s="62">
        <v>0</v>
      </c>
      <c r="L5" s="336">
        <v>0</v>
      </c>
    </row>
    <row r="6" spans="1:13" x14ac:dyDescent="0.25">
      <c r="A6" s="98" t="s">
        <v>675</v>
      </c>
      <c r="B6" s="131">
        <v>15</v>
      </c>
      <c r="C6" s="131">
        <v>14</v>
      </c>
      <c r="D6" s="131">
        <v>6</v>
      </c>
      <c r="E6" s="132">
        <v>9</v>
      </c>
      <c r="F6" s="21">
        <f t="shared" si="0"/>
        <v>44</v>
      </c>
      <c r="G6" s="6">
        <f t="shared" si="1"/>
        <v>37</v>
      </c>
      <c r="H6" s="22">
        <v>7</v>
      </c>
      <c r="I6" s="62"/>
      <c r="J6" s="62"/>
      <c r="K6" s="70">
        <v>2</v>
      </c>
      <c r="L6" s="336">
        <v>0</v>
      </c>
    </row>
    <row r="7" spans="1:13" x14ac:dyDescent="0.25">
      <c r="A7" s="98" t="s">
        <v>676</v>
      </c>
      <c r="B7" s="134">
        <v>5</v>
      </c>
      <c r="C7" s="134">
        <v>19</v>
      </c>
      <c r="D7" s="79">
        <v>6</v>
      </c>
      <c r="E7" s="130">
        <v>0</v>
      </c>
      <c r="F7" s="21">
        <f t="shared" si="0"/>
        <v>30</v>
      </c>
      <c r="G7" s="6">
        <f t="shared" si="1"/>
        <v>18</v>
      </c>
      <c r="H7" s="22">
        <v>12</v>
      </c>
      <c r="I7" s="179"/>
      <c r="J7" s="62"/>
      <c r="K7" s="70">
        <v>0</v>
      </c>
      <c r="L7" s="336">
        <v>1</v>
      </c>
    </row>
    <row r="8" spans="1:13" x14ac:dyDescent="0.25">
      <c r="A8" s="98" t="s">
        <v>677</v>
      </c>
      <c r="B8" s="79">
        <v>2</v>
      </c>
      <c r="C8" s="79">
        <v>14</v>
      </c>
      <c r="D8" s="79">
        <v>10</v>
      </c>
      <c r="E8" s="130">
        <v>3</v>
      </c>
      <c r="F8" s="21">
        <f t="shared" si="0"/>
        <v>29</v>
      </c>
      <c r="G8" s="6">
        <f>F8-H8</f>
        <v>14</v>
      </c>
      <c r="H8" s="22">
        <v>15</v>
      </c>
      <c r="I8" s="62"/>
      <c r="J8" s="62"/>
      <c r="K8" s="70">
        <v>3</v>
      </c>
      <c r="L8" s="62">
        <v>1</v>
      </c>
    </row>
    <row r="9" spans="1:13" x14ac:dyDescent="0.25">
      <c r="A9" s="98" t="s">
        <v>678</v>
      </c>
      <c r="B9" s="79">
        <v>10</v>
      </c>
      <c r="C9" s="79">
        <v>11</v>
      </c>
      <c r="D9" s="79">
        <v>5</v>
      </c>
      <c r="E9" s="130">
        <v>8</v>
      </c>
      <c r="F9" s="21">
        <f t="shared" si="0"/>
        <v>34</v>
      </c>
      <c r="G9" s="6">
        <f t="shared" si="1"/>
        <v>24</v>
      </c>
      <c r="H9" s="22">
        <v>10</v>
      </c>
      <c r="I9" s="62"/>
      <c r="J9" s="62"/>
      <c r="K9" s="70">
        <v>2</v>
      </c>
      <c r="L9" s="62">
        <v>2</v>
      </c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L10" s="336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L11" s="336"/>
    </row>
    <row r="12" spans="1:13" ht="15.75" thickBot="1" x14ac:dyDescent="0.3">
      <c r="A12" s="4" t="s">
        <v>13</v>
      </c>
      <c r="B12" s="15">
        <f t="shared" ref="B12:K12" si="2">SUM(B5:B11)</f>
        <v>32</v>
      </c>
      <c r="C12" s="15">
        <f t="shared" si="2"/>
        <v>58</v>
      </c>
      <c r="D12" s="15">
        <f t="shared" si="2"/>
        <v>27</v>
      </c>
      <c r="E12" s="16">
        <f t="shared" si="2"/>
        <v>45</v>
      </c>
      <c r="F12" s="17">
        <f t="shared" si="2"/>
        <v>162</v>
      </c>
      <c r="G12" s="18">
        <f t="shared" si="2"/>
        <v>104</v>
      </c>
      <c r="H12" s="19">
        <f t="shared" si="2"/>
        <v>58</v>
      </c>
      <c r="I12" s="63">
        <f t="shared" si="2"/>
        <v>0</v>
      </c>
      <c r="J12" s="63">
        <f t="shared" si="2"/>
        <v>0</v>
      </c>
      <c r="K12" s="291">
        <f t="shared" si="2"/>
        <v>7</v>
      </c>
      <c r="L12" s="291">
        <f>SUM(L5:L11)</f>
        <v>4</v>
      </c>
    </row>
    <row r="13" spans="1:13" ht="15.75" thickTop="1" x14ac:dyDescent="0.25">
      <c r="G13" s="110">
        <f>F12-H12</f>
        <v>104</v>
      </c>
      <c r="L13" s="336"/>
    </row>
    <row r="14" spans="1:13" x14ac:dyDescent="0.25">
      <c r="L14" s="336"/>
    </row>
    <row r="15" spans="1:13" ht="21.75" thickBot="1" x14ac:dyDescent="0.4">
      <c r="A15" s="53" t="s">
        <v>35</v>
      </c>
      <c r="B15">
        <f>G1</f>
        <v>2021</v>
      </c>
      <c r="L15" s="336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95" t="s">
        <v>665</v>
      </c>
      <c r="M16" s="260"/>
    </row>
    <row r="17" spans="1:13" x14ac:dyDescent="0.25">
      <c r="A17" s="98" t="s">
        <v>679</v>
      </c>
      <c r="B17" s="103">
        <v>4</v>
      </c>
      <c r="C17" s="103">
        <v>12</v>
      </c>
      <c r="D17" s="103">
        <v>1</v>
      </c>
      <c r="E17" s="233">
        <v>8</v>
      </c>
      <c r="F17" s="78">
        <f t="shared" ref="F17:F23" si="3">SUM(B17:E17)</f>
        <v>25</v>
      </c>
      <c r="G17" s="11">
        <f t="shared" ref="G17:G23" si="4">F17-H17</f>
        <v>18</v>
      </c>
      <c r="H17" s="14">
        <v>7</v>
      </c>
      <c r="I17" s="62"/>
      <c r="J17" s="62"/>
      <c r="K17" s="62">
        <v>3</v>
      </c>
      <c r="L17" s="336">
        <v>0</v>
      </c>
    </row>
    <row r="18" spans="1:13" x14ac:dyDescent="0.25">
      <c r="A18" s="75" t="s">
        <v>451</v>
      </c>
      <c r="B18" s="103">
        <v>11</v>
      </c>
      <c r="C18" s="103">
        <v>18</v>
      </c>
      <c r="D18" s="103">
        <v>12</v>
      </c>
      <c r="E18" s="233">
        <v>12</v>
      </c>
      <c r="F18" s="78">
        <f t="shared" si="3"/>
        <v>53</v>
      </c>
      <c r="G18" s="11">
        <f t="shared" si="4"/>
        <v>41</v>
      </c>
      <c r="H18" s="14">
        <v>12</v>
      </c>
      <c r="I18" s="62"/>
      <c r="J18" s="62"/>
      <c r="K18" s="62">
        <v>3</v>
      </c>
      <c r="L18" s="62">
        <v>6</v>
      </c>
      <c r="M18" s="62"/>
    </row>
    <row r="19" spans="1:13" x14ac:dyDescent="0.25">
      <c r="A19" s="73" t="s">
        <v>452</v>
      </c>
      <c r="B19" s="103">
        <v>0</v>
      </c>
      <c r="C19" s="103">
        <v>18</v>
      </c>
      <c r="D19" s="103">
        <v>11</v>
      </c>
      <c r="E19" s="233">
        <v>8</v>
      </c>
      <c r="F19" s="78">
        <f t="shared" si="3"/>
        <v>37</v>
      </c>
      <c r="G19" s="11">
        <f t="shared" si="4"/>
        <v>26</v>
      </c>
      <c r="H19" s="14">
        <v>11</v>
      </c>
      <c r="I19" s="62"/>
      <c r="J19" s="62"/>
      <c r="K19" s="62">
        <v>0</v>
      </c>
      <c r="L19" s="336">
        <v>0</v>
      </c>
    </row>
    <row r="20" spans="1:13" x14ac:dyDescent="0.25">
      <c r="A20" s="73" t="s">
        <v>453</v>
      </c>
      <c r="B20" s="103">
        <v>8</v>
      </c>
      <c r="C20" s="103">
        <v>21</v>
      </c>
      <c r="D20" s="103">
        <v>0</v>
      </c>
      <c r="E20" s="233">
        <v>1</v>
      </c>
      <c r="F20" s="78">
        <f t="shared" si="3"/>
        <v>30</v>
      </c>
      <c r="G20" s="11">
        <f t="shared" si="4"/>
        <v>24</v>
      </c>
      <c r="H20" s="14">
        <v>6</v>
      </c>
      <c r="I20" s="62"/>
      <c r="J20" s="62"/>
      <c r="K20" s="62">
        <v>0</v>
      </c>
      <c r="L20" s="336">
        <v>0</v>
      </c>
    </row>
    <row r="21" spans="1:13" x14ac:dyDescent="0.25">
      <c r="A21" s="73"/>
      <c r="B21" s="103"/>
      <c r="C21" s="103"/>
      <c r="D21" s="103"/>
      <c r="E21" s="233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336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336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336"/>
    </row>
    <row r="24" spans="1:13" ht="15.75" thickBot="1" x14ac:dyDescent="0.3">
      <c r="A24" s="4" t="s">
        <v>13</v>
      </c>
      <c r="B24" s="15">
        <f t="shared" ref="B24:H24" si="5">SUM(B17:B23)</f>
        <v>23</v>
      </c>
      <c r="C24" s="15">
        <f t="shared" si="5"/>
        <v>69</v>
      </c>
      <c r="D24" s="15">
        <f t="shared" si="5"/>
        <v>24</v>
      </c>
      <c r="E24" s="16">
        <f t="shared" si="5"/>
        <v>29</v>
      </c>
      <c r="F24" s="17">
        <f t="shared" si="5"/>
        <v>145</v>
      </c>
      <c r="G24" s="18">
        <f t="shared" si="5"/>
        <v>109</v>
      </c>
      <c r="H24" s="19">
        <f t="shared" si="5"/>
        <v>36</v>
      </c>
      <c r="I24" s="63">
        <f>SUM(I17:I23)</f>
        <v>0</v>
      </c>
      <c r="J24" s="63">
        <f>SUM(J17:J23)</f>
        <v>0</v>
      </c>
      <c r="K24" s="64">
        <f>SUM(K17:K23)</f>
        <v>6</v>
      </c>
      <c r="L24" s="291">
        <f>SUM(L17:L23)</f>
        <v>6</v>
      </c>
    </row>
    <row r="25" spans="1:13" ht="15.75" thickTop="1" x14ac:dyDescent="0.25">
      <c r="G25" s="110">
        <f>F24-H24</f>
        <v>109</v>
      </c>
      <c r="L25" s="336"/>
    </row>
    <row r="26" spans="1:13" x14ac:dyDescent="0.25">
      <c r="L26" s="336"/>
    </row>
    <row r="27" spans="1:13" ht="21.75" thickBot="1" x14ac:dyDescent="0.4">
      <c r="A27" s="53" t="s">
        <v>36</v>
      </c>
      <c r="B27">
        <f>G1</f>
        <v>2021</v>
      </c>
      <c r="L27" s="336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95" t="s">
        <v>665</v>
      </c>
    </row>
    <row r="29" spans="1:13" x14ac:dyDescent="0.25">
      <c r="A29" s="98" t="s">
        <v>680</v>
      </c>
      <c r="B29" s="71">
        <v>0</v>
      </c>
      <c r="C29" s="71">
        <v>12</v>
      </c>
      <c r="D29" s="71">
        <v>4</v>
      </c>
      <c r="E29" s="74">
        <v>8</v>
      </c>
      <c r="F29" s="78">
        <f t="shared" ref="F29:F35" si="6">SUM(B29:E29)</f>
        <v>24</v>
      </c>
      <c r="G29" s="11">
        <f t="shared" ref="G29:G35" si="7">F29-H29</f>
        <v>17</v>
      </c>
      <c r="H29" s="14">
        <v>7</v>
      </c>
      <c r="I29" s="62"/>
      <c r="J29" s="62"/>
      <c r="K29" s="70">
        <v>3</v>
      </c>
      <c r="L29" s="336">
        <v>1</v>
      </c>
    </row>
    <row r="30" spans="1:13" x14ac:dyDescent="0.25">
      <c r="A30" s="75" t="s">
        <v>681</v>
      </c>
      <c r="B30" s="71">
        <v>12</v>
      </c>
      <c r="C30" s="71">
        <v>32</v>
      </c>
      <c r="D30" s="71">
        <v>4</v>
      </c>
      <c r="E30" s="74">
        <v>8</v>
      </c>
      <c r="F30" s="78">
        <f t="shared" si="6"/>
        <v>56</v>
      </c>
      <c r="G30" s="11">
        <f t="shared" si="7"/>
        <v>34</v>
      </c>
      <c r="H30" s="14">
        <v>22</v>
      </c>
      <c r="I30" s="62">
        <v>5</v>
      </c>
      <c r="J30" s="62">
        <v>3</v>
      </c>
      <c r="K30" s="70">
        <v>3</v>
      </c>
      <c r="L30" s="336">
        <v>1</v>
      </c>
    </row>
    <row r="31" spans="1:13" x14ac:dyDescent="0.25">
      <c r="A31" s="73" t="s">
        <v>682</v>
      </c>
      <c r="B31" s="71">
        <v>6</v>
      </c>
      <c r="C31" s="71">
        <v>22</v>
      </c>
      <c r="D31" s="71">
        <v>18</v>
      </c>
      <c r="E31" s="74">
        <v>5</v>
      </c>
      <c r="F31" s="78">
        <f t="shared" si="6"/>
        <v>51</v>
      </c>
      <c r="G31" s="11">
        <f t="shared" si="7"/>
        <v>35</v>
      </c>
      <c r="H31" s="14">
        <v>16</v>
      </c>
      <c r="I31" s="62">
        <v>7</v>
      </c>
      <c r="J31" s="62">
        <v>4</v>
      </c>
      <c r="K31" s="70">
        <v>3</v>
      </c>
      <c r="L31" s="62">
        <v>0</v>
      </c>
    </row>
    <row r="32" spans="1:13" x14ac:dyDescent="0.25">
      <c r="A32" s="73" t="s">
        <v>683</v>
      </c>
      <c r="B32" s="71">
        <v>6</v>
      </c>
      <c r="C32" s="71">
        <v>24</v>
      </c>
      <c r="D32" s="71">
        <v>6</v>
      </c>
      <c r="E32" s="276">
        <v>15</v>
      </c>
      <c r="F32" s="78">
        <f t="shared" si="6"/>
        <v>51</v>
      </c>
      <c r="G32" s="11">
        <f t="shared" si="7"/>
        <v>33</v>
      </c>
      <c r="H32" s="14">
        <v>18</v>
      </c>
      <c r="I32" s="138">
        <v>8</v>
      </c>
      <c r="J32" s="138">
        <v>5</v>
      </c>
      <c r="K32" s="62">
        <v>6</v>
      </c>
      <c r="L32" s="138">
        <v>0</v>
      </c>
      <c r="M32" s="124"/>
    </row>
    <row r="33" spans="1:12" x14ac:dyDescent="0.25">
      <c r="A33" s="73" t="s">
        <v>684</v>
      </c>
      <c r="B33" s="71">
        <v>11</v>
      </c>
      <c r="C33" s="71">
        <v>16</v>
      </c>
      <c r="D33" s="90"/>
      <c r="E33" s="91"/>
      <c r="F33" s="78">
        <f t="shared" si="6"/>
        <v>27</v>
      </c>
      <c r="G33" s="11">
        <f t="shared" si="7"/>
        <v>27</v>
      </c>
      <c r="H33" s="14"/>
      <c r="I33" s="62">
        <v>5</v>
      </c>
      <c r="J33" s="62">
        <v>4</v>
      </c>
      <c r="K33" s="70">
        <v>3</v>
      </c>
      <c r="L33" s="336">
        <v>1</v>
      </c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L34" s="336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L35" s="336"/>
    </row>
    <row r="36" spans="1:12" ht="15.75" thickBot="1" x14ac:dyDescent="0.3">
      <c r="A36" s="4" t="s">
        <v>13</v>
      </c>
      <c r="B36" s="15">
        <f t="shared" ref="B36:G36" si="8">SUM(B29:B35)</f>
        <v>35</v>
      </c>
      <c r="C36" s="15">
        <f t="shared" si="8"/>
        <v>106</v>
      </c>
      <c r="D36" s="15">
        <f t="shared" si="8"/>
        <v>32</v>
      </c>
      <c r="E36" s="16">
        <f t="shared" si="8"/>
        <v>36</v>
      </c>
      <c r="F36" s="17">
        <f t="shared" si="8"/>
        <v>209</v>
      </c>
      <c r="G36" s="18">
        <f t="shared" si="8"/>
        <v>146</v>
      </c>
      <c r="H36" s="19">
        <f>SUM(H29:H35)</f>
        <v>63</v>
      </c>
      <c r="I36" s="63">
        <f>SUM(I29:I35)</f>
        <v>25</v>
      </c>
      <c r="J36" s="63">
        <f>SUM(J29:J35)</f>
        <v>16</v>
      </c>
      <c r="K36" s="64">
        <f>SUM(K29:K35)</f>
        <v>18</v>
      </c>
      <c r="L36" s="336"/>
    </row>
    <row r="37" spans="1:12" ht="15.75" thickTop="1" x14ac:dyDescent="0.25">
      <c r="L37" s="336"/>
    </row>
    <row r="38" spans="1:12" x14ac:dyDescent="0.25">
      <c r="L38" s="336"/>
    </row>
    <row r="39" spans="1:12" ht="21.75" thickBot="1" x14ac:dyDescent="0.4">
      <c r="A39" s="53" t="s">
        <v>37</v>
      </c>
      <c r="B39">
        <f>G1</f>
        <v>2021</v>
      </c>
      <c r="L39" s="336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295" t="s">
        <v>665</v>
      </c>
    </row>
    <row r="41" spans="1:12" x14ac:dyDescent="0.25">
      <c r="A41" s="73" t="s">
        <v>685</v>
      </c>
      <c r="B41" s="90"/>
      <c r="C41" s="183"/>
      <c r="D41" s="71">
        <v>6</v>
      </c>
      <c r="E41" s="74">
        <v>12</v>
      </c>
      <c r="F41" s="13">
        <f t="shared" ref="F41:F47" si="9">SUM(B41:E41)</f>
        <v>18</v>
      </c>
      <c r="G41" s="11">
        <f t="shared" ref="G41:G47" si="10">F41-H41</f>
        <v>10</v>
      </c>
      <c r="H41" s="14">
        <v>8</v>
      </c>
      <c r="I41" s="62"/>
      <c r="J41" s="62"/>
      <c r="K41" s="62">
        <v>1</v>
      </c>
      <c r="L41" s="336">
        <v>2</v>
      </c>
    </row>
    <row r="42" spans="1:12" x14ac:dyDescent="0.25">
      <c r="A42" s="75" t="s">
        <v>686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687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336"/>
    </row>
    <row r="44" spans="1:12" x14ac:dyDescent="0.25">
      <c r="A44" s="73" t="s">
        <v>688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336"/>
    </row>
    <row r="45" spans="1:12" x14ac:dyDescent="0.25">
      <c r="A45" s="275" t="s">
        <v>689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336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336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336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6</v>
      </c>
      <c r="E48" s="16">
        <f t="shared" si="11"/>
        <v>12</v>
      </c>
      <c r="F48" s="17">
        <f t="shared" si="11"/>
        <v>18</v>
      </c>
      <c r="G48" s="18">
        <f t="shared" si="11"/>
        <v>10</v>
      </c>
      <c r="H48" s="19">
        <f t="shared" si="11"/>
        <v>8</v>
      </c>
      <c r="I48" s="63">
        <f>SUM(I41:I47)</f>
        <v>0</v>
      </c>
      <c r="J48" s="63">
        <f>SUM(J41:J47)</f>
        <v>0</v>
      </c>
      <c r="L48" s="336"/>
    </row>
    <row r="49" spans="1:12" ht="15.75" thickTop="1" x14ac:dyDescent="0.25">
      <c r="L49" s="336"/>
    </row>
    <row r="50" spans="1:12" x14ac:dyDescent="0.25">
      <c r="L50" s="336"/>
    </row>
    <row r="51" spans="1:12" ht="21.75" thickBot="1" x14ac:dyDescent="0.4">
      <c r="A51" s="53" t="s">
        <v>38</v>
      </c>
      <c r="B51">
        <f>B39</f>
        <v>2021</v>
      </c>
      <c r="L51" s="336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295" t="s">
        <v>665</v>
      </c>
    </row>
    <row r="53" spans="1:12" x14ac:dyDescent="0.25">
      <c r="A53" s="73" t="s">
        <v>690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L53" s="336"/>
    </row>
    <row r="54" spans="1:12" x14ac:dyDescent="0.25">
      <c r="A54" s="75" t="s">
        <v>691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L54" s="62"/>
    </row>
    <row r="55" spans="1:12" x14ac:dyDescent="0.25">
      <c r="A55" s="73" t="s">
        <v>692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L55" s="336"/>
    </row>
    <row r="56" spans="1:12" x14ac:dyDescent="0.25">
      <c r="A56" s="73" t="s">
        <v>693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336"/>
    </row>
    <row r="57" spans="1:12" x14ac:dyDescent="0.25">
      <c r="A57" s="73" t="s">
        <v>694</v>
      </c>
      <c r="B57" s="71"/>
      <c r="C57" s="103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L57" s="336"/>
    </row>
    <row r="58" spans="1:12" x14ac:dyDescent="0.25">
      <c r="A58" s="73" t="s">
        <v>695</v>
      </c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L58" s="336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L59" s="336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L60" s="336"/>
    </row>
    <row r="61" spans="1:12" ht="15.75" thickTop="1" x14ac:dyDescent="0.25">
      <c r="L61" s="336"/>
    </row>
    <row r="62" spans="1:12" x14ac:dyDescent="0.25">
      <c r="L62" s="336"/>
    </row>
    <row r="63" spans="1:12" ht="21.75" thickBot="1" x14ac:dyDescent="0.4">
      <c r="A63" s="68" t="s">
        <v>52</v>
      </c>
      <c r="B63">
        <f>B51</f>
        <v>2021</v>
      </c>
      <c r="L63" s="336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696</v>
      </c>
      <c r="B65" s="71"/>
      <c r="C65" s="71"/>
      <c r="D65" s="103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36"/>
      <c r="L65" s="336"/>
    </row>
    <row r="66" spans="1:12" x14ac:dyDescent="0.25">
      <c r="A66" s="75" t="s">
        <v>697</v>
      </c>
      <c r="B66" s="182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336"/>
      <c r="L66" s="336"/>
    </row>
    <row r="67" spans="1:12" x14ac:dyDescent="0.25">
      <c r="A67" s="73" t="s">
        <v>698</v>
      </c>
      <c r="B67" s="103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336"/>
      <c r="L67" s="336"/>
    </row>
    <row r="68" spans="1:12" x14ac:dyDescent="0.25">
      <c r="A68" s="73" t="s">
        <v>699</v>
      </c>
      <c r="B68" s="71"/>
      <c r="C68" s="103"/>
      <c r="D68" s="103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336"/>
      <c r="L68" s="336"/>
    </row>
    <row r="69" spans="1:12" x14ac:dyDescent="0.25">
      <c r="A69" s="73" t="s">
        <v>700</v>
      </c>
      <c r="B69" s="71"/>
      <c r="C69" s="71"/>
      <c r="D69" s="258"/>
      <c r="E69" s="88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336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336"/>
      <c r="L70" s="336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336"/>
      <c r="L71" s="336"/>
    </row>
    <row r="72" spans="1:12" ht="15.75" thickBot="1" x14ac:dyDescent="0.3">
      <c r="A72" s="4" t="s">
        <v>13</v>
      </c>
      <c r="B72" s="15">
        <f t="shared" ref="B72:K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 t="shared" si="17"/>
        <v>0</v>
      </c>
      <c r="G72" s="18">
        <f t="shared" si="17"/>
        <v>0</v>
      </c>
      <c r="H72" s="19">
        <f t="shared" si="17"/>
        <v>0</v>
      </c>
      <c r="I72" s="63">
        <f t="shared" si="17"/>
        <v>0</v>
      </c>
      <c r="J72" s="63">
        <f t="shared" si="17"/>
        <v>0</v>
      </c>
      <c r="K72" s="336">
        <f t="shared" si="17"/>
        <v>0</v>
      </c>
      <c r="L72" s="336">
        <f>SUM(L67:L71)</f>
        <v>0</v>
      </c>
    </row>
    <row r="73" spans="1:12" ht="15.75" thickTop="1" x14ac:dyDescent="0.25">
      <c r="L73" s="336"/>
    </row>
    <row r="74" spans="1:12" x14ac:dyDescent="0.25">
      <c r="L74" s="336"/>
    </row>
    <row r="75" spans="1:12" ht="21.75" thickBot="1" x14ac:dyDescent="0.4">
      <c r="A75" s="68" t="s">
        <v>53</v>
      </c>
      <c r="B75">
        <f>B63</f>
        <v>2021</v>
      </c>
      <c r="L75" s="336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701</v>
      </c>
      <c r="B77" s="103"/>
      <c r="C77" s="103"/>
      <c r="D77" s="103"/>
      <c r="E77" s="233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336"/>
      <c r="L77" s="336"/>
    </row>
    <row r="78" spans="1:12" x14ac:dyDescent="0.25">
      <c r="A78" s="75" t="s">
        <v>702</v>
      </c>
      <c r="B78" s="103"/>
      <c r="C78" s="103"/>
      <c r="D78" s="182"/>
      <c r="E78" s="233"/>
      <c r="F78" s="78">
        <f t="shared" si="18"/>
        <v>0</v>
      </c>
      <c r="G78" s="79">
        <f t="shared" si="19"/>
        <v>0</v>
      </c>
      <c r="H78" s="80"/>
      <c r="I78" s="62"/>
      <c r="J78" s="62"/>
      <c r="K78" s="336"/>
      <c r="L78" s="336"/>
    </row>
    <row r="79" spans="1:12" x14ac:dyDescent="0.25">
      <c r="A79" s="73" t="s">
        <v>703</v>
      </c>
      <c r="B79" s="103"/>
      <c r="C79" s="103"/>
      <c r="D79" s="103"/>
      <c r="E79" s="233"/>
      <c r="F79" s="78">
        <f t="shared" si="18"/>
        <v>0</v>
      </c>
      <c r="G79" s="79">
        <f t="shared" si="19"/>
        <v>0</v>
      </c>
      <c r="H79" s="80"/>
      <c r="I79" s="62"/>
      <c r="J79" s="62"/>
      <c r="K79" s="62"/>
      <c r="L79" s="336"/>
    </row>
    <row r="80" spans="1:12" x14ac:dyDescent="0.25">
      <c r="A80" s="73" t="s">
        <v>704</v>
      </c>
      <c r="B80" s="103"/>
      <c r="C80" s="103"/>
      <c r="D80" s="103"/>
      <c r="E80" s="233"/>
      <c r="F80" s="78">
        <f t="shared" si="18"/>
        <v>0</v>
      </c>
      <c r="G80" s="79">
        <f t="shared" si="19"/>
        <v>0</v>
      </c>
      <c r="H80" s="80"/>
      <c r="I80" s="62"/>
      <c r="J80" s="62"/>
      <c r="K80" s="62"/>
      <c r="L80" s="336"/>
    </row>
    <row r="81" spans="1:12" x14ac:dyDescent="0.25">
      <c r="A81" s="98" t="s">
        <v>705</v>
      </c>
      <c r="B81" s="103"/>
      <c r="C81" s="103"/>
      <c r="D81" s="103"/>
      <c r="E81" s="233"/>
      <c r="F81" s="78">
        <f t="shared" si="18"/>
        <v>0</v>
      </c>
      <c r="G81" s="79">
        <f t="shared" si="19"/>
        <v>0</v>
      </c>
      <c r="H81" s="80"/>
      <c r="I81" s="62"/>
      <c r="J81" s="62"/>
      <c r="K81" s="62"/>
      <c r="L81" s="336"/>
    </row>
    <row r="82" spans="1:12" x14ac:dyDescent="0.25">
      <c r="A82" s="73"/>
      <c r="B82" s="103"/>
      <c r="C82" s="103"/>
      <c r="D82" s="103"/>
      <c r="E82" s="233"/>
      <c r="F82" s="78">
        <f t="shared" si="18"/>
        <v>0</v>
      </c>
      <c r="G82" s="79">
        <f t="shared" si="19"/>
        <v>0</v>
      </c>
      <c r="H82" s="80"/>
      <c r="I82" s="81"/>
      <c r="J82" s="81"/>
      <c r="K82" s="336"/>
      <c r="L82" s="336"/>
    </row>
    <row r="83" spans="1:12" x14ac:dyDescent="0.25">
      <c r="A83" s="73"/>
      <c r="B83" s="103"/>
      <c r="C83" s="103"/>
      <c r="D83" s="103"/>
      <c r="E83" s="233"/>
      <c r="F83" s="78">
        <f t="shared" si="18"/>
        <v>0</v>
      </c>
      <c r="G83" s="79">
        <f t="shared" si="19"/>
        <v>0</v>
      </c>
      <c r="H83" s="80"/>
      <c r="I83" s="81"/>
      <c r="J83" s="81"/>
      <c r="K83" s="336"/>
      <c r="L83" s="336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K84" s="70">
        <f>SUM(K77:K83)</f>
        <v>0</v>
      </c>
      <c r="L84" s="336">
        <f>SUM(L77:L83)</f>
        <v>0</v>
      </c>
    </row>
    <row r="85" spans="1:12" ht="15.75" thickTop="1" x14ac:dyDescent="0.25">
      <c r="L85" s="336"/>
    </row>
    <row r="86" spans="1:12" x14ac:dyDescent="0.25">
      <c r="L86" s="336"/>
    </row>
    <row r="87" spans="1:12" ht="21.75" thickBot="1" x14ac:dyDescent="0.4">
      <c r="A87" s="68" t="s">
        <v>502</v>
      </c>
      <c r="B87">
        <f>B75</f>
        <v>2021</v>
      </c>
      <c r="L87" s="336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706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336"/>
      <c r="L89" s="336"/>
    </row>
    <row r="90" spans="1:12" x14ac:dyDescent="0.25">
      <c r="A90" s="75" t="s">
        <v>114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336"/>
      <c r="L90" s="336"/>
    </row>
    <row r="91" spans="1:12" x14ac:dyDescent="0.25">
      <c r="A91" s="98" t="s">
        <v>115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336"/>
      <c r="L91" s="336"/>
    </row>
    <row r="92" spans="1:12" x14ac:dyDescent="0.25">
      <c r="A92" s="98" t="s">
        <v>116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62"/>
      <c r="L92" s="336"/>
    </row>
    <row r="93" spans="1:12" x14ac:dyDescent="0.25">
      <c r="A93" s="73" t="s">
        <v>707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62"/>
      <c r="L93" s="336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62"/>
      <c r="L94" s="336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336"/>
      <c r="L95" s="336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K96" s="70">
        <f>SUM(K89:K95)</f>
        <v>0</v>
      </c>
      <c r="L96" s="336">
        <f>SUM(L89:L95)</f>
        <v>0</v>
      </c>
    </row>
    <row r="97" spans="1:12" ht="15.75" thickTop="1" x14ac:dyDescent="0.25">
      <c r="L97" s="336"/>
    </row>
    <row r="98" spans="1:12" x14ac:dyDescent="0.25">
      <c r="L98" s="336"/>
    </row>
    <row r="99" spans="1:12" ht="21.75" thickBot="1" x14ac:dyDescent="0.4">
      <c r="A99" s="68" t="s">
        <v>15</v>
      </c>
      <c r="B99">
        <f>B87</f>
        <v>2021</v>
      </c>
      <c r="L99" s="336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708</v>
      </c>
      <c r="B101" s="103"/>
      <c r="C101" s="71"/>
      <c r="D101" s="71"/>
      <c r="E101" s="233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62"/>
      <c r="L101" s="336"/>
    </row>
    <row r="102" spans="1:12" x14ac:dyDescent="0.25">
      <c r="A102" s="75" t="s">
        <v>709</v>
      </c>
      <c r="B102" s="335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62"/>
      <c r="L102" s="62"/>
    </row>
    <row r="103" spans="1:12" x14ac:dyDescent="0.25">
      <c r="A103" s="73" t="s">
        <v>710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336"/>
      <c r="L103" s="62"/>
    </row>
    <row r="104" spans="1:12" x14ac:dyDescent="0.25">
      <c r="A104" s="73" t="s">
        <v>711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62"/>
      <c r="L104" s="62"/>
    </row>
    <row r="105" spans="1:12" x14ac:dyDescent="0.25">
      <c r="A105" s="98" t="s">
        <v>712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33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336"/>
      <c r="L106" s="336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L107" s="336"/>
    </row>
    <row r="108" spans="1:12" ht="15.75" thickBot="1" x14ac:dyDescent="0.3">
      <c r="A108" s="4" t="s">
        <v>13</v>
      </c>
      <c r="B108" s="15">
        <f t="shared" ref="B108:G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>SUM(H101:H107)</f>
        <v>0</v>
      </c>
      <c r="I108" s="63"/>
      <c r="J108" s="63"/>
      <c r="K108" s="70">
        <f>SUM(K101:K107)</f>
        <v>0</v>
      </c>
      <c r="L108" s="336">
        <f>SUM(L101:L107)</f>
        <v>0</v>
      </c>
    </row>
    <row r="109" spans="1:12" ht="15.75" thickTop="1" x14ac:dyDescent="0.25">
      <c r="L109" s="336"/>
    </row>
    <row r="110" spans="1:12" x14ac:dyDescent="0.25">
      <c r="L110" s="336"/>
    </row>
    <row r="111" spans="1:12" ht="21.75" thickBot="1" x14ac:dyDescent="0.4">
      <c r="A111" s="68" t="s">
        <v>16</v>
      </c>
      <c r="B111">
        <f>B99</f>
        <v>2021</v>
      </c>
      <c r="L111" s="336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123</v>
      </c>
      <c r="B113" s="87"/>
      <c r="C113" s="87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4" x14ac:dyDescent="0.25">
      <c r="A114" s="75" t="s">
        <v>124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4" x14ac:dyDescent="0.25">
      <c r="A115" s="73" t="s">
        <v>125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336"/>
      <c r="L115" s="62"/>
    </row>
    <row r="116" spans="1:14" x14ac:dyDescent="0.25">
      <c r="A116" s="73" t="s">
        <v>126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4" x14ac:dyDescent="0.25">
      <c r="A117" s="73" t="s">
        <v>127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336"/>
      <c r="L118" s="336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L119" s="336"/>
    </row>
    <row r="120" spans="1:14" ht="15.75" thickBot="1" x14ac:dyDescent="0.3">
      <c r="A120" s="4" t="s">
        <v>13</v>
      </c>
      <c r="B120" s="15">
        <f t="shared" ref="B120:L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 t="shared" si="29"/>
        <v>0</v>
      </c>
      <c r="G120" s="18">
        <f t="shared" si="29"/>
        <v>0</v>
      </c>
      <c r="H120" s="19">
        <f t="shared" si="29"/>
        <v>0</v>
      </c>
      <c r="I120" s="63">
        <f t="shared" si="29"/>
        <v>0</v>
      </c>
      <c r="J120" s="63">
        <f t="shared" si="29"/>
        <v>0</v>
      </c>
      <c r="K120" s="113">
        <f t="shared" si="29"/>
        <v>0</v>
      </c>
      <c r="L120" s="336">
        <f t="shared" si="29"/>
        <v>0</v>
      </c>
    </row>
    <row r="121" spans="1:14" ht="15.75" thickTop="1" x14ac:dyDescent="0.25">
      <c r="L121" s="336"/>
    </row>
    <row r="122" spans="1:14" x14ac:dyDescent="0.25">
      <c r="L122" s="336"/>
    </row>
    <row r="123" spans="1:14" ht="21.75" thickBot="1" x14ac:dyDescent="0.4">
      <c r="A123" s="68" t="s">
        <v>17</v>
      </c>
      <c r="B123">
        <f>B111</f>
        <v>2021</v>
      </c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713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303"/>
      <c r="L125" s="300"/>
      <c r="M125" s="297"/>
      <c r="N125" s="279"/>
    </row>
    <row r="126" spans="1:14" x14ac:dyDescent="0.25">
      <c r="A126" s="75" t="s">
        <v>714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303"/>
      <c r="L126" s="300"/>
    </row>
    <row r="127" spans="1:14" x14ac:dyDescent="0.25">
      <c r="A127" s="73" t="s">
        <v>715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303"/>
      <c r="L127" s="302"/>
    </row>
    <row r="128" spans="1:14" x14ac:dyDescent="0.25">
      <c r="A128" s="73" t="s">
        <v>716</v>
      </c>
      <c r="B128" s="71"/>
      <c r="C128" s="71"/>
      <c r="D128" s="213"/>
      <c r="E128" s="216"/>
      <c r="F128" s="78">
        <f t="shared" si="30"/>
        <v>0</v>
      </c>
      <c r="G128" s="79">
        <f t="shared" si="31"/>
        <v>0</v>
      </c>
      <c r="H128" s="80"/>
      <c r="I128" s="62"/>
      <c r="J128" s="62"/>
      <c r="K128" s="303"/>
      <c r="L128" s="301"/>
    </row>
    <row r="129" spans="1:14" x14ac:dyDescent="0.25">
      <c r="A129" s="98">
        <v>44164</v>
      </c>
      <c r="B129" s="71"/>
      <c r="C129" s="87"/>
      <c r="D129" s="87"/>
      <c r="E129" s="88"/>
      <c r="F129" s="78">
        <f t="shared" si="30"/>
        <v>0</v>
      </c>
      <c r="G129" s="79">
        <f t="shared" si="31"/>
        <v>0</v>
      </c>
      <c r="H129" s="80"/>
      <c r="I129" s="62"/>
      <c r="J129" s="62"/>
      <c r="K129" s="303"/>
      <c r="L129" s="301"/>
      <c r="M129" s="62"/>
      <c r="N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303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L131" s="336"/>
    </row>
    <row r="132" spans="1:14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95">
        <f>SUM(K125:K131)</f>
        <v>0</v>
      </c>
      <c r="L132" s="336">
        <f>SUM(L125:L131)</f>
        <v>0</v>
      </c>
      <c r="M132" s="70"/>
    </row>
    <row r="133" spans="1:14" ht="15.75" thickTop="1" x14ac:dyDescent="0.25">
      <c r="L133" s="336"/>
    </row>
    <row r="134" spans="1:14" x14ac:dyDescent="0.25">
      <c r="L134" s="336"/>
    </row>
    <row r="135" spans="1:14" ht="21.75" thickBot="1" x14ac:dyDescent="0.4">
      <c r="A135" s="68" t="s">
        <v>18</v>
      </c>
      <c r="B135">
        <f>B123</f>
        <v>2021</v>
      </c>
      <c r="L135" s="336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304" t="s">
        <v>666</v>
      </c>
    </row>
    <row r="137" spans="1:14" x14ac:dyDescent="0.25">
      <c r="A137" s="73" t="s">
        <v>433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L137" s="336"/>
    </row>
    <row r="138" spans="1:14" x14ac:dyDescent="0.25">
      <c r="A138" s="75" t="s">
        <v>717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L138" s="336"/>
      <c r="M138" s="81"/>
    </row>
    <row r="139" spans="1:14" x14ac:dyDescent="0.25">
      <c r="A139" s="73" t="s">
        <v>718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62"/>
      <c r="L139" s="336"/>
    </row>
    <row r="140" spans="1:14" x14ac:dyDescent="0.25">
      <c r="A140" s="73" t="s">
        <v>719</v>
      </c>
      <c r="B140" s="182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L140" s="336"/>
    </row>
    <row r="141" spans="1:14" x14ac:dyDescent="0.25">
      <c r="A141" s="98" t="s">
        <v>720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L141" s="336"/>
    </row>
    <row r="142" spans="1:14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L142" s="336"/>
    </row>
    <row r="143" spans="1:14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336"/>
    </row>
    <row r="144" spans="1:14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K144" s="70">
        <f>SUM(K137:K143)</f>
        <v>0</v>
      </c>
      <c r="L144" s="336">
        <f>SUM(L137:L143)</f>
        <v>0</v>
      </c>
    </row>
    <row r="145" ht="15.75" thickTop="1" x14ac:dyDescent="0.25"/>
  </sheetData>
  <pageMargins left="0.7" right="0.7" top="0.75" bottom="0.75" header="0.3" footer="0.3"/>
  <pageSetup scale="8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38" workbookViewId="0">
      <selection activeCell="G173" sqref="G173"/>
    </sheetView>
  </sheetViews>
  <sheetFormatPr defaultRowHeight="15" x14ac:dyDescent="0.25"/>
  <cols>
    <col min="1" max="1" width="17" customWidth="1"/>
    <col min="7" max="7" width="11.5703125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445</v>
      </c>
      <c r="B5" s="134"/>
      <c r="C5" s="79"/>
      <c r="D5" s="79"/>
      <c r="E5" s="130"/>
      <c r="F5" s="8">
        <f t="shared" ref="F5:F11" si="0">SUM(B5:E5)</f>
        <v>0</v>
      </c>
      <c r="G5" s="9">
        <f t="shared" ref="G5:G11" si="1">F5-H5</f>
        <v>0</v>
      </c>
      <c r="H5" s="10"/>
      <c r="I5" s="62"/>
      <c r="J5" s="62"/>
      <c r="K5" s="62"/>
      <c r="L5" s="81"/>
    </row>
    <row r="6" spans="1:12" x14ac:dyDescent="0.25">
      <c r="A6" s="75" t="s">
        <v>446</v>
      </c>
      <c r="B6" s="131"/>
      <c r="C6" s="131"/>
      <c r="D6" s="131"/>
      <c r="E6" s="132"/>
      <c r="F6" s="21">
        <f t="shared" si="0"/>
        <v>0</v>
      </c>
      <c r="G6" s="6">
        <f t="shared" si="1"/>
        <v>0</v>
      </c>
      <c r="H6" s="22"/>
      <c r="I6" s="62"/>
      <c r="J6" s="62"/>
      <c r="K6" s="70"/>
      <c r="L6" s="81"/>
    </row>
    <row r="7" spans="1:12" x14ac:dyDescent="0.25">
      <c r="A7" s="73" t="s">
        <v>447</v>
      </c>
      <c r="B7" s="134"/>
      <c r="C7" s="79"/>
      <c r="D7" s="79"/>
      <c r="E7" s="130"/>
      <c r="F7" s="21">
        <f t="shared" si="0"/>
        <v>0</v>
      </c>
      <c r="G7" s="6">
        <f t="shared" si="1"/>
        <v>0</v>
      </c>
      <c r="H7" s="22"/>
      <c r="I7" s="179"/>
      <c r="J7" s="62"/>
      <c r="K7" s="70"/>
      <c r="L7" s="81"/>
    </row>
    <row r="8" spans="1:12" x14ac:dyDescent="0.25">
      <c r="A8" s="73" t="s">
        <v>448</v>
      </c>
      <c r="B8" s="79"/>
      <c r="C8" s="79"/>
      <c r="D8" s="79"/>
      <c r="E8" s="130"/>
      <c r="F8" s="21">
        <f t="shared" si="0"/>
        <v>0</v>
      </c>
      <c r="G8" s="6">
        <f>F8-H8</f>
        <v>0</v>
      </c>
      <c r="H8" s="22"/>
      <c r="I8" s="62"/>
      <c r="J8" s="62"/>
      <c r="K8" s="70"/>
      <c r="L8" s="81"/>
    </row>
    <row r="9" spans="1:12" x14ac:dyDescent="0.25">
      <c r="A9" s="73" t="s">
        <v>449</v>
      </c>
      <c r="B9" s="79"/>
      <c r="C9" s="79"/>
      <c r="D9" s="79"/>
      <c r="E9" s="130"/>
      <c r="F9" s="21">
        <f t="shared" si="0"/>
        <v>0</v>
      </c>
      <c r="G9" s="6">
        <f t="shared" si="1"/>
        <v>0</v>
      </c>
      <c r="H9" s="22"/>
      <c r="I9" s="62"/>
      <c r="J9" s="62"/>
      <c r="K9" s="70"/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0</v>
      </c>
      <c r="C12" s="15">
        <f t="shared" si="2"/>
        <v>0</v>
      </c>
      <c r="D12" s="15">
        <f t="shared" si="2"/>
        <v>0</v>
      </c>
      <c r="E12" s="16">
        <f t="shared" si="2"/>
        <v>0</v>
      </c>
      <c r="F12" s="17">
        <f t="shared" si="2"/>
        <v>0</v>
      </c>
      <c r="G12" s="18">
        <f t="shared" si="2"/>
        <v>0</v>
      </c>
      <c r="H12" s="19">
        <f t="shared" si="2"/>
        <v>0</v>
      </c>
      <c r="I12" s="63">
        <f t="shared" si="2"/>
        <v>0</v>
      </c>
      <c r="J12" s="63">
        <f t="shared" si="2"/>
        <v>0</v>
      </c>
      <c r="K12" s="70">
        <f t="shared" si="2"/>
        <v>0</v>
      </c>
      <c r="L12" s="81"/>
    </row>
    <row r="13" spans="1:12" ht="15.75" thickTop="1" x14ac:dyDescent="0.25">
      <c r="G13" s="110">
        <f>F12-H12</f>
        <v>0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450</v>
      </c>
      <c r="B17" s="71"/>
      <c r="C17" s="71"/>
      <c r="D17" s="71"/>
      <c r="E17" s="74"/>
      <c r="F17" s="78">
        <f t="shared" ref="F17:F23" si="3">SUM(B17:E17)</f>
        <v>0</v>
      </c>
      <c r="G17" s="11">
        <f t="shared" ref="G17:G23" si="4">F17-H17</f>
        <v>0</v>
      </c>
      <c r="H17" s="14"/>
      <c r="I17" s="62"/>
      <c r="J17" s="62"/>
      <c r="K17" s="62"/>
      <c r="L17" s="81"/>
    </row>
    <row r="18" spans="1:12" x14ac:dyDescent="0.25">
      <c r="A18" s="75" t="s">
        <v>451</v>
      </c>
      <c r="B18" s="71"/>
      <c r="C18" s="71"/>
      <c r="D18" s="71"/>
      <c r="E18" s="74"/>
      <c r="F18" s="78">
        <f t="shared" si="3"/>
        <v>0</v>
      </c>
      <c r="G18" s="11">
        <f t="shared" si="4"/>
        <v>0</v>
      </c>
      <c r="H18" s="14"/>
      <c r="I18" s="62"/>
      <c r="J18" s="62"/>
      <c r="K18" s="62"/>
      <c r="L18" s="81"/>
    </row>
    <row r="19" spans="1:12" x14ac:dyDescent="0.25">
      <c r="A19" s="73" t="s">
        <v>452</v>
      </c>
      <c r="B19" s="71"/>
      <c r="C19" s="71"/>
      <c r="D19" s="71"/>
      <c r="E19" s="74"/>
      <c r="F19" s="78">
        <f t="shared" si="3"/>
        <v>0</v>
      </c>
      <c r="G19" s="11">
        <f t="shared" si="4"/>
        <v>0</v>
      </c>
      <c r="H19" s="14"/>
      <c r="I19" s="62"/>
      <c r="J19" s="62"/>
      <c r="K19" s="62"/>
      <c r="L19" s="81"/>
    </row>
    <row r="20" spans="1:12" x14ac:dyDescent="0.25">
      <c r="A20" s="73" t="s">
        <v>453</v>
      </c>
      <c r="B20" s="71"/>
      <c r="C20" s="71"/>
      <c r="D20" s="71"/>
      <c r="E20" s="74"/>
      <c r="F20" s="78">
        <f t="shared" si="3"/>
        <v>0</v>
      </c>
      <c r="G20" s="11">
        <f t="shared" si="4"/>
        <v>0</v>
      </c>
      <c r="H20" s="14"/>
      <c r="I20" s="62"/>
      <c r="J20" s="62"/>
      <c r="K20" s="62"/>
      <c r="L20" s="81"/>
    </row>
    <row r="21" spans="1:12" x14ac:dyDescent="0.25">
      <c r="A21" s="73" t="s">
        <v>454</v>
      </c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H24" si="5">SUM(B17:B23)</f>
        <v>0</v>
      </c>
      <c r="C24" s="15">
        <f t="shared" si="5"/>
        <v>0</v>
      </c>
      <c r="D24" s="15">
        <f t="shared" si="5"/>
        <v>0</v>
      </c>
      <c r="E24" s="16">
        <f t="shared" si="5"/>
        <v>0</v>
      </c>
      <c r="F24" s="17">
        <f t="shared" si="5"/>
        <v>0</v>
      </c>
      <c r="G24" s="18">
        <f t="shared" si="5"/>
        <v>0</v>
      </c>
      <c r="H24" s="19">
        <f t="shared" si="5"/>
        <v>0</v>
      </c>
      <c r="I24" s="63">
        <f>SUM(I17:I23)</f>
        <v>0</v>
      </c>
      <c r="J24" s="63">
        <f>SUM(J17:J23)</f>
        <v>0</v>
      </c>
      <c r="K24" s="64">
        <f>SUM(K17:K23)</f>
        <v>0</v>
      </c>
      <c r="L24" s="81"/>
    </row>
    <row r="25" spans="1:12" ht="15.75" thickTop="1" x14ac:dyDescent="0.25">
      <c r="G25" s="110">
        <f>F24-H24</f>
        <v>0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455</v>
      </c>
      <c r="B29" s="71"/>
      <c r="C29" s="71"/>
      <c r="D29" s="71"/>
      <c r="E29" s="74"/>
      <c r="F29" s="78">
        <f t="shared" ref="F29:F35" si="6">SUM(B29:E29)</f>
        <v>0</v>
      </c>
      <c r="G29" s="11">
        <f t="shared" ref="G29:G35" si="7">F29-H29</f>
        <v>0</v>
      </c>
      <c r="H29" s="14"/>
      <c r="I29" s="62"/>
      <c r="J29" s="62"/>
      <c r="K29" s="70"/>
      <c r="L29" s="81"/>
    </row>
    <row r="30" spans="1:12" x14ac:dyDescent="0.25">
      <c r="A30" s="75" t="s">
        <v>456</v>
      </c>
      <c r="B30" s="71"/>
      <c r="C30" s="71"/>
      <c r="D30" s="71"/>
      <c r="E30" s="74"/>
      <c r="F30" s="78">
        <f t="shared" si="6"/>
        <v>0</v>
      </c>
      <c r="G30" s="11">
        <f t="shared" si="7"/>
        <v>0</v>
      </c>
      <c r="H30" s="14"/>
      <c r="I30" s="62"/>
      <c r="J30" s="62"/>
      <c r="K30" s="70"/>
      <c r="L30" s="81"/>
    </row>
    <row r="31" spans="1:12" x14ac:dyDescent="0.25">
      <c r="A31" s="73" t="s">
        <v>457</v>
      </c>
      <c r="B31" s="71"/>
      <c r="C31" s="71"/>
      <c r="D31" s="71"/>
      <c r="E31" s="74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2" x14ac:dyDescent="0.25">
      <c r="A32" s="73" t="s">
        <v>458</v>
      </c>
      <c r="B32" s="71"/>
      <c r="C32" s="71"/>
      <c r="D32" s="71"/>
      <c r="E32" s="74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81"/>
    </row>
    <row r="33" spans="1:12" x14ac:dyDescent="0.25">
      <c r="A33" s="73" t="s">
        <v>459</v>
      </c>
      <c r="B33" s="71"/>
      <c r="C33" s="71"/>
      <c r="D33" s="71"/>
      <c r="E33" s="74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0</v>
      </c>
      <c r="C36" s="15">
        <f t="shared" si="8"/>
        <v>0</v>
      </c>
      <c r="D36" s="15">
        <f t="shared" si="8"/>
        <v>0</v>
      </c>
      <c r="E36" s="16">
        <f t="shared" si="8"/>
        <v>0</v>
      </c>
      <c r="F36" s="17">
        <f t="shared" si="8"/>
        <v>0</v>
      </c>
      <c r="G36" s="18">
        <f t="shared" si="8"/>
        <v>0</v>
      </c>
      <c r="H36" s="19">
        <f t="shared" si="8"/>
        <v>0</v>
      </c>
      <c r="I36" s="63">
        <f>SUM(I29:I35)</f>
        <v>0</v>
      </c>
      <c r="J36" s="63">
        <f>SUM(J29:J35)</f>
        <v>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460</v>
      </c>
      <c r="B41" s="71"/>
      <c r="C41" s="71"/>
      <c r="D41" s="71"/>
      <c r="E41" s="74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461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462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463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112" t="s">
        <v>464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465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466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K54" s="70"/>
      <c r="L54" s="62"/>
    </row>
    <row r="55" spans="1:12" x14ac:dyDescent="0.25">
      <c r="A55" s="73" t="s">
        <v>467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K55" s="70"/>
      <c r="L55" s="81"/>
    </row>
    <row r="56" spans="1:12" x14ac:dyDescent="0.25">
      <c r="A56" s="73" t="s">
        <v>468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81"/>
    </row>
    <row r="57" spans="1:12" x14ac:dyDescent="0.25">
      <c r="A57" s="73" t="s">
        <v>469</v>
      </c>
      <c r="B57" s="71"/>
      <c r="C57" s="71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470</v>
      </c>
      <c r="B65" s="71"/>
      <c r="C65" s="71"/>
      <c r="D65" s="71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42"/>
      <c r="L65" s="343"/>
    </row>
    <row r="66" spans="1:12" x14ac:dyDescent="0.25">
      <c r="A66" s="75" t="s">
        <v>471</v>
      </c>
      <c r="B66" s="103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172"/>
      <c r="L66" s="81"/>
    </row>
    <row r="67" spans="1:12" x14ac:dyDescent="0.25">
      <c r="A67" s="73" t="s">
        <v>472</v>
      </c>
      <c r="B67" s="71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172"/>
      <c r="L67" s="81"/>
    </row>
    <row r="68" spans="1:12" x14ac:dyDescent="0.25">
      <c r="A68" s="73" t="s">
        <v>473</v>
      </c>
      <c r="B68" s="71"/>
      <c r="C68" s="71"/>
      <c r="D68" s="71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172"/>
      <c r="L68" s="81"/>
    </row>
    <row r="69" spans="1:12" x14ac:dyDescent="0.25">
      <c r="A69" s="73" t="s">
        <v>474</v>
      </c>
      <c r="B69" s="71"/>
      <c r="C69" s="71"/>
      <c r="D69" s="71"/>
      <c r="E69" s="74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2" ht="15.75" thickBot="1" x14ac:dyDescent="0.3">
      <c r="A72" s="4" t="s">
        <v>13</v>
      </c>
      <c r="B72" s="15">
        <f t="shared" ref="B72:E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>SUM(F65:F71)</f>
        <v>0</v>
      </c>
      <c r="G72" s="18">
        <f>SUM(G65:G71)</f>
        <v>0</v>
      </c>
      <c r="H72" s="19">
        <f>SUM(H65:H71)</f>
        <v>0</v>
      </c>
      <c r="I72" s="63">
        <f>SUM(I65:I71)</f>
        <v>0</v>
      </c>
      <c r="J72" s="63">
        <f>SUM(J65:J71)</f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475</v>
      </c>
      <c r="B77" s="71"/>
      <c r="C77" s="71"/>
      <c r="D77" s="71"/>
      <c r="E77" s="74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81"/>
      <c r="L77" s="81"/>
    </row>
    <row r="78" spans="1:12" x14ac:dyDescent="0.25">
      <c r="A78" s="75" t="s">
        <v>476</v>
      </c>
      <c r="B78" s="71"/>
      <c r="C78" s="71"/>
      <c r="D78" s="103"/>
      <c r="E78" s="74"/>
      <c r="F78" s="78">
        <f t="shared" si="18"/>
        <v>0</v>
      </c>
      <c r="G78" s="79">
        <f t="shared" si="19"/>
        <v>0</v>
      </c>
      <c r="H78" s="80"/>
      <c r="I78" s="62"/>
      <c r="J78" s="62"/>
      <c r="K78" s="81"/>
      <c r="L78" s="81"/>
    </row>
    <row r="79" spans="1:12" x14ac:dyDescent="0.25">
      <c r="A79" s="73" t="s">
        <v>477</v>
      </c>
      <c r="B79" s="71"/>
      <c r="C79" s="71"/>
      <c r="D79" s="103"/>
      <c r="E79" s="74"/>
      <c r="F79" s="78">
        <f t="shared" si="18"/>
        <v>0</v>
      </c>
      <c r="G79" s="79">
        <f t="shared" si="19"/>
        <v>0</v>
      </c>
      <c r="H79" s="80"/>
      <c r="I79" s="62"/>
      <c r="J79" s="62"/>
      <c r="K79" s="81"/>
      <c r="L79" s="81"/>
    </row>
    <row r="80" spans="1:12" x14ac:dyDescent="0.25">
      <c r="A80" s="73" t="s">
        <v>478</v>
      </c>
      <c r="B80" s="71"/>
      <c r="C80" s="103"/>
      <c r="D80" s="71"/>
      <c r="E80" s="74"/>
      <c r="F80" s="78">
        <f t="shared" si="18"/>
        <v>0</v>
      </c>
      <c r="G80" s="79">
        <f t="shared" si="19"/>
        <v>0</v>
      </c>
      <c r="H80" s="80"/>
      <c r="I80" s="62"/>
      <c r="J80" s="62"/>
      <c r="K80" s="181"/>
      <c r="L80" s="81"/>
    </row>
    <row r="81" spans="1:12" x14ac:dyDescent="0.25">
      <c r="A81" s="98" t="s">
        <v>479</v>
      </c>
      <c r="B81" s="71"/>
      <c r="C81" s="71"/>
      <c r="D81" s="103"/>
      <c r="E81" s="74"/>
      <c r="F81" s="78">
        <f t="shared" si="18"/>
        <v>0</v>
      </c>
      <c r="G81" s="79">
        <f t="shared" si="19"/>
        <v>0</v>
      </c>
      <c r="H81" s="80"/>
      <c r="I81" s="62"/>
      <c r="J81" s="62"/>
      <c r="K81" s="181"/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L84" s="81"/>
    </row>
    <row r="85" spans="1:12" ht="15.75" thickTop="1" x14ac:dyDescent="0.25">
      <c r="L85" s="81"/>
    </row>
    <row r="86" spans="1:12" x14ac:dyDescent="0.25">
      <c r="L86" s="81"/>
    </row>
    <row r="87" spans="1:12" ht="21.75" thickBot="1" x14ac:dyDescent="0.4">
      <c r="A87" s="68" t="s">
        <v>502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480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81"/>
      <c r="L89" s="81"/>
    </row>
    <row r="90" spans="1:12" x14ac:dyDescent="0.25">
      <c r="A90" s="75" t="s">
        <v>481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81"/>
      <c r="L90" s="81"/>
    </row>
    <row r="91" spans="1:12" x14ac:dyDescent="0.25">
      <c r="A91" s="98" t="s">
        <v>482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81"/>
      <c r="L91" s="81"/>
    </row>
    <row r="92" spans="1:12" x14ac:dyDescent="0.25">
      <c r="A92" s="98" t="s">
        <v>483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181"/>
      <c r="L92" s="81"/>
    </row>
    <row r="93" spans="1:12" x14ac:dyDescent="0.25">
      <c r="A93" s="73" t="s">
        <v>484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485</v>
      </c>
      <c r="B101" s="103"/>
      <c r="C101" s="71"/>
      <c r="D101" s="71"/>
      <c r="E101" s="215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117"/>
      <c r="L101" s="81"/>
    </row>
    <row r="102" spans="1:12" x14ac:dyDescent="0.25">
      <c r="A102" s="75" t="s">
        <v>160</v>
      </c>
      <c r="B102" s="103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117"/>
      <c r="L102" s="62"/>
    </row>
    <row r="103" spans="1:12" x14ac:dyDescent="0.25">
      <c r="A103" s="73" t="s">
        <v>161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176"/>
      <c r="L103" s="62"/>
    </row>
    <row r="104" spans="1:12" x14ac:dyDescent="0.25">
      <c r="A104" s="73" t="s">
        <v>162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117"/>
      <c r="L104" s="62"/>
    </row>
    <row r="105" spans="1:12" x14ac:dyDescent="0.25">
      <c r="A105" s="98" t="s">
        <v>163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17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 t="shared" si="26"/>
        <v>0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2" x14ac:dyDescent="0.25">
      <c r="A113" s="73" t="s">
        <v>486</v>
      </c>
      <c r="B113" s="71"/>
      <c r="C113" s="71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2" x14ac:dyDescent="0.25">
      <c r="A114" s="75" t="s">
        <v>487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2" x14ac:dyDescent="0.25">
      <c r="A115" s="73" t="s">
        <v>488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172"/>
      <c r="L115" s="62"/>
    </row>
    <row r="116" spans="1:12" x14ac:dyDescent="0.25">
      <c r="A116" s="73" t="s">
        <v>489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2" x14ac:dyDescent="0.25">
      <c r="A117" s="73" t="s">
        <v>490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2" x14ac:dyDescent="0.25">
      <c r="A118" s="73" t="s">
        <v>491</v>
      </c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2" ht="15.75" thickBot="1" x14ac:dyDescent="0.3">
      <c r="A120" s="4" t="s">
        <v>13</v>
      </c>
      <c r="B120" s="15">
        <f t="shared" ref="B120:E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>SUM(F113:F119)</f>
        <v>0</v>
      </c>
      <c r="G120" s="18">
        <f>SUM(G113:G119)</f>
        <v>0</v>
      </c>
      <c r="H120" s="19">
        <f>SUM(H113:H119)</f>
        <v>0</v>
      </c>
      <c r="I120" s="63">
        <f>SUM(I113:I119)</f>
        <v>0</v>
      </c>
      <c r="J120" s="63">
        <f>SUM(J113:J119)</f>
        <v>0</v>
      </c>
      <c r="K120" s="120"/>
      <c r="L120" s="81"/>
    </row>
    <row r="121" spans="1:12" ht="15.75" thickTop="1" x14ac:dyDescent="0.25">
      <c r="K121" s="120"/>
      <c r="L121" s="81"/>
    </row>
    <row r="122" spans="1:12" x14ac:dyDescent="0.25">
      <c r="K122" s="120"/>
      <c r="L122" s="81"/>
    </row>
    <row r="123" spans="1:12" ht="21.75" thickBot="1" x14ac:dyDescent="0.4">
      <c r="A123" s="68" t="s">
        <v>17</v>
      </c>
      <c r="K123" s="120"/>
      <c r="L123" s="81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2" x14ac:dyDescent="0.25">
      <c r="A125" s="73" t="s">
        <v>492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122"/>
      <c r="L125" s="81"/>
    </row>
    <row r="126" spans="1:12" x14ac:dyDescent="0.25">
      <c r="A126" s="75" t="s">
        <v>493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122"/>
      <c r="L126" s="62"/>
    </row>
    <row r="127" spans="1:12" x14ac:dyDescent="0.25">
      <c r="A127" s="73" t="s">
        <v>494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122"/>
      <c r="L127" s="81"/>
    </row>
    <row r="128" spans="1:12" x14ac:dyDescent="0.25">
      <c r="A128" s="73" t="s">
        <v>495</v>
      </c>
      <c r="B128" s="71"/>
      <c r="C128" s="71"/>
      <c r="D128" s="71"/>
      <c r="E128" s="74"/>
      <c r="F128" s="78">
        <f t="shared" si="30"/>
        <v>0</v>
      </c>
      <c r="G128" s="79">
        <f t="shared" si="31"/>
        <v>0</v>
      </c>
      <c r="H128" s="80"/>
      <c r="I128" s="62"/>
      <c r="J128" s="62"/>
      <c r="K128" s="122"/>
      <c r="L128" s="62"/>
    </row>
    <row r="129" spans="1:12" x14ac:dyDescent="0.25">
      <c r="A129" s="73" t="s">
        <v>496</v>
      </c>
      <c r="B129" s="71"/>
      <c r="C129" s="71"/>
      <c r="D129" s="71"/>
      <c r="E129" s="74"/>
      <c r="F129" s="78">
        <f t="shared" si="30"/>
        <v>0</v>
      </c>
      <c r="G129" s="79">
        <f t="shared" si="31"/>
        <v>0</v>
      </c>
      <c r="H129" s="80"/>
      <c r="I129" s="62"/>
      <c r="J129" s="62"/>
      <c r="K129" s="122"/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20"/>
      <c r="L132" s="81"/>
    </row>
    <row r="133" spans="1:12" ht="15.75" thickTop="1" x14ac:dyDescent="0.25"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497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K137" s="118"/>
      <c r="L137" s="81"/>
    </row>
    <row r="138" spans="1:12" x14ac:dyDescent="0.25">
      <c r="A138" s="75" t="s">
        <v>498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K138" s="118"/>
      <c r="L138" s="81"/>
    </row>
    <row r="139" spans="1:12" x14ac:dyDescent="0.25">
      <c r="A139" s="73" t="s">
        <v>499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117"/>
      <c r="L139" s="81"/>
    </row>
    <row r="140" spans="1:12" x14ac:dyDescent="0.25">
      <c r="A140" s="73" t="s">
        <v>500</v>
      </c>
      <c r="B140" s="71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K140" s="118"/>
      <c r="L140" s="81"/>
    </row>
    <row r="141" spans="1:12" x14ac:dyDescent="0.25">
      <c r="A141" s="98" t="s">
        <v>501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K141" s="118"/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0</v>
      </c>
      <c r="C149" s="47">
        <f>C144+C132+C120+C108+C96+C84+C72+C60+C48+C36+C24+C12</f>
        <v>0</v>
      </c>
      <c r="D149" s="47">
        <f>SUM(D144+D132+D120+D108+D96+D84+D72+D60+D48+D36+D24+D12)</f>
        <v>0</v>
      </c>
      <c r="E149" s="47">
        <f>SUM(E144+E132+E120+E108+E96+E84+E72+E60+E48+E36+E24+E12)</f>
        <v>0</v>
      </c>
      <c r="F149" s="48">
        <f>SUM(F144+F132+F120+F108+F96+F84+F72+F60+F48+F36+F24+F12)</f>
        <v>0</v>
      </c>
      <c r="G149" s="48">
        <f>SUM(G144+G132+G120+G108+G96++G84+G72+G60+G48+G36+G24+G12)</f>
        <v>0</v>
      </c>
      <c r="H149" s="48">
        <f>SUM(H144+H132+H120+H108+H96+H84+H72+H60+H48+H36+H24+H12)</f>
        <v>0</v>
      </c>
      <c r="I149" s="63">
        <f>SUM(I12+I24+I36+I48+I60+I72+I84+I96+I108+I120+I132+I144)</f>
        <v>0</v>
      </c>
      <c r="J149" s="63">
        <f>SUM(J144+J132+J120+J108+J96+J84+J72+J60+J48+J36+J24+J12)</f>
        <v>0</v>
      </c>
      <c r="L149" s="81"/>
    </row>
    <row r="150" spans="1:13" x14ac:dyDescent="0.25">
      <c r="F150">
        <f>B149+C149+D149+E149</f>
        <v>0</v>
      </c>
      <c r="G150" s="202" t="s">
        <v>55</v>
      </c>
      <c r="H150">
        <f>SUM(G149:H149)</f>
        <v>0</v>
      </c>
      <c r="I150" s="66"/>
      <c r="J150" s="66"/>
      <c r="L150" s="81"/>
    </row>
    <row r="151" spans="1:13" x14ac:dyDescent="0.25">
      <c r="G151" s="202"/>
      <c r="I151" s="66"/>
      <c r="J151" s="66"/>
      <c r="L151" s="81"/>
    </row>
    <row r="152" spans="1:13" x14ac:dyDescent="0.25">
      <c r="E152" s="344" t="s">
        <v>578</v>
      </c>
      <c r="F152" s="344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/>
      <c r="F162" s="1"/>
      <c r="H162" s="1"/>
      <c r="I162" s="1"/>
      <c r="J162" s="1"/>
      <c r="K162" s="1"/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1" t="s">
        <v>579</v>
      </c>
      <c r="B165" s="341"/>
      <c r="C165" s="341"/>
      <c r="D165" s="341"/>
      <c r="E165" s="341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56" t="s">
        <v>2</v>
      </c>
      <c r="E166" s="256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192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193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193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193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09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193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193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193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18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18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67"/>
      <c r="B177" s="254"/>
      <c r="C177" s="254"/>
      <c r="D177" s="254"/>
      <c r="E177" s="254"/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x14ac:dyDescent="0.25">
      <c r="A180" s="167"/>
      <c r="B180" s="254"/>
      <c r="C180" s="254"/>
      <c r="D180" s="254"/>
      <c r="E180" s="254"/>
      <c r="H180" s="126"/>
      <c r="I180" s="127"/>
      <c r="J180" s="127"/>
      <c r="K180" s="128"/>
    </row>
    <row r="181" spans="1:11" ht="21.75" thickBot="1" x14ac:dyDescent="0.4">
      <c r="A181" s="54" t="s">
        <v>39</v>
      </c>
    </row>
    <row r="182" spans="1:11" ht="30.75" thickBot="1" x14ac:dyDescent="0.3">
      <c r="A182" s="52" t="s">
        <v>4</v>
      </c>
      <c r="B182" s="3" t="s">
        <v>0</v>
      </c>
      <c r="C182" s="3" t="s">
        <v>1</v>
      </c>
      <c r="D182" s="3" t="s">
        <v>2</v>
      </c>
      <c r="E182" s="3" t="s">
        <v>3</v>
      </c>
      <c r="F182" s="5" t="s">
        <v>6</v>
      </c>
      <c r="G182" s="5" t="s">
        <v>5</v>
      </c>
      <c r="H182" s="32" t="s">
        <v>7</v>
      </c>
      <c r="I182" s="3" t="s">
        <v>46</v>
      </c>
      <c r="J182" s="3" t="s">
        <v>47</v>
      </c>
    </row>
    <row r="183" spans="1:11" ht="15.75" thickTop="1" x14ac:dyDescent="0.25">
      <c r="A183" s="1"/>
      <c r="B183" s="42"/>
      <c r="C183" s="42"/>
      <c r="D183" s="42"/>
      <c r="E183" s="43"/>
      <c r="F183" s="8">
        <f t="shared" ref="F183" si="36">SUM(B183:E183)</f>
        <v>0</v>
      </c>
      <c r="G183" s="9">
        <f t="shared" ref="G183" si="37">F183-H183</f>
        <v>0</v>
      </c>
      <c r="H183" s="10"/>
      <c r="I183" s="62"/>
      <c r="J183" s="62"/>
    </row>
    <row r="184" spans="1:11" x14ac:dyDescent="0.25">
      <c r="A184" s="2"/>
      <c r="B184" s="44"/>
      <c r="C184" s="44"/>
      <c r="D184" s="44"/>
      <c r="E184" s="45"/>
      <c r="F184" s="21">
        <f>SUM(B184:E184)</f>
        <v>0</v>
      </c>
      <c r="G184" s="6">
        <f>F184-H184</f>
        <v>0</v>
      </c>
      <c r="H184" s="22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ref="F185:F188" si="38">SUM(B185:E185)</f>
        <v>0</v>
      </c>
      <c r="G185" s="11">
        <f t="shared" ref="G185:G188" si="39">F185-H185</f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8"/>
        <v>0</v>
      </c>
      <c r="G186" s="11">
        <f t="shared" si="39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8"/>
        <v>0</v>
      </c>
      <c r="G187" s="11">
        <f t="shared" si="39"/>
        <v>0</v>
      </c>
      <c r="H187" s="14"/>
      <c r="I187" s="62"/>
      <c r="J187" s="62"/>
    </row>
    <row r="188" spans="1:11" x14ac:dyDescent="0.25">
      <c r="A188" s="1"/>
      <c r="B188" s="42"/>
      <c r="C188" s="42"/>
      <c r="D188" s="42"/>
      <c r="E188" s="43"/>
      <c r="F188" s="13">
        <f t="shared" si="38"/>
        <v>0</v>
      </c>
      <c r="G188" s="11">
        <f t="shared" si="39"/>
        <v>0</v>
      </c>
      <c r="H188" s="14"/>
    </row>
    <row r="189" spans="1:11" x14ac:dyDescent="0.25">
      <c r="A189" s="1"/>
      <c r="B189" s="42"/>
      <c r="C189" s="42"/>
      <c r="D189" s="42"/>
      <c r="E189" s="43"/>
      <c r="F189" s="13"/>
      <c r="G189" s="11"/>
      <c r="H189" s="14"/>
    </row>
    <row r="190" spans="1:11" ht="15.75" thickBot="1" x14ac:dyDescent="0.3">
      <c r="A190" s="4" t="s">
        <v>13</v>
      </c>
      <c r="B190" s="15">
        <f t="shared" ref="B190:H190" si="40">SUM(B183:B189)</f>
        <v>0</v>
      </c>
      <c r="C190" s="15">
        <f t="shared" si="40"/>
        <v>0</v>
      </c>
      <c r="D190" s="15">
        <f t="shared" si="40"/>
        <v>0</v>
      </c>
      <c r="E190" s="16">
        <f t="shared" si="40"/>
        <v>0</v>
      </c>
      <c r="F190" s="17">
        <f t="shared" si="40"/>
        <v>0</v>
      </c>
      <c r="G190" s="18">
        <f t="shared" si="40"/>
        <v>0</v>
      </c>
      <c r="H190" s="19">
        <f t="shared" si="40"/>
        <v>0</v>
      </c>
      <c r="I190" s="63">
        <f>SUM(I183:I189)</f>
        <v>0</v>
      </c>
      <c r="J190" s="63">
        <f>SUM(J183:J189)</f>
        <v>0</v>
      </c>
    </row>
    <row r="191" spans="1:11" ht="15.75" thickTop="1" x14ac:dyDescent="0.25"/>
  </sheetData>
  <mergeCells count="3">
    <mergeCell ref="K65:L65"/>
    <mergeCell ref="E152:F152"/>
    <mergeCell ref="A165:E16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2021-04-02T21:29:06Z</cp:lastPrinted>
  <dcterms:created xsi:type="dcterms:W3CDTF">2009-09-18T22:13:30Z</dcterms:created>
  <dcterms:modified xsi:type="dcterms:W3CDTF">2021-04-03T20:06:55Z</dcterms:modified>
</cp:coreProperties>
</file>