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e867ddfaba31b1ca/Desktop/"/>
    </mc:Choice>
  </mc:AlternateContent>
  <xr:revisionPtr revIDLastSave="0" documentId="8_{125FC248-4371-4C87-8208-044ABCF03379}" xr6:coauthVersionLast="45" xr6:coauthVersionMax="45" xr10:uidLastSave="{00000000-0000-0000-0000-000000000000}"/>
  <bookViews>
    <workbookView xWindow="33720" yWindow="-120" windowWidth="29040" windowHeight="15840" xr2:uid="{00000000-000D-0000-FFFF-FFFF00000000}"/>
  </bookViews>
  <sheets>
    <sheet name="2019-2020 Actual2020-2021 Budge" sheetId="1" r:id="rId1"/>
    <sheet name="Member 2020-2021 Income Projec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3" i="2" l="1"/>
  <c r="H29" i="2" s="1"/>
  <c r="J66" i="1" l="1"/>
  <c r="G66" i="1"/>
  <c r="J52" i="1"/>
  <c r="G52" i="1"/>
  <c r="J31" i="1"/>
  <c r="K71" i="1" s="1"/>
  <c r="G31" i="1"/>
  <c r="J20" i="1"/>
  <c r="G20" i="1"/>
  <c r="G71" i="1" s="1"/>
  <c r="G72" i="1" s="1"/>
  <c r="J13" i="1"/>
  <c r="K72" i="1" s="1"/>
  <c r="G13" i="1"/>
  <c r="G73" i="1" s="1"/>
  <c r="J67" i="1" l="1"/>
  <c r="K73" i="1" s="1"/>
  <c r="K74" i="1" s="1"/>
  <c r="I71" i="1"/>
  <c r="G74" i="1"/>
  <c r="G67" i="1"/>
</calcChain>
</file>

<file path=xl/sharedStrings.xml><?xml version="1.0" encoding="utf-8"?>
<sst xmlns="http://schemas.openxmlformats.org/spreadsheetml/2006/main" count="230" uniqueCount="186">
  <si>
    <t>Member</t>
  </si>
  <si>
    <t>Month to Bill for</t>
  </si>
  <si>
    <t>Date Anticipated</t>
  </si>
  <si>
    <t>Contribution</t>
  </si>
  <si>
    <t>10% COVID-19</t>
  </si>
  <si>
    <t>Revised</t>
  </si>
  <si>
    <t>Additional</t>
  </si>
  <si>
    <t xml:space="preserve">Total </t>
  </si>
  <si>
    <t>Process: 4/13/2020 CWC Finance Committee Review and Recommend</t>
  </si>
  <si>
    <t>Fiscal Year:</t>
  </si>
  <si>
    <t>to be Collected</t>
  </si>
  <si>
    <t>Amount:</t>
  </si>
  <si>
    <t>Reduction</t>
  </si>
  <si>
    <t>Contributions:</t>
  </si>
  <si>
    <t xml:space="preserve">Contribution  Revenue: </t>
  </si>
  <si>
    <t>Alta</t>
  </si>
  <si>
    <t>5/4/2020 CWC Board of Commissioners Tentative Approval</t>
  </si>
  <si>
    <t xml:space="preserve">6/1/2020 Public Hearing: Board Meeting: Approval </t>
  </si>
  <si>
    <t>4/20/2020 CWC Executive Committee Review and Recommend</t>
  </si>
  <si>
    <t xml:space="preserve">5/6/2020 Posted for Public Comments/Hearing </t>
  </si>
  <si>
    <t>Brighton</t>
  </si>
  <si>
    <t xml:space="preserve">6/22/2020 Budget to State of Utah </t>
  </si>
  <si>
    <t>Cottonwood</t>
  </si>
  <si>
    <t>Heights</t>
  </si>
  <si>
    <t>Millcreek</t>
  </si>
  <si>
    <t>Park City</t>
  </si>
  <si>
    <t>Account #:</t>
  </si>
  <si>
    <t>Salt Lake City</t>
  </si>
  <si>
    <t xml:space="preserve">Name: </t>
  </si>
  <si>
    <t>2019-2020</t>
  </si>
  <si>
    <t>2019 - 2020</t>
  </si>
  <si>
    <t xml:space="preserve">2020-2021 BUDGET REQUEST: </t>
  </si>
  <si>
    <t xml:space="preserve">Salt Lake </t>
  </si>
  <si>
    <t>County</t>
  </si>
  <si>
    <t>Sandy City</t>
  </si>
  <si>
    <t>Budget</t>
  </si>
  <si>
    <t>THIRD QTR</t>
  </si>
  <si>
    <t>YEAR END</t>
  </si>
  <si>
    <t>Summit</t>
  </si>
  <si>
    <t xml:space="preserve">Income: </t>
  </si>
  <si>
    <t xml:space="preserve">ACTUAL </t>
  </si>
  <si>
    <t>PROJECTION</t>
  </si>
  <si>
    <t xml:space="preserve">BUDGET INCOME: </t>
  </si>
  <si>
    <t xml:space="preserve">EX OFFICIO MEMBERS: </t>
  </si>
  <si>
    <t>Draper City??</t>
  </si>
  <si>
    <t>renew</t>
  </si>
  <si>
    <t>2020-2021</t>
  </si>
  <si>
    <t>Metro Water??</t>
  </si>
  <si>
    <t xml:space="preserve">renew </t>
  </si>
  <si>
    <t>UTA</t>
  </si>
  <si>
    <t>51-3499</t>
  </si>
  <si>
    <t>Members</t>
  </si>
  <si>
    <t>TOTAL:</t>
  </si>
  <si>
    <t>Members:</t>
  </si>
  <si>
    <t>51-3610</t>
  </si>
  <si>
    <t>Interest</t>
  </si>
  <si>
    <t xml:space="preserve">Interest: </t>
  </si>
  <si>
    <t>51-3700</t>
  </si>
  <si>
    <t>Misc. Income</t>
  </si>
  <si>
    <t>No Misc.</t>
  </si>
  <si>
    <t>51-3800</t>
  </si>
  <si>
    <t xml:space="preserve">In-Kind Cont. </t>
  </si>
  <si>
    <t xml:space="preserve">No In-Kind </t>
  </si>
  <si>
    <t>51-3995</t>
  </si>
  <si>
    <t xml:space="preserve">Other Govt. </t>
  </si>
  <si>
    <t>TOTAL INCOME:</t>
  </si>
  <si>
    <t xml:space="preserve">TOTAL INCOME: </t>
  </si>
  <si>
    <t>Expenses:</t>
  </si>
  <si>
    <t xml:space="preserve">2019 - 2020 Current Year Projections: </t>
  </si>
  <si>
    <t xml:space="preserve">Budget Expenses: Salaries and Benefits </t>
  </si>
  <si>
    <t xml:space="preserve">Salaries and Benefits: </t>
  </si>
  <si>
    <t xml:space="preserve">Expenses Salaries/.Benefits: </t>
  </si>
  <si>
    <t xml:space="preserve">Year End: </t>
  </si>
  <si>
    <t>51-4110</t>
  </si>
  <si>
    <t xml:space="preserve">Salaries </t>
  </si>
  <si>
    <t>Salaries</t>
  </si>
  <si>
    <t>51-4130</t>
  </si>
  <si>
    <t>Benefits</t>
  </si>
  <si>
    <t xml:space="preserve">Benefits: </t>
  </si>
  <si>
    <t xml:space="preserve">Other </t>
  </si>
  <si>
    <t xml:space="preserve">Other: </t>
  </si>
  <si>
    <t xml:space="preserve">Total Expense: </t>
  </si>
  <si>
    <t xml:space="preserve">Budget Expenses: Professional Services </t>
  </si>
  <si>
    <t xml:space="preserve">Professional Services: </t>
  </si>
  <si>
    <t xml:space="preserve">Expense Professional Services: </t>
  </si>
  <si>
    <t>51-4113</t>
  </si>
  <si>
    <t>Atty: GRAMA</t>
  </si>
  <si>
    <t xml:space="preserve">Atty: GRAMA </t>
  </si>
  <si>
    <t>51-4311</t>
  </si>
  <si>
    <t>Attorney</t>
  </si>
  <si>
    <t>51-4312</t>
  </si>
  <si>
    <t>Accounting</t>
  </si>
  <si>
    <t>51-4314</t>
  </si>
  <si>
    <t>Transcriber</t>
  </si>
  <si>
    <t>51-4310</t>
  </si>
  <si>
    <t>Consulting</t>
  </si>
  <si>
    <t>51-4100</t>
  </si>
  <si>
    <t xml:space="preserve">Legal In Kind </t>
  </si>
  <si>
    <t>Legal In Kind</t>
  </si>
  <si>
    <t>Tech Consulting</t>
  </si>
  <si>
    <t xml:space="preserve">2019-2020 Current Year Projections </t>
  </si>
  <si>
    <t xml:space="preserve">Budget Expenses: Operational </t>
  </si>
  <si>
    <t xml:space="preserve">Operational Expenses: </t>
  </si>
  <si>
    <t xml:space="preserve">Expenses Operational: </t>
  </si>
  <si>
    <t>51-4220</t>
  </si>
  <si>
    <t>Public Notice</t>
  </si>
  <si>
    <t>51-4230</t>
  </si>
  <si>
    <t>Travel</t>
  </si>
  <si>
    <t>51-4240</t>
  </si>
  <si>
    <t xml:space="preserve">Office Supplies </t>
  </si>
  <si>
    <t>Office Supplies</t>
  </si>
  <si>
    <t>51-4270</t>
  </si>
  <si>
    <t>Utilities</t>
  </si>
  <si>
    <t>51-4282</t>
  </si>
  <si>
    <t>Cell Phone</t>
  </si>
  <si>
    <t>51-4317</t>
  </si>
  <si>
    <t>Outreach &amp; Com</t>
  </si>
  <si>
    <t>51-4330</t>
  </si>
  <si>
    <t>Training</t>
  </si>
  <si>
    <t>51-4510</t>
  </si>
  <si>
    <t>Rent</t>
  </si>
  <si>
    <t>51-4530</t>
  </si>
  <si>
    <t>Insurance</t>
  </si>
  <si>
    <t>51-4610</t>
  </si>
  <si>
    <t>Bank Charges</t>
  </si>
  <si>
    <t>51-5422</t>
  </si>
  <si>
    <t>Printing</t>
  </si>
  <si>
    <t>51-5423</t>
  </si>
  <si>
    <t>Postage</t>
  </si>
  <si>
    <t>51-5426</t>
  </si>
  <si>
    <t>Software</t>
  </si>
  <si>
    <t>51-4250</t>
  </si>
  <si>
    <t xml:space="preserve">Equipment </t>
  </si>
  <si>
    <t>Equipment</t>
  </si>
  <si>
    <t>51-4500</t>
  </si>
  <si>
    <t>Total</t>
  </si>
  <si>
    <t xml:space="preserve">Expenses: </t>
  </si>
  <si>
    <t xml:space="preserve">2019 - 2020 </t>
  </si>
  <si>
    <t xml:space="preserve">Budget Expenses: Projects </t>
  </si>
  <si>
    <t xml:space="preserve">Projects: </t>
  </si>
  <si>
    <t xml:space="preserve">Expenses Projects </t>
  </si>
  <si>
    <t>Year End:</t>
  </si>
  <si>
    <t>51-4315</t>
  </si>
  <si>
    <t xml:space="preserve">Govt Relations </t>
  </si>
  <si>
    <t>Govt Relations</t>
  </si>
  <si>
    <t>51-4318</t>
  </si>
  <si>
    <t>Envin Dashboard</t>
  </si>
  <si>
    <t>51-4319</t>
  </si>
  <si>
    <t>CWC Board Rt</t>
  </si>
  <si>
    <t>51-4321</t>
  </si>
  <si>
    <t>Grant Disbursed</t>
  </si>
  <si>
    <t>51-4540</t>
  </si>
  <si>
    <t xml:space="preserve">Bus Service </t>
  </si>
  <si>
    <t>Bus Service</t>
  </si>
  <si>
    <t>51-4711</t>
  </si>
  <si>
    <t xml:space="preserve">Mural </t>
  </si>
  <si>
    <t>Mural</t>
  </si>
  <si>
    <t>51-4999</t>
  </si>
  <si>
    <t>Reserves</t>
  </si>
  <si>
    <t>Other</t>
  </si>
  <si>
    <t>In-Kind Bus Fares</t>
  </si>
  <si>
    <t>In Kind Bus Fare</t>
  </si>
  <si>
    <t>Mountain Transist System: Event</t>
  </si>
  <si>
    <t>Events/Workshop</t>
  </si>
  <si>
    <t xml:space="preserve">Total Projects: </t>
  </si>
  <si>
    <t>Total:</t>
  </si>
  <si>
    <t>TOTALS:</t>
  </si>
  <si>
    <t>Total Expenses:</t>
  </si>
  <si>
    <t>3rd Qtr</t>
  </si>
  <si>
    <t>4th Qtr</t>
  </si>
  <si>
    <t xml:space="preserve">2020-2021 Budget Request: </t>
  </si>
  <si>
    <t>Budget:</t>
  </si>
  <si>
    <t>Actual:</t>
  </si>
  <si>
    <t xml:space="preserve">Projection: </t>
  </si>
  <si>
    <t xml:space="preserve">Expense </t>
  </si>
  <si>
    <t>Year End Projection Expenses:</t>
  </si>
  <si>
    <t>Budget Request Income:</t>
  </si>
  <si>
    <t>Year End Projection Income:</t>
  </si>
  <si>
    <t>Budget Expenses</t>
  </si>
  <si>
    <t xml:space="preserve">Reserves: </t>
  </si>
  <si>
    <t>3.31.Statement: Investment:</t>
  </si>
  <si>
    <t>Projected</t>
  </si>
  <si>
    <t>Year End Projected PTIF</t>
  </si>
  <si>
    <t>PTIF reserve 7/1/2020</t>
  </si>
  <si>
    <t>$1.1 M</t>
  </si>
  <si>
    <t xml:space="preserve">MTS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</si>
</sst>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&quot;$&quot;#,##0"/>
  </numFmts>
  <fonts count="6" x14ac:knownFonts="1">
    <font>
      <sz val="10"/>
      <color rgb="FF000000"/>
      <name val="Arial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D5A6BD"/>
        <bgColor rgb="FFD5A6B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2" borderId="0" xfId="0" applyFont="1" applyFill="1" applyAlignment="1"/>
    <xf numFmtId="0" fontId="2" fillId="2" borderId="0" xfId="0" applyFont="1" applyFill="1"/>
    <xf numFmtId="0" fontId="3" fillId="0" borderId="1" xfId="0" applyFont="1" applyBorder="1" applyAlignment="1"/>
    <xf numFmtId="0" fontId="1" fillId="0" borderId="0" xfId="0" applyFont="1" applyAlignment="1"/>
    <xf numFmtId="0" fontId="2" fillId="0" borderId="1" xfId="0" applyFont="1" applyBorder="1" applyAlignment="1"/>
    <xf numFmtId="0" fontId="2" fillId="0" borderId="0" xfId="0" applyFont="1" applyAlignment="1"/>
    <xf numFmtId="164" fontId="2" fillId="0" borderId="0" xfId="0" applyNumberFormat="1" applyFont="1" applyAlignment="1"/>
    <xf numFmtId="165" fontId="2" fillId="0" borderId="0" xfId="0" applyNumberFormat="1" applyFont="1" applyAlignment="1"/>
    <xf numFmtId="165" fontId="1" fillId="0" borderId="0" xfId="0" applyNumberFormat="1" applyFont="1" applyAlignment="1"/>
    <xf numFmtId="0" fontId="2" fillId="3" borderId="0" xfId="0" applyFont="1" applyFill="1" applyAlignment="1"/>
    <xf numFmtId="0" fontId="3" fillId="4" borderId="0" xfId="0" applyFont="1" applyFill="1" applyAlignment="1"/>
    <xf numFmtId="0" fontId="3" fillId="5" borderId="1" xfId="0" applyFont="1" applyFill="1" applyBorder="1" applyAlignment="1"/>
    <xf numFmtId="0" fontId="2" fillId="5" borderId="0" xfId="0" applyFont="1" applyFill="1" applyAlignment="1"/>
    <xf numFmtId="164" fontId="4" fillId="0" borderId="0" xfId="0" applyNumberFormat="1" applyFont="1" applyAlignment="1"/>
    <xf numFmtId="0" fontId="2" fillId="4" borderId="0" xfId="0" applyFont="1" applyFill="1" applyAlignment="1"/>
    <xf numFmtId="0" fontId="3" fillId="5" borderId="0" xfId="0" applyFont="1" applyFill="1" applyAlignment="1"/>
    <xf numFmtId="0" fontId="2" fillId="0" borderId="0" xfId="0" applyFont="1" applyAlignment="1"/>
    <xf numFmtId="3" fontId="2" fillId="3" borderId="0" xfId="0" applyNumberFormat="1" applyFont="1" applyFill="1" applyAlignment="1"/>
    <xf numFmtId="0" fontId="4" fillId="2" borderId="0" xfId="0" applyFont="1" applyFill="1"/>
    <xf numFmtId="3" fontId="2" fillId="0" borderId="0" xfId="0" applyNumberFormat="1" applyFont="1" applyAlignment="1">
      <alignment horizontal="right"/>
    </xf>
    <xf numFmtId="165" fontId="1" fillId="2" borderId="0" xfId="0" applyNumberFormat="1" applyFont="1" applyFill="1" applyAlignment="1"/>
    <xf numFmtId="3" fontId="3" fillId="0" borderId="0" xfId="0" applyNumberFormat="1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6" borderId="1" xfId="0" applyFont="1" applyFill="1" applyBorder="1" applyAlignment="1"/>
    <xf numFmtId="0" fontId="2" fillId="6" borderId="0" xfId="0" applyFont="1" applyFill="1" applyAlignment="1"/>
    <xf numFmtId="3" fontId="2" fillId="6" borderId="0" xfId="0" applyNumberFormat="1" applyFont="1" applyFill="1" applyAlignment="1">
      <alignment horizontal="right"/>
    </xf>
    <xf numFmtId="3" fontId="3" fillId="6" borderId="0" xfId="0" applyNumberFormat="1" applyFont="1" applyFill="1" applyAlignment="1">
      <alignment horizontal="right"/>
    </xf>
    <xf numFmtId="3" fontId="3" fillId="5" borderId="0" xfId="0" applyNumberFormat="1" applyFont="1" applyFill="1" applyAlignment="1">
      <alignment horizontal="right"/>
    </xf>
    <xf numFmtId="0" fontId="3" fillId="7" borderId="0" xfId="0" applyFont="1" applyFill="1" applyAlignment="1"/>
    <xf numFmtId="0" fontId="2" fillId="7" borderId="0" xfId="0" applyFont="1" applyFill="1" applyAlignment="1"/>
    <xf numFmtId="0" fontId="3" fillId="4" borderId="1" xfId="0" applyFont="1" applyFill="1" applyBorder="1" applyAlignment="1"/>
    <xf numFmtId="0" fontId="2" fillId="4" borderId="1" xfId="0" applyFont="1" applyFill="1" applyBorder="1" applyAlignment="1"/>
    <xf numFmtId="0" fontId="3" fillId="5" borderId="1" xfId="0" applyFont="1" applyFill="1" applyBorder="1" applyAlignment="1"/>
    <xf numFmtId="0" fontId="3" fillId="7" borderId="1" xfId="0" applyFont="1" applyFill="1" applyBorder="1" applyAlignment="1"/>
    <xf numFmtId="0" fontId="3" fillId="6" borderId="1" xfId="0" applyFont="1" applyFill="1" applyBorder="1" applyAlignment="1"/>
    <xf numFmtId="0" fontId="2" fillId="3" borderId="1" xfId="0" applyFont="1" applyFill="1" applyBorder="1" applyAlignment="1"/>
    <xf numFmtId="0" fontId="3" fillId="7" borderId="1" xfId="0" applyFont="1" applyFill="1" applyBorder="1" applyAlignment="1"/>
    <xf numFmtId="0" fontId="3" fillId="6" borderId="0" xfId="0" applyFont="1" applyFill="1" applyAlignment="1"/>
    <xf numFmtId="3" fontId="3" fillId="3" borderId="0" xfId="0" applyNumberFormat="1" applyFont="1" applyFill="1" applyAlignment="1">
      <alignment horizontal="right"/>
    </xf>
    <xf numFmtId="3" fontId="2" fillId="0" borderId="0" xfId="0" applyNumberFormat="1" applyFont="1" applyAlignment="1"/>
    <xf numFmtId="0" fontId="3" fillId="8" borderId="1" xfId="0" applyFont="1" applyFill="1" applyBorder="1" applyAlignment="1"/>
    <xf numFmtId="0" fontId="3" fillId="8" borderId="0" xfId="0" applyFont="1" applyFill="1" applyAlignment="1"/>
    <xf numFmtId="0" fontId="2" fillId="8" borderId="0" xfId="0" applyFont="1" applyFill="1" applyAlignment="1"/>
    <xf numFmtId="3" fontId="3" fillId="4" borderId="0" xfId="0" applyNumberFormat="1" applyFont="1" applyFill="1" applyAlignment="1">
      <alignment horizontal="right"/>
    </xf>
    <xf numFmtId="3" fontId="3" fillId="4" borderId="0" xfId="0" applyNumberFormat="1" applyFont="1" applyFill="1" applyAlignment="1"/>
    <xf numFmtId="3" fontId="3" fillId="4" borderId="1" xfId="0" applyNumberFormat="1" applyFont="1" applyFill="1" applyBorder="1" applyAlignment="1"/>
    <xf numFmtId="3" fontId="2" fillId="5" borderId="0" xfId="0" applyNumberFormat="1" applyFont="1" applyFill="1" applyAlignment="1"/>
    <xf numFmtId="3" fontId="2" fillId="4" borderId="0" xfId="0" applyNumberFormat="1" applyFont="1" applyFill="1" applyAlignment="1"/>
    <xf numFmtId="165" fontId="0" fillId="0" borderId="0" xfId="0" applyNumberFormat="1" applyFont="1" applyAlignme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3:L76"/>
  <sheetViews>
    <sheetView tabSelected="1" topLeftCell="D56" zoomScale="200" zoomScaleNormal="200" workbookViewId="0">
      <selection activeCell="J63" sqref="J63"/>
    </sheetView>
  </sheetViews>
  <sheetFormatPr defaultColWidth="14.453125" defaultRowHeight="15.75" customHeight="1" x14ac:dyDescent="0.25"/>
  <sheetData>
    <row r="3" spans="2:12" ht="13" x14ac:dyDescent="0.3">
      <c r="B3" s="3" t="s">
        <v>8</v>
      </c>
      <c r="C3" s="5"/>
      <c r="D3" s="5"/>
      <c r="E3" s="5"/>
      <c r="F3" s="6"/>
      <c r="G3" s="3" t="s">
        <v>16</v>
      </c>
      <c r="H3" s="5"/>
      <c r="I3" s="5"/>
      <c r="J3" s="6"/>
      <c r="K3" s="3" t="s">
        <v>17</v>
      </c>
      <c r="L3" s="5"/>
    </row>
    <row r="4" spans="2:12" ht="13" x14ac:dyDescent="0.3">
      <c r="B4" s="3" t="s">
        <v>18</v>
      </c>
      <c r="C4" s="5"/>
      <c r="D4" s="5"/>
      <c r="E4" s="6"/>
      <c r="F4" s="6"/>
      <c r="G4" s="3" t="s">
        <v>19</v>
      </c>
      <c r="H4" s="5"/>
      <c r="I4" s="6"/>
      <c r="J4" s="6"/>
      <c r="K4" s="3" t="s">
        <v>21</v>
      </c>
      <c r="L4" s="5"/>
    </row>
    <row r="5" spans="2:12" ht="13" x14ac:dyDescent="0.3">
      <c r="B5" s="10"/>
      <c r="C5" s="11" t="s">
        <v>26</v>
      </c>
      <c r="D5" s="11" t="s">
        <v>28</v>
      </c>
      <c r="E5" s="11" t="s">
        <v>29</v>
      </c>
      <c r="F5" s="11" t="s">
        <v>30</v>
      </c>
      <c r="G5" s="11" t="s">
        <v>29</v>
      </c>
      <c r="H5" s="6"/>
      <c r="I5" s="12" t="s">
        <v>31</v>
      </c>
      <c r="J5" s="13"/>
      <c r="K5" s="13"/>
      <c r="L5" s="6"/>
    </row>
    <row r="6" spans="2:12" ht="13" x14ac:dyDescent="0.3">
      <c r="B6" s="10"/>
      <c r="C6" s="15"/>
      <c r="D6" s="15"/>
      <c r="E6" s="11" t="s">
        <v>35</v>
      </c>
      <c r="F6" s="11" t="s">
        <v>36</v>
      </c>
      <c r="G6" s="11" t="s">
        <v>37</v>
      </c>
      <c r="H6" s="6"/>
      <c r="I6" s="6"/>
      <c r="J6" s="6"/>
      <c r="K6" s="6"/>
      <c r="L6" s="6"/>
    </row>
    <row r="7" spans="2:12" ht="13" x14ac:dyDescent="0.3">
      <c r="B7" s="10"/>
      <c r="C7" s="11" t="s">
        <v>39</v>
      </c>
      <c r="D7" s="15"/>
      <c r="E7" s="11" t="s">
        <v>39</v>
      </c>
      <c r="F7" s="11" t="s">
        <v>40</v>
      </c>
      <c r="G7" s="11" t="s">
        <v>41</v>
      </c>
      <c r="H7" s="6"/>
      <c r="I7" s="12" t="s">
        <v>42</v>
      </c>
      <c r="J7" s="16"/>
      <c r="K7" s="16" t="s">
        <v>46</v>
      </c>
      <c r="L7" s="6"/>
    </row>
    <row r="8" spans="2:12" ht="13" x14ac:dyDescent="0.3">
      <c r="B8" s="18"/>
      <c r="C8" s="6" t="s">
        <v>50</v>
      </c>
      <c r="D8" s="6" t="s">
        <v>51</v>
      </c>
      <c r="E8" s="20">
        <v>840000</v>
      </c>
      <c r="F8" s="20">
        <v>640000</v>
      </c>
      <c r="G8" s="22">
        <v>640000</v>
      </c>
      <c r="H8" s="6"/>
      <c r="I8" s="23" t="s">
        <v>53</v>
      </c>
      <c r="J8" s="22">
        <v>643500</v>
      </c>
      <c r="K8" s="6"/>
      <c r="L8" s="6"/>
    </row>
    <row r="9" spans="2:12" ht="13" x14ac:dyDescent="0.3">
      <c r="B9" s="18"/>
      <c r="C9" s="10" t="s">
        <v>54</v>
      </c>
      <c r="D9" s="6" t="s">
        <v>55</v>
      </c>
      <c r="E9" s="20">
        <v>15000</v>
      </c>
      <c r="F9" s="20">
        <v>23331</v>
      </c>
      <c r="G9" s="22">
        <v>30831</v>
      </c>
      <c r="H9" s="6"/>
      <c r="I9" s="23" t="s">
        <v>56</v>
      </c>
      <c r="J9" s="22">
        <v>15000</v>
      </c>
      <c r="K9" s="6"/>
      <c r="L9" s="6"/>
    </row>
    <row r="10" spans="2:12" ht="13" x14ac:dyDescent="0.3">
      <c r="B10" s="10"/>
      <c r="C10" s="10" t="s">
        <v>57</v>
      </c>
      <c r="D10" s="6" t="s">
        <v>58</v>
      </c>
      <c r="E10" s="24">
        <v>0</v>
      </c>
      <c r="F10" s="24">
        <v>456</v>
      </c>
      <c r="G10" s="25">
        <v>456</v>
      </c>
      <c r="H10" s="6"/>
      <c r="I10" s="6" t="s">
        <v>59</v>
      </c>
      <c r="J10" s="25">
        <v>0</v>
      </c>
      <c r="K10" s="6"/>
      <c r="L10" s="6"/>
    </row>
    <row r="11" spans="2:12" ht="13" x14ac:dyDescent="0.3">
      <c r="B11" s="10"/>
      <c r="C11" s="10" t="s">
        <v>60</v>
      </c>
      <c r="D11" s="6" t="s">
        <v>61</v>
      </c>
      <c r="E11" s="24">
        <v>0</v>
      </c>
      <c r="F11" s="24">
        <v>0</v>
      </c>
      <c r="G11" s="25">
        <v>0</v>
      </c>
      <c r="H11" s="6"/>
      <c r="I11" s="6" t="s">
        <v>62</v>
      </c>
      <c r="J11" s="25">
        <v>0</v>
      </c>
      <c r="K11" s="6"/>
      <c r="L11" s="6"/>
    </row>
    <row r="12" spans="2:12" ht="13" x14ac:dyDescent="0.3">
      <c r="B12" s="18"/>
      <c r="C12" s="10" t="s">
        <v>63</v>
      </c>
      <c r="D12" s="6" t="s">
        <v>64</v>
      </c>
      <c r="E12" s="20">
        <v>50000</v>
      </c>
      <c r="F12" s="20">
        <v>10000</v>
      </c>
      <c r="G12" s="22">
        <v>5000</v>
      </c>
      <c r="H12" s="6"/>
      <c r="I12" s="23" t="s">
        <v>64</v>
      </c>
      <c r="J12" s="22">
        <v>50000</v>
      </c>
      <c r="K12" s="6"/>
      <c r="L12" s="6"/>
    </row>
    <row r="13" spans="2:12" ht="13" x14ac:dyDescent="0.3">
      <c r="B13" s="18"/>
      <c r="C13" s="26" t="s">
        <v>65</v>
      </c>
      <c r="D13" s="27"/>
      <c r="E13" s="28">
        <v>905000</v>
      </c>
      <c r="F13" s="28">
        <v>668787</v>
      </c>
      <c r="G13" s="29">
        <f>SUM(G8:G12)</f>
        <v>676287</v>
      </c>
      <c r="H13" s="6"/>
      <c r="I13" s="16" t="s">
        <v>66</v>
      </c>
      <c r="J13" s="30">
        <f>SUM(J8:J12)</f>
        <v>708500</v>
      </c>
      <c r="K13" s="13"/>
      <c r="L13" s="6"/>
    </row>
    <row r="14" spans="2:12" ht="15.75" customHeight="1" x14ac:dyDescent="0.25">
      <c r="B14" s="10"/>
      <c r="C14" s="10"/>
      <c r="D14" s="6"/>
      <c r="E14" s="6"/>
      <c r="F14" s="6"/>
      <c r="G14" s="6"/>
      <c r="H14" s="6"/>
      <c r="I14" s="6"/>
      <c r="J14" s="6"/>
      <c r="K14" s="6"/>
      <c r="L14" s="6"/>
    </row>
    <row r="15" spans="2:12" ht="13" x14ac:dyDescent="0.3">
      <c r="B15" s="10"/>
      <c r="C15" s="31" t="s">
        <v>67</v>
      </c>
      <c r="D15" s="32"/>
      <c r="E15" s="33" t="s">
        <v>68</v>
      </c>
      <c r="F15" s="34"/>
      <c r="G15" s="15"/>
      <c r="H15" s="6"/>
      <c r="I15" s="12" t="s">
        <v>69</v>
      </c>
      <c r="J15" s="35"/>
      <c r="K15" s="13"/>
      <c r="L15" s="6"/>
    </row>
    <row r="16" spans="2:12" ht="13" x14ac:dyDescent="0.3">
      <c r="B16" s="10"/>
      <c r="C16" s="36" t="s">
        <v>70</v>
      </c>
      <c r="D16" s="32"/>
      <c r="E16" s="33" t="s">
        <v>71</v>
      </c>
      <c r="F16" s="15"/>
      <c r="G16" s="11" t="s">
        <v>72</v>
      </c>
      <c r="H16" s="6"/>
      <c r="I16" s="6"/>
      <c r="J16" s="10"/>
      <c r="K16" s="10"/>
      <c r="L16" s="6"/>
    </row>
    <row r="17" spans="2:12" ht="13" x14ac:dyDescent="0.3">
      <c r="B17" s="18"/>
      <c r="C17" s="6" t="s">
        <v>73</v>
      </c>
      <c r="D17" s="6" t="s">
        <v>74</v>
      </c>
      <c r="E17" s="20">
        <v>290000</v>
      </c>
      <c r="F17" s="20">
        <v>237608</v>
      </c>
      <c r="G17" s="22">
        <v>299829</v>
      </c>
      <c r="H17" s="6"/>
      <c r="I17" s="23" t="s">
        <v>75</v>
      </c>
      <c r="J17" s="22">
        <v>314000</v>
      </c>
      <c r="K17" s="6"/>
      <c r="L17" s="6"/>
    </row>
    <row r="18" spans="2:12" ht="13" x14ac:dyDescent="0.3">
      <c r="B18" s="18"/>
      <c r="C18" s="6" t="s">
        <v>76</v>
      </c>
      <c r="D18" s="6" t="s">
        <v>77</v>
      </c>
      <c r="E18" s="20">
        <v>95000</v>
      </c>
      <c r="F18" s="20">
        <v>60018</v>
      </c>
      <c r="G18" s="22">
        <v>88073</v>
      </c>
      <c r="H18" s="6"/>
      <c r="I18" s="23" t="s">
        <v>78</v>
      </c>
      <c r="J18" s="22">
        <v>89000</v>
      </c>
      <c r="K18" s="6"/>
      <c r="L18" s="6"/>
    </row>
    <row r="19" spans="2:12" ht="13" x14ac:dyDescent="0.3">
      <c r="B19" s="10"/>
      <c r="C19" s="10"/>
      <c r="D19" s="6" t="s">
        <v>79</v>
      </c>
      <c r="E19" s="6"/>
      <c r="F19" s="6"/>
      <c r="G19" s="6"/>
      <c r="H19" s="6"/>
      <c r="I19" s="6" t="s">
        <v>80</v>
      </c>
      <c r="J19" s="25">
        <v>0</v>
      </c>
      <c r="K19" s="6"/>
      <c r="L19" s="6"/>
    </row>
    <row r="20" spans="2:12" ht="13" x14ac:dyDescent="0.3">
      <c r="B20" s="18"/>
      <c r="C20" s="37" t="s">
        <v>52</v>
      </c>
      <c r="D20" s="27"/>
      <c r="E20" s="28">
        <v>385000</v>
      </c>
      <c r="F20" s="28">
        <v>297625</v>
      </c>
      <c r="G20" s="29">
        <f>G17+G18</f>
        <v>387902</v>
      </c>
      <c r="H20" s="6"/>
      <c r="I20" s="16" t="s">
        <v>81</v>
      </c>
      <c r="J20" s="30">
        <f>SUM(J17:J19)</f>
        <v>403000</v>
      </c>
      <c r="K20" s="13"/>
      <c r="L20" s="6"/>
    </row>
    <row r="21" spans="2:12" ht="13" x14ac:dyDescent="0.3">
      <c r="B21" s="38"/>
      <c r="C21" s="39" t="s">
        <v>67</v>
      </c>
      <c r="D21" s="32"/>
      <c r="E21" s="33" t="s">
        <v>68</v>
      </c>
      <c r="F21" s="34"/>
      <c r="G21" s="15"/>
      <c r="H21" s="6"/>
      <c r="I21" s="12" t="s">
        <v>82</v>
      </c>
      <c r="J21" s="35"/>
      <c r="K21" s="13"/>
      <c r="L21" s="6"/>
    </row>
    <row r="22" spans="2:12" ht="13" x14ac:dyDescent="0.3">
      <c r="B22" s="10"/>
      <c r="C22" s="36" t="s">
        <v>83</v>
      </c>
      <c r="D22" s="32"/>
      <c r="E22" s="33" t="s">
        <v>84</v>
      </c>
      <c r="F22" s="15"/>
      <c r="G22" s="11" t="s">
        <v>72</v>
      </c>
      <c r="H22" s="6"/>
      <c r="I22" s="6"/>
      <c r="J22" s="10"/>
      <c r="K22" s="10"/>
      <c r="L22" s="6"/>
    </row>
    <row r="23" spans="2:12" ht="13" x14ac:dyDescent="0.3">
      <c r="B23" s="18"/>
      <c r="C23" s="6" t="s">
        <v>85</v>
      </c>
      <c r="D23" s="6" t="s">
        <v>86</v>
      </c>
      <c r="E23" s="20">
        <v>25000</v>
      </c>
      <c r="F23" s="20">
        <v>10221</v>
      </c>
      <c r="G23" s="22">
        <v>12221</v>
      </c>
      <c r="H23" s="6"/>
      <c r="I23" s="23" t="s">
        <v>87</v>
      </c>
      <c r="J23" s="22">
        <v>2500</v>
      </c>
      <c r="K23" s="6"/>
      <c r="L23" s="6"/>
    </row>
    <row r="24" spans="2:12" ht="13" x14ac:dyDescent="0.3">
      <c r="B24" s="18"/>
      <c r="C24" s="6" t="s">
        <v>88</v>
      </c>
      <c r="D24" s="6" t="s">
        <v>89</v>
      </c>
      <c r="E24" s="20">
        <v>75000</v>
      </c>
      <c r="F24" s="20">
        <v>35148</v>
      </c>
      <c r="G24" s="22">
        <v>46000</v>
      </c>
      <c r="H24" s="6"/>
      <c r="I24" s="23" t="s">
        <v>89</v>
      </c>
      <c r="J24" s="22">
        <v>25000</v>
      </c>
      <c r="K24" s="6"/>
      <c r="L24" s="6"/>
    </row>
    <row r="25" spans="2:12" ht="13" x14ac:dyDescent="0.3">
      <c r="B25" s="18"/>
      <c r="C25" s="6" t="s">
        <v>90</v>
      </c>
      <c r="D25" s="6" t="s">
        <v>91</v>
      </c>
      <c r="E25" s="20">
        <v>15000</v>
      </c>
      <c r="F25" s="20">
        <v>12640</v>
      </c>
      <c r="G25" s="22">
        <v>14890</v>
      </c>
      <c r="H25" s="6"/>
      <c r="I25" s="23" t="s">
        <v>91</v>
      </c>
      <c r="J25" s="22">
        <v>10000</v>
      </c>
      <c r="K25" s="6"/>
      <c r="L25" s="6"/>
    </row>
    <row r="26" spans="2:12" ht="13" x14ac:dyDescent="0.3">
      <c r="B26" s="18"/>
      <c r="C26" s="6" t="s">
        <v>92</v>
      </c>
      <c r="D26" s="6" t="s">
        <v>93</v>
      </c>
      <c r="E26" s="20">
        <v>2500</v>
      </c>
      <c r="F26" s="20">
        <v>5076</v>
      </c>
      <c r="G26" s="22">
        <v>8000</v>
      </c>
      <c r="H26" s="6"/>
      <c r="I26" s="23" t="s">
        <v>93</v>
      </c>
      <c r="J26" s="22">
        <v>5000</v>
      </c>
      <c r="K26" s="6"/>
      <c r="L26" s="6"/>
    </row>
    <row r="27" spans="2:12" ht="13" x14ac:dyDescent="0.3">
      <c r="B27" s="18"/>
      <c r="C27" s="6" t="s">
        <v>94</v>
      </c>
      <c r="D27" s="6" t="s">
        <v>79</v>
      </c>
      <c r="E27" s="24">
        <v>0</v>
      </c>
      <c r="F27" s="20">
        <v>16087</v>
      </c>
      <c r="G27" s="22">
        <v>16087</v>
      </c>
      <c r="H27" s="6"/>
      <c r="I27" s="6" t="s">
        <v>79</v>
      </c>
      <c r="J27" s="25">
        <v>0</v>
      </c>
      <c r="K27" s="6"/>
      <c r="L27" s="6"/>
    </row>
    <row r="28" spans="2:12" ht="13" x14ac:dyDescent="0.3">
      <c r="B28" s="10"/>
      <c r="C28" s="38"/>
      <c r="D28" s="10" t="s">
        <v>95</v>
      </c>
      <c r="E28" s="24">
        <v>0</v>
      </c>
      <c r="F28" s="24">
        <v>0</v>
      </c>
      <c r="G28" s="25">
        <v>0</v>
      </c>
      <c r="H28" s="6"/>
      <c r="I28" s="6" t="s">
        <v>95</v>
      </c>
      <c r="J28" s="25">
        <v>0</v>
      </c>
      <c r="K28" s="6"/>
      <c r="L28" s="6"/>
    </row>
    <row r="29" spans="2:12" ht="13" x14ac:dyDescent="0.3">
      <c r="B29" s="38"/>
      <c r="C29" s="38" t="s">
        <v>96</v>
      </c>
      <c r="D29" s="10" t="s">
        <v>97</v>
      </c>
      <c r="E29" s="24">
        <v>0</v>
      </c>
      <c r="F29" s="24">
        <v>0</v>
      </c>
      <c r="G29" s="25">
        <v>0</v>
      </c>
      <c r="H29" s="6"/>
      <c r="I29" s="6" t="s">
        <v>98</v>
      </c>
      <c r="J29" s="25">
        <v>0</v>
      </c>
      <c r="K29" s="6"/>
      <c r="L29" s="6"/>
    </row>
    <row r="30" spans="2:12" ht="13" x14ac:dyDescent="0.3">
      <c r="B30" s="10"/>
      <c r="C30" s="10"/>
      <c r="D30" s="10" t="s">
        <v>99</v>
      </c>
      <c r="E30" s="24">
        <v>0</v>
      </c>
      <c r="F30" s="24">
        <v>0</v>
      </c>
      <c r="G30" s="25">
        <v>0</v>
      </c>
      <c r="H30" s="6"/>
      <c r="I30" s="6" t="s">
        <v>99</v>
      </c>
      <c r="J30" s="25">
        <v>0</v>
      </c>
      <c r="K30" s="6"/>
      <c r="L30" s="6"/>
    </row>
    <row r="31" spans="2:12" ht="13" x14ac:dyDescent="0.3">
      <c r="B31" s="18"/>
      <c r="C31" s="40" t="s">
        <v>52</v>
      </c>
      <c r="D31" s="27"/>
      <c r="E31" s="28">
        <v>117500</v>
      </c>
      <c r="F31" s="28">
        <v>79172</v>
      </c>
      <c r="G31" s="29">
        <f>SUM(G23:G30)</f>
        <v>97198</v>
      </c>
      <c r="H31" s="6"/>
      <c r="I31" s="16" t="s">
        <v>81</v>
      </c>
      <c r="J31" s="30">
        <f>SUM(J23:J30)</f>
        <v>42500</v>
      </c>
      <c r="K31" s="13"/>
      <c r="L31" s="6"/>
    </row>
    <row r="32" spans="2:12" ht="15.75" customHeight="1" x14ac:dyDescent="0.25"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</row>
    <row r="33" spans="2:12" ht="12.5" x14ac:dyDescent="0.25">
      <c r="B33" s="10"/>
      <c r="C33" s="10"/>
      <c r="D33" s="10"/>
      <c r="E33" s="6"/>
      <c r="F33" s="6"/>
      <c r="G33" s="6"/>
      <c r="H33" s="6"/>
      <c r="I33" s="6"/>
      <c r="J33" s="6"/>
      <c r="K33" s="6"/>
      <c r="L33" s="6"/>
    </row>
    <row r="34" spans="2:12" ht="13" x14ac:dyDescent="0.3">
      <c r="B34" s="10"/>
      <c r="C34" s="31" t="s">
        <v>67</v>
      </c>
      <c r="D34" s="32"/>
      <c r="E34" s="33" t="s">
        <v>100</v>
      </c>
      <c r="F34" s="34"/>
      <c r="G34" s="15"/>
      <c r="H34" s="6"/>
      <c r="I34" s="12" t="s">
        <v>101</v>
      </c>
      <c r="J34" s="16"/>
      <c r="K34" s="13"/>
      <c r="L34" s="6"/>
    </row>
    <row r="35" spans="2:12" ht="13" x14ac:dyDescent="0.3">
      <c r="B35" s="10"/>
      <c r="C35" s="36" t="s">
        <v>102</v>
      </c>
      <c r="D35" s="32"/>
      <c r="E35" s="33" t="s">
        <v>103</v>
      </c>
      <c r="F35" s="15"/>
      <c r="G35" s="11" t="s">
        <v>72</v>
      </c>
      <c r="H35" s="6"/>
      <c r="I35" s="6"/>
      <c r="J35" s="10"/>
      <c r="K35" s="10"/>
      <c r="L35" s="6"/>
    </row>
    <row r="36" spans="2:12" ht="12.5" x14ac:dyDescent="0.25">
      <c r="B36" s="10"/>
      <c r="C36" s="10"/>
      <c r="D36" s="6"/>
      <c r="E36" s="6"/>
      <c r="F36" s="6"/>
      <c r="G36" s="6"/>
      <c r="H36" s="6"/>
      <c r="I36" s="6"/>
      <c r="J36" s="6"/>
      <c r="K36" s="6"/>
      <c r="L36" s="6"/>
    </row>
    <row r="37" spans="2:12" ht="13" x14ac:dyDescent="0.3">
      <c r="B37" s="10"/>
      <c r="C37" s="6" t="s">
        <v>104</v>
      </c>
      <c r="D37" s="6" t="s">
        <v>105</v>
      </c>
      <c r="E37" s="24">
        <v>500</v>
      </c>
      <c r="F37" s="24">
        <v>0</v>
      </c>
      <c r="G37" s="25">
        <v>0</v>
      </c>
      <c r="H37" s="6"/>
      <c r="I37" s="6" t="s">
        <v>105</v>
      </c>
      <c r="J37" s="25">
        <v>0</v>
      </c>
      <c r="K37" s="6"/>
      <c r="L37" s="6"/>
    </row>
    <row r="38" spans="2:12" ht="13" x14ac:dyDescent="0.3">
      <c r="B38" s="18"/>
      <c r="C38" s="6" t="s">
        <v>106</v>
      </c>
      <c r="D38" s="6" t="s">
        <v>107</v>
      </c>
      <c r="E38" s="20">
        <v>17500</v>
      </c>
      <c r="F38" s="20">
        <v>2907</v>
      </c>
      <c r="G38" s="22">
        <v>4506</v>
      </c>
      <c r="H38" s="6"/>
      <c r="I38" s="23" t="s">
        <v>107</v>
      </c>
      <c r="J38" s="22">
        <v>1500</v>
      </c>
      <c r="K38" s="6"/>
      <c r="L38" s="6"/>
    </row>
    <row r="39" spans="2:12" ht="13" x14ac:dyDescent="0.3">
      <c r="B39" s="18"/>
      <c r="C39" s="6" t="s">
        <v>108</v>
      </c>
      <c r="D39" s="6" t="s">
        <v>109</v>
      </c>
      <c r="E39" s="20">
        <v>3000</v>
      </c>
      <c r="F39" s="20">
        <v>5667</v>
      </c>
      <c r="G39" s="22">
        <v>5457</v>
      </c>
      <c r="H39" s="6"/>
      <c r="I39" s="23" t="s">
        <v>110</v>
      </c>
      <c r="J39" s="22">
        <v>3000</v>
      </c>
      <c r="K39" s="6"/>
      <c r="L39" s="6"/>
    </row>
    <row r="40" spans="2:12" ht="13" x14ac:dyDescent="0.3">
      <c r="B40" s="10"/>
      <c r="C40" s="6" t="s">
        <v>111</v>
      </c>
      <c r="D40" s="6" t="s">
        <v>112</v>
      </c>
      <c r="E40" s="20">
        <v>3000</v>
      </c>
      <c r="F40" s="24">
        <v>945</v>
      </c>
      <c r="G40" s="25">
        <v>945</v>
      </c>
      <c r="H40" s="6"/>
      <c r="I40" s="6" t="s">
        <v>112</v>
      </c>
      <c r="J40" s="25">
        <v>0</v>
      </c>
      <c r="K40" s="6"/>
      <c r="L40" s="6"/>
    </row>
    <row r="41" spans="2:12" ht="13" x14ac:dyDescent="0.3">
      <c r="B41" s="10"/>
      <c r="C41" s="6" t="s">
        <v>113</v>
      </c>
      <c r="D41" s="6" t="s">
        <v>114</v>
      </c>
      <c r="E41" s="24">
        <v>450</v>
      </c>
      <c r="F41" s="24">
        <v>118</v>
      </c>
      <c r="G41" s="25">
        <v>118</v>
      </c>
      <c r="H41" s="6"/>
      <c r="I41" s="6" t="s">
        <v>114</v>
      </c>
      <c r="J41" s="25">
        <v>0</v>
      </c>
      <c r="K41" s="6"/>
      <c r="L41" s="6"/>
    </row>
    <row r="42" spans="2:12" ht="13" x14ac:dyDescent="0.3">
      <c r="B42" s="18"/>
      <c r="C42" s="6" t="s">
        <v>115</v>
      </c>
      <c r="D42" s="6" t="s">
        <v>116</v>
      </c>
      <c r="E42" s="20">
        <v>50000</v>
      </c>
      <c r="F42" s="20">
        <v>9532</v>
      </c>
      <c r="G42" s="22">
        <v>11282</v>
      </c>
      <c r="H42" s="6"/>
      <c r="I42" s="23" t="s">
        <v>116</v>
      </c>
      <c r="J42" s="22">
        <v>15000</v>
      </c>
      <c r="K42" s="6"/>
      <c r="L42" s="6"/>
    </row>
    <row r="43" spans="2:12" ht="13" x14ac:dyDescent="0.3">
      <c r="B43" s="10"/>
      <c r="C43" s="6" t="s">
        <v>117</v>
      </c>
      <c r="D43" s="6" t="s">
        <v>118</v>
      </c>
      <c r="E43" s="24">
        <v>0</v>
      </c>
      <c r="F43" s="24">
        <v>0</v>
      </c>
      <c r="G43" s="24">
        <v>0</v>
      </c>
      <c r="H43" s="6"/>
      <c r="I43" s="6" t="s">
        <v>118</v>
      </c>
      <c r="J43" s="25">
        <v>0</v>
      </c>
      <c r="K43" s="6"/>
      <c r="L43" s="6"/>
    </row>
    <row r="44" spans="2:12" ht="13" x14ac:dyDescent="0.3">
      <c r="B44" s="18"/>
      <c r="C44" s="6" t="s">
        <v>119</v>
      </c>
      <c r="D44" s="6" t="s">
        <v>120</v>
      </c>
      <c r="E44" s="20">
        <v>40000</v>
      </c>
      <c r="F44" s="20">
        <v>32960</v>
      </c>
      <c r="G44" s="22">
        <v>42828</v>
      </c>
      <c r="H44" s="6"/>
      <c r="I44" s="23" t="s">
        <v>120</v>
      </c>
      <c r="J44" s="22">
        <v>43000</v>
      </c>
      <c r="K44" s="6"/>
      <c r="L44" s="6"/>
    </row>
    <row r="45" spans="2:12" ht="13" x14ac:dyDescent="0.3">
      <c r="B45" s="10"/>
      <c r="C45" s="6" t="s">
        <v>121</v>
      </c>
      <c r="D45" s="6" t="s">
        <v>122</v>
      </c>
      <c r="E45" s="20">
        <v>6000</v>
      </c>
      <c r="F45" s="24">
        <v>420</v>
      </c>
      <c r="G45" s="22">
        <v>420</v>
      </c>
      <c r="H45" s="6"/>
      <c r="I45" s="23" t="s">
        <v>122</v>
      </c>
      <c r="J45" s="22">
        <v>9600</v>
      </c>
      <c r="K45" s="6"/>
      <c r="L45" s="6"/>
    </row>
    <row r="46" spans="2:12" ht="13" x14ac:dyDescent="0.3">
      <c r="B46" s="10"/>
      <c r="C46" s="6" t="s">
        <v>123</v>
      </c>
      <c r="D46" s="6" t="s">
        <v>124</v>
      </c>
      <c r="E46" s="24">
        <v>0</v>
      </c>
      <c r="F46" s="24">
        <v>136</v>
      </c>
      <c r="G46" s="25">
        <v>136</v>
      </c>
      <c r="H46" s="6"/>
      <c r="I46" s="6" t="s">
        <v>124</v>
      </c>
      <c r="J46" s="25">
        <v>0</v>
      </c>
      <c r="K46" s="6"/>
      <c r="L46" s="6"/>
    </row>
    <row r="47" spans="2:12" ht="13" x14ac:dyDescent="0.3">
      <c r="B47" s="18"/>
      <c r="C47" s="6" t="s">
        <v>125</v>
      </c>
      <c r="D47" s="6" t="s">
        <v>126</v>
      </c>
      <c r="E47" s="20">
        <v>1500</v>
      </c>
      <c r="F47" s="20">
        <v>3303</v>
      </c>
      <c r="G47" s="22">
        <v>3803</v>
      </c>
      <c r="H47" s="6"/>
      <c r="I47" s="23" t="s">
        <v>126</v>
      </c>
      <c r="J47" s="22">
        <v>1000</v>
      </c>
      <c r="K47" s="6"/>
      <c r="L47" s="6"/>
    </row>
    <row r="48" spans="2:12" ht="13" x14ac:dyDescent="0.3">
      <c r="B48" s="10"/>
      <c r="C48" s="6" t="s">
        <v>127</v>
      </c>
      <c r="D48" s="6" t="s">
        <v>128</v>
      </c>
      <c r="E48" s="24">
        <v>500</v>
      </c>
      <c r="F48" s="24">
        <v>66</v>
      </c>
      <c r="G48" s="25">
        <v>66</v>
      </c>
      <c r="H48" s="6"/>
      <c r="I48" s="6" t="s">
        <v>128</v>
      </c>
      <c r="J48" s="25">
        <v>0</v>
      </c>
      <c r="K48" s="6"/>
      <c r="L48" s="6"/>
    </row>
    <row r="49" spans="2:12" ht="13" x14ac:dyDescent="0.3">
      <c r="B49" s="18"/>
      <c r="C49" s="6" t="s">
        <v>129</v>
      </c>
      <c r="D49" s="6" t="s">
        <v>130</v>
      </c>
      <c r="E49" s="20">
        <v>5000</v>
      </c>
      <c r="F49" s="20">
        <v>7780</v>
      </c>
      <c r="G49" s="22">
        <v>8266</v>
      </c>
      <c r="H49" s="6"/>
      <c r="I49" s="23" t="s">
        <v>130</v>
      </c>
      <c r="J49" s="22">
        <v>4000</v>
      </c>
      <c r="K49" s="6"/>
      <c r="L49" s="6"/>
    </row>
    <row r="50" spans="2:12" ht="13" x14ac:dyDescent="0.3">
      <c r="B50" s="10"/>
      <c r="C50" s="38" t="s">
        <v>131</v>
      </c>
      <c r="D50" s="10" t="s">
        <v>132</v>
      </c>
      <c r="E50" s="6"/>
      <c r="F50" s="6"/>
      <c r="G50" s="6"/>
      <c r="H50" s="6"/>
      <c r="I50" s="10" t="s">
        <v>133</v>
      </c>
      <c r="J50" s="41">
        <v>0</v>
      </c>
      <c r="K50" s="10"/>
      <c r="L50" s="6"/>
    </row>
    <row r="51" spans="2:12" ht="13" x14ac:dyDescent="0.3">
      <c r="B51" s="38"/>
      <c r="C51" s="38" t="s">
        <v>134</v>
      </c>
      <c r="D51" s="10" t="s">
        <v>79</v>
      </c>
      <c r="E51" s="6"/>
      <c r="F51" s="6"/>
      <c r="G51" s="6"/>
      <c r="H51" s="6"/>
      <c r="I51" s="6" t="s">
        <v>79</v>
      </c>
      <c r="J51" s="25">
        <v>0</v>
      </c>
      <c r="K51" s="6"/>
      <c r="L51" s="6"/>
    </row>
    <row r="52" spans="2:12" ht="13" x14ac:dyDescent="0.3">
      <c r="B52" s="18"/>
      <c r="C52" s="40" t="s">
        <v>52</v>
      </c>
      <c r="D52" s="27"/>
      <c r="E52" s="28">
        <v>127450</v>
      </c>
      <c r="F52" s="28">
        <v>63833</v>
      </c>
      <c r="G52" s="29">
        <f>SUM(G37:G51)</f>
        <v>77827</v>
      </c>
      <c r="H52" s="6"/>
      <c r="I52" s="16" t="s">
        <v>135</v>
      </c>
      <c r="J52" s="30">
        <f>SUM(J37:J51)</f>
        <v>77100</v>
      </c>
      <c r="K52" s="13"/>
      <c r="L52" s="6"/>
    </row>
    <row r="53" spans="2:12" ht="12.5" x14ac:dyDescent="0.25">
      <c r="B53" s="18"/>
      <c r="C53" s="6"/>
      <c r="D53" s="6"/>
      <c r="E53" s="42"/>
      <c r="F53" s="42"/>
      <c r="G53" s="42"/>
      <c r="H53" s="6"/>
      <c r="I53" s="10"/>
      <c r="J53" s="18"/>
      <c r="K53" s="18"/>
      <c r="L53" s="10"/>
    </row>
    <row r="54" spans="2:12" ht="13" x14ac:dyDescent="0.3">
      <c r="B54" s="10"/>
      <c r="C54" s="31" t="s">
        <v>136</v>
      </c>
      <c r="D54" s="32"/>
      <c r="E54" s="11" t="s">
        <v>137</v>
      </c>
      <c r="F54" s="15"/>
      <c r="G54" s="15"/>
      <c r="H54" s="6"/>
      <c r="I54" s="43" t="s">
        <v>138</v>
      </c>
      <c r="J54" s="44"/>
      <c r="K54" s="45"/>
      <c r="L54" s="6"/>
    </row>
    <row r="55" spans="2:12" ht="13" x14ac:dyDescent="0.3">
      <c r="B55" s="10"/>
      <c r="C55" s="31" t="s">
        <v>139</v>
      </c>
      <c r="D55" s="32"/>
      <c r="E55" s="33" t="s">
        <v>140</v>
      </c>
      <c r="F55" s="15"/>
      <c r="G55" s="11" t="s">
        <v>141</v>
      </c>
      <c r="H55" s="6"/>
      <c r="I55" s="45"/>
      <c r="J55" s="44"/>
      <c r="K55" s="45"/>
      <c r="L55" s="6"/>
    </row>
    <row r="56" spans="2:12" ht="13" x14ac:dyDescent="0.3">
      <c r="B56" s="18"/>
      <c r="C56" s="6" t="s">
        <v>142</v>
      </c>
      <c r="D56" s="6" t="s">
        <v>143</v>
      </c>
      <c r="E56" s="20">
        <v>96000</v>
      </c>
      <c r="F56" s="20">
        <v>50676</v>
      </c>
      <c r="G56" s="22">
        <v>56676</v>
      </c>
      <c r="H56" s="6"/>
      <c r="I56" s="23" t="s">
        <v>144</v>
      </c>
      <c r="J56" s="22">
        <v>15000</v>
      </c>
      <c r="K56" s="6"/>
      <c r="L56" s="6"/>
    </row>
    <row r="57" spans="2:12" ht="13" x14ac:dyDescent="0.3">
      <c r="B57" s="18"/>
      <c r="C57" s="6" t="s">
        <v>145</v>
      </c>
      <c r="D57" s="6" t="s">
        <v>146</v>
      </c>
      <c r="E57" s="20">
        <v>100000</v>
      </c>
      <c r="F57" s="20">
        <v>42803</v>
      </c>
      <c r="G57" s="22">
        <v>43000</v>
      </c>
      <c r="H57" s="6"/>
      <c r="I57" s="23" t="s">
        <v>146</v>
      </c>
      <c r="J57" s="22">
        <v>80000</v>
      </c>
      <c r="K57" s="6"/>
      <c r="L57" s="6"/>
    </row>
    <row r="58" spans="2:12" ht="13" x14ac:dyDescent="0.3">
      <c r="B58" s="18"/>
      <c r="C58" s="6" t="s">
        <v>147</v>
      </c>
      <c r="D58" s="6" t="s">
        <v>148</v>
      </c>
      <c r="E58" s="20">
        <v>10000</v>
      </c>
      <c r="F58" s="20">
        <v>8185</v>
      </c>
      <c r="G58" s="22">
        <v>8185</v>
      </c>
      <c r="H58" s="6"/>
      <c r="I58" s="23" t="s">
        <v>148</v>
      </c>
      <c r="J58" s="22">
        <v>5000</v>
      </c>
      <c r="K58" s="6"/>
      <c r="L58" s="6"/>
    </row>
    <row r="59" spans="2:12" ht="13" x14ac:dyDescent="0.3">
      <c r="B59" s="18"/>
      <c r="C59" s="6" t="s">
        <v>149</v>
      </c>
      <c r="D59" s="6" t="s">
        <v>150</v>
      </c>
      <c r="E59" s="20">
        <v>60000</v>
      </c>
      <c r="F59" s="20">
        <v>0</v>
      </c>
      <c r="G59" s="22">
        <v>60000</v>
      </c>
      <c r="H59" s="6"/>
      <c r="I59" s="23" t="s">
        <v>150</v>
      </c>
      <c r="J59" s="22">
        <v>20000</v>
      </c>
      <c r="K59" s="6"/>
      <c r="L59" s="6"/>
    </row>
    <row r="60" spans="2:12" ht="13" x14ac:dyDescent="0.3">
      <c r="B60" s="18"/>
      <c r="C60" s="6" t="s">
        <v>151</v>
      </c>
      <c r="D60" s="6" t="s">
        <v>152</v>
      </c>
      <c r="E60" s="24">
        <v>0</v>
      </c>
      <c r="F60" s="20">
        <v>60000</v>
      </c>
      <c r="G60" s="22">
        <v>60000</v>
      </c>
      <c r="H60" s="6"/>
      <c r="I60" s="6" t="s">
        <v>153</v>
      </c>
      <c r="J60" s="25">
        <v>0</v>
      </c>
      <c r="K60" s="6"/>
      <c r="L60" s="6"/>
    </row>
    <row r="61" spans="2:12" ht="13" x14ac:dyDescent="0.3">
      <c r="B61" s="18"/>
      <c r="C61" s="6" t="s">
        <v>154</v>
      </c>
      <c r="D61" s="6" t="s">
        <v>155</v>
      </c>
      <c r="E61" s="24">
        <v>0</v>
      </c>
      <c r="F61" s="20">
        <v>3783</v>
      </c>
      <c r="G61" s="22">
        <v>3783</v>
      </c>
      <c r="H61" s="6"/>
      <c r="I61" s="6" t="s">
        <v>156</v>
      </c>
      <c r="J61" s="25">
        <v>0</v>
      </c>
      <c r="K61" s="6"/>
      <c r="L61" s="6"/>
    </row>
    <row r="62" spans="2:12" ht="13" x14ac:dyDescent="0.3">
      <c r="B62" s="10"/>
      <c r="C62" s="10" t="s">
        <v>157</v>
      </c>
      <c r="D62" s="6" t="s">
        <v>158</v>
      </c>
      <c r="E62" s="20">
        <v>9050</v>
      </c>
      <c r="F62" s="6"/>
      <c r="G62" s="22">
        <v>9.0500000000000007</v>
      </c>
      <c r="H62" s="6"/>
      <c r="I62" s="6" t="s">
        <v>158</v>
      </c>
      <c r="J62" s="22">
        <v>0</v>
      </c>
      <c r="K62" s="6"/>
      <c r="L62" s="6"/>
    </row>
    <row r="63" spans="2:12" ht="13" x14ac:dyDescent="0.3">
      <c r="B63" s="10"/>
      <c r="C63" s="10"/>
      <c r="D63" s="6" t="s">
        <v>79</v>
      </c>
      <c r="E63" s="24">
        <v>0</v>
      </c>
      <c r="F63" s="24">
        <v>0</v>
      </c>
      <c r="G63" s="25">
        <v>0</v>
      </c>
      <c r="H63" s="6"/>
      <c r="I63" s="23" t="s">
        <v>159</v>
      </c>
      <c r="J63" s="22">
        <v>20000</v>
      </c>
      <c r="K63" s="6"/>
      <c r="L63" s="6"/>
    </row>
    <row r="64" spans="2:12" ht="13" x14ac:dyDescent="0.3">
      <c r="B64" s="10"/>
      <c r="C64" s="6"/>
      <c r="D64" s="6" t="s">
        <v>160</v>
      </c>
      <c r="E64" s="24">
        <v>0</v>
      </c>
      <c r="F64" s="24">
        <v>0</v>
      </c>
      <c r="G64" s="25">
        <v>0</v>
      </c>
      <c r="H64" s="6"/>
      <c r="I64" s="6" t="s">
        <v>161</v>
      </c>
      <c r="J64" s="25">
        <v>0</v>
      </c>
      <c r="K64" s="6"/>
      <c r="L64" s="6"/>
    </row>
    <row r="65" spans="2:12" ht="13" x14ac:dyDescent="0.3">
      <c r="B65" s="10"/>
      <c r="C65" s="10" t="s">
        <v>162</v>
      </c>
      <c r="D65" s="6" t="s">
        <v>163</v>
      </c>
      <c r="E65" s="24">
        <v>0</v>
      </c>
      <c r="F65" s="24">
        <v>0</v>
      </c>
      <c r="G65" s="25">
        <v>0</v>
      </c>
      <c r="H65" s="6"/>
      <c r="I65" s="23" t="s">
        <v>185</v>
      </c>
      <c r="J65" s="22">
        <v>40000</v>
      </c>
      <c r="K65" s="6"/>
      <c r="L65" s="6"/>
    </row>
    <row r="66" spans="2:12" ht="13" x14ac:dyDescent="0.3">
      <c r="B66" s="18"/>
      <c r="C66" s="40" t="s">
        <v>164</v>
      </c>
      <c r="D66" s="27"/>
      <c r="E66" s="28">
        <v>275050</v>
      </c>
      <c r="F66" s="28">
        <v>165447</v>
      </c>
      <c r="G66" s="29">
        <f>SUM(G56:G65)</f>
        <v>231653.05</v>
      </c>
      <c r="H66" s="6"/>
      <c r="I66" s="16" t="s">
        <v>165</v>
      </c>
      <c r="J66" s="30">
        <f>SUM(J56:J65)</f>
        <v>180000</v>
      </c>
      <c r="K66" s="13"/>
      <c r="L66" s="6"/>
    </row>
    <row r="67" spans="2:12" ht="13" x14ac:dyDescent="0.3">
      <c r="B67" s="10"/>
      <c r="C67" s="11" t="s">
        <v>166</v>
      </c>
      <c r="D67" s="11" t="s">
        <v>29</v>
      </c>
      <c r="E67" s="46">
        <v>905000</v>
      </c>
      <c r="F67" s="46">
        <v>606077</v>
      </c>
      <c r="G67" s="46">
        <f>G20+G31+G52+G66</f>
        <v>794580.05</v>
      </c>
      <c r="H67" s="6"/>
      <c r="I67" s="16" t="s">
        <v>167</v>
      </c>
      <c r="J67" s="30">
        <f>SUM(J20+J31+J52+J66)</f>
        <v>702600</v>
      </c>
      <c r="K67" s="13"/>
      <c r="L67" s="6"/>
    </row>
    <row r="68" spans="2:12" ht="12.5" x14ac:dyDescent="0.25">
      <c r="B68" s="10"/>
      <c r="C68" s="10"/>
      <c r="D68" s="6"/>
      <c r="E68" s="6"/>
      <c r="F68" s="6"/>
      <c r="G68" s="6"/>
      <c r="H68" s="6"/>
      <c r="I68" s="6"/>
      <c r="J68" s="6"/>
      <c r="K68" s="6"/>
      <c r="L68" s="6"/>
    </row>
    <row r="69" spans="2:12" ht="13" x14ac:dyDescent="0.3">
      <c r="B69" s="10"/>
      <c r="C69" s="10"/>
      <c r="D69" s="10"/>
      <c r="E69" s="11" t="s">
        <v>137</v>
      </c>
      <c r="F69" s="11" t="s">
        <v>168</v>
      </c>
      <c r="G69" s="11" t="s">
        <v>169</v>
      </c>
      <c r="H69" s="6"/>
      <c r="I69" s="12" t="s">
        <v>170</v>
      </c>
      <c r="J69" s="13"/>
      <c r="K69" s="13"/>
      <c r="L69" s="6"/>
    </row>
    <row r="70" spans="2:12" ht="13" x14ac:dyDescent="0.3">
      <c r="B70" s="18"/>
      <c r="C70" s="10"/>
      <c r="D70" s="18"/>
      <c r="E70" s="11" t="s">
        <v>171</v>
      </c>
      <c r="F70" s="47" t="s">
        <v>172</v>
      </c>
      <c r="G70" s="11" t="s">
        <v>173</v>
      </c>
      <c r="H70" s="6"/>
      <c r="I70" s="16" t="s">
        <v>39</v>
      </c>
      <c r="J70" s="13"/>
      <c r="K70" s="16" t="s">
        <v>174</v>
      </c>
      <c r="L70" s="6"/>
    </row>
    <row r="71" spans="2:12" ht="13" x14ac:dyDescent="0.3">
      <c r="B71" s="18"/>
      <c r="C71" s="18"/>
      <c r="D71" s="18"/>
      <c r="E71" s="46">
        <v>905000</v>
      </c>
      <c r="F71" s="46">
        <v>606077</v>
      </c>
      <c r="G71" s="46">
        <f>SUM(G20+G31+G52+G66)</f>
        <v>794580.05</v>
      </c>
      <c r="H71" s="6"/>
      <c r="I71" s="30">
        <f>J13</f>
        <v>708500</v>
      </c>
      <c r="J71" s="13"/>
      <c r="K71" s="30">
        <f>SUM(J20+J31+J52+J66)</f>
        <v>702600</v>
      </c>
      <c r="L71" s="6"/>
    </row>
    <row r="72" spans="2:12" ht="13" x14ac:dyDescent="0.3">
      <c r="B72" s="10"/>
      <c r="C72" s="10"/>
      <c r="D72" s="10"/>
      <c r="E72" s="48" t="s">
        <v>175</v>
      </c>
      <c r="F72" s="15"/>
      <c r="G72" s="46">
        <f>G71</f>
        <v>794580.05</v>
      </c>
      <c r="H72" s="6"/>
      <c r="I72" s="12" t="s">
        <v>176</v>
      </c>
      <c r="J72" s="49"/>
      <c r="K72" s="30">
        <f>J13</f>
        <v>708500</v>
      </c>
      <c r="L72" s="6"/>
    </row>
    <row r="73" spans="2:12" ht="13" x14ac:dyDescent="0.3">
      <c r="B73" s="18"/>
      <c r="C73" s="18"/>
      <c r="D73" s="18"/>
      <c r="E73" s="48" t="s">
        <v>177</v>
      </c>
      <c r="F73" s="50"/>
      <c r="G73" s="46">
        <f>G13</f>
        <v>676287</v>
      </c>
      <c r="H73" s="6"/>
      <c r="I73" s="12" t="s">
        <v>178</v>
      </c>
      <c r="J73" s="49"/>
      <c r="K73" s="30">
        <f>J67</f>
        <v>702600</v>
      </c>
      <c r="L73" s="6"/>
    </row>
    <row r="74" spans="2:12" ht="13" x14ac:dyDescent="0.3">
      <c r="B74" s="10"/>
      <c r="C74" s="10"/>
      <c r="D74" s="10"/>
      <c r="E74" s="47" t="s">
        <v>179</v>
      </c>
      <c r="F74" s="15"/>
      <c r="G74" s="46">
        <f>G73-G72</f>
        <v>-118293.05000000005</v>
      </c>
      <c r="H74" s="6"/>
      <c r="I74" s="16" t="s">
        <v>179</v>
      </c>
      <c r="J74" s="49"/>
      <c r="K74" s="30">
        <f>SUM(K72-K73)</f>
        <v>5900</v>
      </c>
      <c r="L74" s="6"/>
    </row>
    <row r="75" spans="2:12" ht="13" x14ac:dyDescent="0.3">
      <c r="B75" s="10"/>
      <c r="C75" s="10"/>
      <c r="D75" s="10"/>
      <c r="E75" s="48" t="s">
        <v>180</v>
      </c>
      <c r="F75" s="15"/>
      <c r="G75" s="46">
        <v>1248252</v>
      </c>
      <c r="H75" s="6"/>
      <c r="I75" s="16" t="s">
        <v>181</v>
      </c>
      <c r="J75" s="13"/>
      <c r="K75" s="13"/>
      <c r="L75" s="6"/>
    </row>
    <row r="76" spans="2:12" ht="13" x14ac:dyDescent="0.3">
      <c r="B76" s="18"/>
      <c r="C76" s="10"/>
      <c r="D76" s="18"/>
      <c r="E76" s="48" t="s">
        <v>182</v>
      </c>
      <c r="F76" s="50"/>
      <c r="G76" s="46">
        <v>1107000</v>
      </c>
      <c r="H76" s="6"/>
      <c r="I76" s="12" t="s">
        <v>183</v>
      </c>
      <c r="J76" s="13"/>
      <c r="K76" s="16" t="s">
        <v>184</v>
      </c>
      <c r="L7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I30"/>
  <sheetViews>
    <sheetView workbookViewId="0">
      <selection activeCell="H29" sqref="H29"/>
    </sheetView>
  </sheetViews>
  <sheetFormatPr defaultColWidth="14.453125" defaultRowHeight="15.75" customHeight="1" x14ac:dyDescent="0.25"/>
  <sheetData>
    <row r="1" spans="1:9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</row>
    <row r="2" spans="1:9" ht="13" x14ac:dyDescent="0.3">
      <c r="A2" s="2"/>
      <c r="B2" s="1" t="s">
        <v>9</v>
      </c>
      <c r="C2" s="1" t="s">
        <v>10</v>
      </c>
      <c r="D2" s="1" t="s">
        <v>11</v>
      </c>
      <c r="E2" s="1" t="s">
        <v>12</v>
      </c>
      <c r="F2" s="1" t="s">
        <v>3</v>
      </c>
      <c r="G2" s="1" t="s">
        <v>13</v>
      </c>
      <c r="H2" s="1" t="s">
        <v>14</v>
      </c>
      <c r="I2" s="2"/>
    </row>
    <row r="4" spans="1:9" ht="13" x14ac:dyDescent="0.3">
      <c r="A4" s="4" t="s">
        <v>15</v>
      </c>
      <c r="B4" s="7">
        <v>43983</v>
      </c>
      <c r="C4" s="7">
        <v>44013</v>
      </c>
      <c r="D4" s="8">
        <v>15000</v>
      </c>
      <c r="E4" s="8">
        <v>-1500</v>
      </c>
      <c r="F4" s="8">
        <v>13500</v>
      </c>
      <c r="H4" s="9">
        <v>13500</v>
      </c>
    </row>
    <row r="6" spans="1:9" ht="13" x14ac:dyDescent="0.3">
      <c r="A6" s="4" t="s">
        <v>20</v>
      </c>
      <c r="B6" s="7">
        <v>43983</v>
      </c>
      <c r="C6" s="7">
        <v>44013</v>
      </c>
      <c r="D6" s="8">
        <v>15000</v>
      </c>
      <c r="E6" s="8">
        <v>-1500</v>
      </c>
      <c r="F6" s="8">
        <v>13500</v>
      </c>
      <c r="H6" s="9">
        <v>15000</v>
      </c>
    </row>
    <row r="8" spans="1:9" ht="13" x14ac:dyDescent="0.3">
      <c r="A8" s="4" t="s">
        <v>22</v>
      </c>
    </row>
    <row r="9" spans="1:9" ht="13" x14ac:dyDescent="0.3">
      <c r="A9" s="4" t="s">
        <v>23</v>
      </c>
      <c r="B9" s="7">
        <v>43983</v>
      </c>
      <c r="C9" s="7">
        <v>44013</v>
      </c>
      <c r="D9" s="8">
        <v>50000</v>
      </c>
      <c r="E9" s="8">
        <v>-5000</v>
      </c>
      <c r="F9" s="8">
        <v>45000</v>
      </c>
      <c r="H9" s="9">
        <v>45000</v>
      </c>
    </row>
    <row r="11" spans="1:9" ht="13" x14ac:dyDescent="0.3">
      <c r="A11" s="4" t="s">
        <v>24</v>
      </c>
      <c r="B11" s="7">
        <v>43983</v>
      </c>
      <c r="C11" s="7">
        <v>44013</v>
      </c>
      <c r="D11" s="8">
        <v>75000</v>
      </c>
      <c r="E11" s="8">
        <v>-7500</v>
      </c>
      <c r="F11" s="8">
        <v>67500</v>
      </c>
      <c r="H11" s="9">
        <v>75000</v>
      </c>
    </row>
    <row r="13" spans="1:9" ht="13" x14ac:dyDescent="0.3">
      <c r="A13" s="4" t="s">
        <v>25</v>
      </c>
      <c r="B13" s="7">
        <v>43983</v>
      </c>
      <c r="C13" s="7">
        <v>44105</v>
      </c>
    </row>
    <row r="15" spans="1:9" ht="13" x14ac:dyDescent="0.3">
      <c r="A15" s="4" t="s">
        <v>27</v>
      </c>
      <c r="B15" s="7">
        <v>43983</v>
      </c>
      <c r="C15" s="7">
        <v>44044</v>
      </c>
      <c r="D15" s="8">
        <v>200000</v>
      </c>
      <c r="E15" s="8">
        <v>-20000</v>
      </c>
      <c r="F15" s="8">
        <v>180000</v>
      </c>
      <c r="H15" s="9">
        <v>200000</v>
      </c>
    </row>
    <row r="17" spans="1:9" ht="13" x14ac:dyDescent="0.3">
      <c r="A17" s="4" t="s">
        <v>32</v>
      </c>
    </row>
    <row r="18" spans="1:9" ht="13" x14ac:dyDescent="0.3">
      <c r="A18" s="4" t="s">
        <v>33</v>
      </c>
      <c r="B18" s="14">
        <v>43983</v>
      </c>
      <c r="C18" s="7">
        <v>44105</v>
      </c>
      <c r="D18" s="8">
        <v>200000</v>
      </c>
      <c r="E18" s="8">
        <v>-20000</v>
      </c>
      <c r="F18" s="8">
        <v>180000</v>
      </c>
      <c r="H18" s="9">
        <v>180000</v>
      </c>
    </row>
    <row r="20" spans="1:9" ht="13" x14ac:dyDescent="0.3">
      <c r="A20" s="4" t="s">
        <v>34</v>
      </c>
      <c r="B20" s="7">
        <v>43983</v>
      </c>
      <c r="C20" s="7">
        <v>44105</v>
      </c>
      <c r="D20" s="8">
        <v>100000</v>
      </c>
      <c r="E20" s="8">
        <v>-10000</v>
      </c>
      <c r="F20" s="8">
        <v>90000</v>
      </c>
      <c r="H20" s="9">
        <v>90000</v>
      </c>
    </row>
    <row r="21" spans="1:9" ht="15.75" customHeight="1" x14ac:dyDescent="0.25">
      <c r="B21" s="14"/>
      <c r="C21" s="14"/>
    </row>
    <row r="22" spans="1:9" ht="13" x14ac:dyDescent="0.3">
      <c r="A22" s="4" t="s">
        <v>38</v>
      </c>
      <c r="H22" s="52">
        <v>25000</v>
      </c>
    </row>
    <row r="23" spans="1:9" ht="13" x14ac:dyDescent="0.3">
      <c r="A23" s="4" t="s">
        <v>33</v>
      </c>
      <c r="B23" s="7">
        <v>43983</v>
      </c>
      <c r="C23" s="7">
        <v>44105</v>
      </c>
      <c r="H23" s="51">
        <f>SUM(H3:H22)</f>
        <v>643500</v>
      </c>
    </row>
    <row r="24" spans="1:9" ht="15.75" customHeight="1" x14ac:dyDescent="0.25">
      <c r="B24" s="14"/>
    </row>
    <row r="25" spans="1:9" ht="13" x14ac:dyDescent="0.3">
      <c r="A25" s="4" t="s">
        <v>43</v>
      </c>
    </row>
    <row r="26" spans="1:9" ht="13" x14ac:dyDescent="0.3">
      <c r="A26" s="4" t="s">
        <v>44</v>
      </c>
      <c r="B26" s="17" t="s">
        <v>45</v>
      </c>
    </row>
    <row r="27" spans="1:9" ht="13" x14ac:dyDescent="0.3">
      <c r="A27" s="4" t="s">
        <v>47</v>
      </c>
      <c r="B27" s="17" t="s">
        <v>48</v>
      </c>
    </row>
    <row r="28" spans="1:9" ht="13" x14ac:dyDescent="0.3">
      <c r="A28" s="4" t="s">
        <v>49</v>
      </c>
      <c r="B28" s="7">
        <v>43983</v>
      </c>
      <c r="C28" s="7">
        <v>44013</v>
      </c>
      <c r="G28" s="8">
        <v>50000</v>
      </c>
      <c r="H28" s="9">
        <v>50000</v>
      </c>
    </row>
    <row r="29" spans="1:9" ht="15.75" customHeight="1" x14ac:dyDescent="0.25">
      <c r="H29" s="51">
        <f>SUM(H23:H28)</f>
        <v>693500</v>
      </c>
    </row>
    <row r="30" spans="1:9" ht="13" x14ac:dyDescent="0.3">
      <c r="A30" s="1" t="s">
        <v>52</v>
      </c>
      <c r="B30" s="19"/>
      <c r="C30" s="19"/>
      <c r="D30" s="19"/>
      <c r="E30" s="19"/>
      <c r="F30" s="19"/>
      <c r="G30" s="19"/>
      <c r="H30" s="21"/>
      <c r="I3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2019-2020 Actual2020-2021 Budge</vt:lpstr>
      <vt:lpstr>Member 2020-2021 Income Project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Blake Perez</dc:creator>
  <cp:lastModifiedBy>Blake</cp:lastModifiedBy>
  <dcterms:created xsi:type="dcterms:W3CDTF">2020-05-05T16:37:56Z</dcterms:created>
  <dcterms:modified xsi:type="dcterms:W3CDTF">2020-05-05T16:37:56Z</dcterms:modified>
</cp:coreProperties>
</file>