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70" windowHeight="5280" activeTab="0"/>
  </bookViews>
  <sheets>
    <sheet name="CWC TENTATIVE BUDGET" sheetId="1" r:id="rId1"/>
  </sheets>
  <definedNames>
    <definedName name="_xlnm.Print_Area" localSheetId="0">'CWC TENTATIVE BUDGET'!$A$1:$H$104</definedName>
  </definedNames>
  <calcPr fullCalcOnLoad="1"/>
</workbook>
</file>

<file path=xl/comments1.xml><?xml version="1.0" encoding="utf-8"?>
<comments xmlns="http://schemas.openxmlformats.org/spreadsheetml/2006/main">
  <authors>
    <author>David Sanderson</author>
  </authors>
  <commentList>
    <comment ref="B1" authorId="0">
      <text>
        <r>
          <rPr>
            <b/>
            <sz val="9"/>
            <rFont val="Tahoma"/>
            <family val="0"/>
          </rPr>
          <t>David Sanderson: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<sst xmlns="http://schemas.openxmlformats.org/spreadsheetml/2006/main" count="154" uniqueCount="71">
  <si>
    <t>Actual</t>
  </si>
  <si>
    <t>Budget</t>
  </si>
  <si>
    <t xml:space="preserve"> </t>
  </si>
  <si>
    <t>Miscellaneous</t>
  </si>
  <si>
    <t>Revenues</t>
  </si>
  <si>
    <t>Expenditures</t>
  </si>
  <si>
    <t>Surplus/(Deficit)</t>
  </si>
  <si>
    <t>Intergovernmental Revenue</t>
  </si>
  <si>
    <t>Charges For Service</t>
  </si>
  <si>
    <t>Total Charges for Service</t>
  </si>
  <si>
    <t>Miscellaneous Revenue</t>
  </si>
  <si>
    <t>Interest earnings</t>
  </si>
  <si>
    <t>Total Miscellaneous Revenues</t>
  </si>
  <si>
    <t>Total Intergovernmental</t>
  </si>
  <si>
    <t>Administration</t>
  </si>
  <si>
    <t>Contributions &amp; transfers</t>
  </si>
  <si>
    <t>Appropriate fund balance</t>
  </si>
  <si>
    <t>Total Contributions &amp; Transfers</t>
  </si>
  <si>
    <t>Grants</t>
  </si>
  <si>
    <t>FY 2018</t>
  </si>
  <si>
    <t xml:space="preserve">                                                                  Central Wasatch Commission</t>
  </si>
  <si>
    <t>Memberships</t>
  </si>
  <si>
    <t xml:space="preserve">  Salaries</t>
  </si>
  <si>
    <t xml:space="preserve">  Benefits</t>
  </si>
  <si>
    <t>Total Personnel</t>
  </si>
  <si>
    <t xml:space="preserve">Personnel </t>
  </si>
  <si>
    <t>Operating &amp; maintenance</t>
  </si>
  <si>
    <t>Total Operating &amp; maintenance</t>
  </si>
  <si>
    <t xml:space="preserve">  Postage</t>
  </si>
  <si>
    <t xml:space="preserve">  Public notices</t>
  </si>
  <si>
    <t xml:space="preserve">  Printing</t>
  </si>
  <si>
    <t>Charges for Service</t>
  </si>
  <si>
    <t xml:space="preserve">  Rent</t>
  </si>
  <si>
    <t xml:space="preserve">  Utilities</t>
  </si>
  <si>
    <t xml:space="preserve">  Cell phone</t>
  </si>
  <si>
    <t xml:space="preserve">  Computer/software</t>
  </si>
  <si>
    <t xml:space="preserve">  Office supplies</t>
  </si>
  <si>
    <t xml:space="preserve">  Events, workshops, memberships</t>
  </si>
  <si>
    <t xml:space="preserve">  Legal support</t>
  </si>
  <si>
    <t xml:space="preserve">  Insurance</t>
  </si>
  <si>
    <t xml:space="preserve">  Outreach/website</t>
  </si>
  <si>
    <t xml:space="preserve">  Consulting fees</t>
  </si>
  <si>
    <t>Projects</t>
  </si>
  <si>
    <t>Total Projects</t>
  </si>
  <si>
    <t xml:space="preserve">  Grant disbursements</t>
  </si>
  <si>
    <t xml:space="preserve">  Federal legislation</t>
  </si>
  <si>
    <t xml:space="preserve">  Environmental dashboard</t>
  </si>
  <si>
    <t xml:space="preserve">  Financial support</t>
  </si>
  <si>
    <t xml:space="preserve">                   CENTRAL WASATCH COMMISSON</t>
  </si>
  <si>
    <t xml:space="preserve">Detail of </t>
  </si>
  <si>
    <t>Total Enterprise Fund Revenues</t>
  </si>
  <si>
    <t>Total Enterprise Fund Expenses</t>
  </si>
  <si>
    <t>Expenses</t>
  </si>
  <si>
    <t xml:space="preserve">                                                                        FY 2018/2019 Budget</t>
  </si>
  <si>
    <t>FY 2019</t>
  </si>
  <si>
    <t>Contributions (in-kind)</t>
  </si>
  <si>
    <t xml:space="preserve">  In-kind bus fares UTA</t>
  </si>
  <si>
    <t xml:space="preserve">  Reserves</t>
  </si>
  <si>
    <t xml:space="preserve">                                                                        FY 2019/2020 Budget</t>
  </si>
  <si>
    <t>FY 2020</t>
  </si>
  <si>
    <t>Tentative</t>
  </si>
  <si>
    <t>Contributions other government entity</t>
  </si>
  <si>
    <t xml:space="preserve">  Legal in kind</t>
  </si>
  <si>
    <t>Projected</t>
  </si>
  <si>
    <t xml:space="preserve">  Mileage/travel</t>
  </si>
  <si>
    <t>Contributions in-kind</t>
  </si>
  <si>
    <t>Surplus/Use</t>
  </si>
  <si>
    <t>Reserves</t>
  </si>
  <si>
    <t>Ending Cash Position</t>
  </si>
  <si>
    <t>Beginning Cash Position (Estimated)</t>
  </si>
  <si>
    <t>GRAMA Responses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</si>
</sst>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?_);_(@_)"/>
    <numFmt numFmtId="169" formatCode="0.0%"/>
    <numFmt numFmtId="170" formatCode="_(&quot;$&quot;* #,##0.000_);_(&quot;$&quot;* \(#,##0.000\);_(&quot;$&quot;* &quot;-&quot;??_);_(@_)"/>
    <numFmt numFmtId="171" formatCode="0.000%"/>
    <numFmt numFmtId="172" formatCode="_(* #,##0.000_);_(* \(#,##0.000\);_(* &quot;-&quot;??_);_(@_)"/>
    <numFmt numFmtId="173" formatCode="0.0000%"/>
    <numFmt numFmtId="174" formatCode="_(&quot;$&quot;* #,##0.0000_);_(&quot;$&quot;* \(#,##0.0000\);_(&quot;$&quot;* &quot;-&quot;????_);_(@_)"/>
    <numFmt numFmtId="175" formatCode="0.0"/>
    <numFmt numFmtId="176" formatCode="_(&quot;$&quot;* #,##0.000_);_(&quot;$&quot;* \(#,##0.000\);_(&quot;$&quot;* &quot;-&quot;???_);_(@_)"/>
    <numFmt numFmtId="177" formatCode="_(* #,##0.0000_);_(* \(#,##0.0000\);_(* &quot;-&quot;??_);_(@_)"/>
    <numFmt numFmtId="178" formatCode="[$-409]dddd\,\ mmmm\ dd\,\ yyyy"/>
    <numFmt numFmtId="179" formatCode="_(&quot;$&quot;* #,##0.0_);_(&quot;$&quot;* \(#,##0.0\);_(&quot;$&quot;* &quot;-&quot;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&quot;$&quot;* #,##0.000_);_(&quot;$&quot;* \(#,##0.000\);_(&quot;$&quot;* &quot;-&quot;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2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7" fontId="3" fillId="0" borderId="0" xfId="44" applyNumberFormat="1" applyFont="1" applyAlignment="1">
      <alignment/>
    </xf>
    <xf numFmtId="165" fontId="3" fillId="0" borderId="0" xfId="42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7" fontId="5" fillId="0" borderId="0" xfId="44" applyNumberFormat="1" applyFont="1" applyAlignment="1">
      <alignment/>
    </xf>
    <xf numFmtId="165" fontId="5" fillId="0" borderId="0" xfId="42" applyNumberFormat="1" applyFont="1" applyAlignment="1">
      <alignment/>
    </xf>
    <xf numFmtId="167" fontId="6" fillId="0" borderId="10" xfId="44" applyNumberFormat="1" applyFont="1" applyBorder="1" applyAlignment="1">
      <alignment/>
    </xf>
    <xf numFmtId="167" fontId="5" fillId="0" borderId="0" xfId="0" applyNumberFormat="1" applyFont="1" applyAlignment="1">
      <alignment/>
    </xf>
    <xf numFmtId="9" fontId="5" fillId="0" borderId="0" xfId="59" applyFont="1" applyAlignment="1">
      <alignment/>
    </xf>
    <xf numFmtId="167" fontId="6" fillId="0" borderId="0" xfId="44" applyNumberFormat="1" applyFont="1" applyBorder="1" applyAlignment="1">
      <alignment/>
    </xf>
    <xf numFmtId="167" fontId="6" fillId="0" borderId="11" xfId="44" applyNumberFormat="1" applyFont="1" applyBorder="1" applyAlignment="1">
      <alignment/>
    </xf>
    <xf numFmtId="167" fontId="6" fillId="0" borderId="12" xfId="44" applyNumberFormat="1" applyFont="1" applyBorder="1" applyAlignment="1">
      <alignment/>
    </xf>
    <xf numFmtId="10" fontId="6" fillId="0" borderId="0" xfId="59" applyNumberFormat="1" applyFont="1" applyAlignment="1">
      <alignment/>
    </xf>
    <xf numFmtId="41" fontId="5" fillId="0" borderId="0" xfId="42" applyNumberFormat="1" applyFont="1" applyAlignment="1">
      <alignment/>
    </xf>
    <xf numFmtId="44" fontId="5" fillId="0" borderId="0" xfId="44" applyFont="1" applyAlignment="1">
      <alignment/>
    </xf>
    <xf numFmtId="42" fontId="5" fillId="0" borderId="0" xfId="44" applyNumberFormat="1" applyFont="1" applyAlignment="1">
      <alignment/>
    </xf>
    <xf numFmtId="165" fontId="5" fillId="0" borderId="13" xfId="42" applyNumberFormat="1" applyFont="1" applyBorder="1" applyAlignment="1">
      <alignment/>
    </xf>
    <xf numFmtId="0" fontId="34" fillId="17" borderId="14" xfId="0" applyFont="1" applyFill="1" applyBorder="1" applyAlignment="1">
      <alignment horizontal="center"/>
    </xf>
    <xf numFmtId="0" fontId="34" fillId="17" borderId="15" xfId="0" applyFont="1" applyFill="1" applyBorder="1" applyAlignment="1">
      <alignment horizontal="center"/>
    </xf>
    <xf numFmtId="0" fontId="47" fillId="17" borderId="16" xfId="0" applyFont="1" applyFill="1" applyBorder="1" applyAlignment="1">
      <alignment/>
    </xf>
    <xf numFmtId="0" fontId="48" fillId="17" borderId="17" xfId="0" applyFont="1" applyFill="1" applyBorder="1" applyAlignment="1">
      <alignment/>
    </xf>
    <xf numFmtId="0" fontId="48" fillId="17" borderId="18" xfId="0" applyFont="1" applyFill="1" applyBorder="1" applyAlignment="1">
      <alignment/>
    </xf>
    <xf numFmtId="0" fontId="47" fillId="17" borderId="19" xfId="0" applyFont="1" applyFill="1" applyBorder="1" applyAlignment="1">
      <alignment/>
    </xf>
    <xf numFmtId="0" fontId="48" fillId="17" borderId="20" xfId="0" applyFont="1" applyFill="1" applyBorder="1" applyAlignment="1">
      <alignment/>
    </xf>
    <xf numFmtId="0" fontId="48" fillId="17" borderId="21" xfId="0" applyFont="1" applyFill="1" applyBorder="1" applyAlignment="1">
      <alignment/>
    </xf>
    <xf numFmtId="0" fontId="45" fillId="17" borderId="15" xfId="0" applyFont="1" applyFill="1" applyBorder="1" applyAlignment="1">
      <alignment horizontal="center"/>
    </xf>
    <xf numFmtId="0" fontId="45" fillId="17" borderId="22" xfId="0" applyFont="1" applyFill="1" applyBorder="1" applyAlignment="1">
      <alignment horizontal="center"/>
    </xf>
    <xf numFmtId="0" fontId="45" fillId="17" borderId="16" xfId="0" applyFont="1" applyFill="1" applyBorder="1" applyAlignment="1">
      <alignment horizontal="center"/>
    </xf>
    <xf numFmtId="0" fontId="45" fillId="17" borderId="17" xfId="0" applyFont="1" applyFill="1" applyBorder="1" applyAlignment="1">
      <alignment horizontal="center"/>
    </xf>
    <xf numFmtId="0" fontId="45" fillId="17" borderId="18" xfId="0" applyFont="1" applyFill="1" applyBorder="1" applyAlignment="1">
      <alignment horizontal="center"/>
    </xf>
    <xf numFmtId="0" fontId="45" fillId="17" borderId="23" xfId="0" applyFont="1" applyFill="1" applyBorder="1" applyAlignment="1">
      <alignment horizontal="center"/>
    </xf>
    <xf numFmtId="0" fontId="45" fillId="17" borderId="0" xfId="0" applyFont="1" applyFill="1" applyBorder="1" applyAlignment="1">
      <alignment horizontal="center"/>
    </xf>
    <xf numFmtId="0" fontId="45" fillId="17" borderId="24" xfId="0" applyFont="1" applyFill="1" applyBorder="1" applyAlignment="1">
      <alignment horizontal="center"/>
    </xf>
    <xf numFmtId="0" fontId="45" fillId="17" borderId="19" xfId="0" applyFont="1" applyFill="1" applyBorder="1" applyAlignment="1">
      <alignment horizontal="center"/>
    </xf>
    <xf numFmtId="0" fontId="45" fillId="17" borderId="20" xfId="0" applyFont="1" applyFill="1" applyBorder="1" applyAlignment="1">
      <alignment horizontal="center"/>
    </xf>
    <xf numFmtId="0" fontId="45" fillId="17" borderId="21" xfId="0" applyFont="1" applyFill="1" applyBorder="1" applyAlignment="1">
      <alignment horizontal="center"/>
    </xf>
    <xf numFmtId="165" fontId="5" fillId="0" borderId="0" xfId="42" applyNumberFormat="1" applyFont="1" applyBorder="1" applyAlignment="1">
      <alignment/>
    </xf>
    <xf numFmtId="167" fontId="5" fillId="0" borderId="0" xfId="44" applyNumberFormat="1" applyFont="1" applyBorder="1" applyAlignment="1">
      <alignment/>
    </xf>
    <xf numFmtId="0" fontId="5" fillId="0" borderId="0" xfId="0" applyFont="1" applyBorder="1" applyAlignment="1">
      <alignment/>
    </xf>
    <xf numFmtId="0" fontId="45" fillId="17" borderId="14" xfId="0" applyFont="1" applyFill="1" applyBorder="1" applyAlignment="1">
      <alignment horizontal="center"/>
    </xf>
    <xf numFmtId="42" fontId="5" fillId="0" borderId="0" xfId="44" applyNumberFormat="1" applyFont="1" applyBorder="1" applyAlignment="1">
      <alignment/>
    </xf>
    <xf numFmtId="42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7" fontId="5" fillId="0" borderId="13" xfId="44" applyNumberFormat="1" applyFont="1" applyBorder="1" applyAlignment="1">
      <alignment/>
    </xf>
    <xf numFmtId="41" fontId="5" fillId="0" borderId="0" xfId="44" applyNumberFormat="1" applyFont="1" applyAlignment="1">
      <alignment/>
    </xf>
    <xf numFmtId="41" fontId="5" fillId="0" borderId="0" xfId="59" applyNumberFormat="1" applyFont="1" applyAlignment="1">
      <alignment/>
    </xf>
    <xf numFmtId="0" fontId="10" fillId="0" borderId="0" xfId="0" applyFont="1" applyAlignment="1">
      <alignment/>
    </xf>
    <xf numFmtId="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6" fontId="10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33">
      <selection activeCell="I88" sqref="I88"/>
    </sheetView>
  </sheetViews>
  <sheetFormatPr defaultColWidth="14.7109375" defaultRowHeight="12.75"/>
  <cols>
    <col min="1" max="1" width="2.140625" style="0" customWidth="1"/>
    <col min="2" max="2" width="35.421875" style="0" customWidth="1"/>
    <col min="3" max="3" width="1.1484375" style="0" customWidth="1"/>
    <col min="4" max="4" width="18.28125" style="0" customWidth="1"/>
    <col min="5" max="5" width="0.85546875" style="0" customWidth="1"/>
    <col min="6" max="6" width="16.421875" style="0" customWidth="1"/>
    <col min="7" max="7" width="1.1484375" style="0" customWidth="1"/>
    <col min="8" max="8" width="18.57421875" style="0" customWidth="1"/>
    <col min="9" max="9" width="2.8515625" style="0" customWidth="1"/>
    <col min="10" max="10" width="13.8515625" style="0" customWidth="1"/>
  </cols>
  <sheetData>
    <row r="1" ht="24.75" customHeight="1">
      <c r="B1" s="45" t="s">
        <v>48</v>
      </c>
    </row>
    <row r="2" ht="13.5" thickBot="1"/>
    <row r="3" spans="1:8" ht="15.75">
      <c r="A3" s="3"/>
      <c r="B3" s="22" t="s">
        <v>20</v>
      </c>
      <c r="C3" s="23"/>
      <c r="D3" s="23"/>
      <c r="E3" s="23"/>
      <c r="F3" s="23"/>
      <c r="G3" s="23"/>
      <c r="H3" s="24"/>
    </row>
    <row r="4" spans="1:8" ht="16.5" thickBot="1">
      <c r="A4" s="3"/>
      <c r="B4" s="25" t="s">
        <v>58</v>
      </c>
      <c r="C4" s="26"/>
      <c r="D4" s="26"/>
      <c r="E4" s="26"/>
      <c r="F4" s="26"/>
      <c r="G4" s="26"/>
      <c r="H4" s="27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13.5">
      <c r="A6" s="3"/>
      <c r="B6" s="20" t="s">
        <v>2</v>
      </c>
      <c r="D6" s="30" t="s">
        <v>2</v>
      </c>
      <c r="E6" s="31"/>
      <c r="F6" s="31" t="s">
        <v>63</v>
      </c>
      <c r="G6" s="31"/>
      <c r="H6" s="32" t="s">
        <v>60</v>
      </c>
    </row>
    <row r="7" spans="1:8" ht="13.5">
      <c r="A7" s="3"/>
      <c r="B7" s="28" t="s">
        <v>2</v>
      </c>
      <c r="D7" s="33" t="s">
        <v>0</v>
      </c>
      <c r="E7" s="34"/>
      <c r="F7" s="34" t="s">
        <v>1</v>
      </c>
      <c r="G7" s="34"/>
      <c r="H7" s="35" t="s">
        <v>1</v>
      </c>
    </row>
    <row r="8" spans="1:8" ht="14.25" thickBot="1">
      <c r="A8" s="3"/>
      <c r="B8" s="29" t="s">
        <v>4</v>
      </c>
      <c r="D8" s="36" t="s">
        <v>19</v>
      </c>
      <c r="E8" s="37"/>
      <c r="F8" s="37" t="s">
        <v>54</v>
      </c>
      <c r="G8" s="37"/>
      <c r="H8" s="38" t="s">
        <v>59</v>
      </c>
    </row>
    <row r="9" spans="1:8" ht="13.5">
      <c r="A9" s="3"/>
      <c r="B9" s="5"/>
      <c r="C9" s="4"/>
      <c r="D9" s="5"/>
      <c r="E9" s="5"/>
      <c r="F9" s="5"/>
      <c r="G9" s="5"/>
      <c r="H9" s="5"/>
    </row>
    <row r="10" spans="1:8" ht="13.5">
      <c r="A10" s="3"/>
      <c r="B10" s="6" t="s">
        <v>7</v>
      </c>
      <c r="C10" s="4"/>
      <c r="D10" s="4"/>
      <c r="E10" s="7"/>
      <c r="F10" s="4"/>
      <c r="G10" s="4"/>
      <c r="H10" s="4"/>
    </row>
    <row r="11" spans="1:8" ht="13.5">
      <c r="A11" s="3"/>
      <c r="B11" s="4" t="s">
        <v>18</v>
      </c>
      <c r="C11" s="4"/>
      <c r="D11" s="7">
        <v>0</v>
      </c>
      <c r="E11" s="7" t="s">
        <v>2</v>
      </c>
      <c r="F11" s="7">
        <v>0</v>
      </c>
      <c r="G11" s="4"/>
      <c r="H11" s="17">
        <f>+D11+F11</f>
        <v>0</v>
      </c>
    </row>
    <row r="12" spans="1:8" ht="13.5">
      <c r="A12" s="3"/>
      <c r="B12" s="4" t="s">
        <v>3</v>
      </c>
      <c r="C12" s="4"/>
      <c r="D12" s="8">
        <v>0</v>
      </c>
      <c r="E12" s="7"/>
      <c r="F12" s="8">
        <v>0</v>
      </c>
      <c r="G12" s="4" t="s">
        <v>2</v>
      </c>
      <c r="H12" s="8">
        <f>+D12+F12</f>
        <v>0</v>
      </c>
    </row>
    <row r="13" spans="1:10" ht="13.5">
      <c r="A13" s="3"/>
      <c r="B13" s="6" t="s">
        <v>13</v>
      </c>
      <c r="C13" s="4"/>
      <c r="D13" s="9">
        <f>SUM(D11:D12)</f>
        <v>0</v>
      </c>
      <c r="E13" s="7" t="s">
        <v>2</v>
      </c>
      <c r="F13" s="9">
        <f>SUM(F11:F12)</f>
        <v>0</v>
      </c>
      <c r="G13" s="6"/>
      <c r="H13" s="9">
        <f>SUM(H11:H12)</f>
        <v>0</v>
      </c>
      <c r="J13" t="s">
        <v>2</v>
      </c>
    </row>
    <row r="14" spans="1:8" ht="13.5">
      <c r="A14" s="3"/>
      <c r="B14" s="4"/>
      <c r="C14" s="4"/>
      <c r="D14" s="10"/>
      <c r="E14" s="7"/>
      <c r="F14" s="10"/>
      <c r="G14" s="4"/>
      <c r="H14" s="10"/>
    </row>
    <row r="15" spans="1:8" ht="13.5">
      <c r="A15" s="3"/>
      <c r="B15" s="6" t="s">
        <v>8</v>
      </c>
      <c r="C15" s="4"/>
      <c r="D15" s="4"/>
      <c r="E15" s="7"/>
      <c r="F15" s="4"/>
      <c r="G15" s="4"/>
      <c r="H15" s="4"/>
    </row>
    <row r="16" spans="1:8" ht="13.5">
      <c r="A16" s="3"/>
      <c r="B16" s="4" t="s">
        <v>21</v>
      </c>
      <c r="C16" s="4"/>
      <c r="D16" s="7">
        <v>1730020</v>
      </c>
      <c r="E16" s="7" t="s">
        <v>2</v>
      </c>
      <c r="F16" s="7">
        <v>1850000</v>
      </c>
      <c r="G16" s="4"/>
      <c r="H16" s="18">
        <v>840000</v>
      </c>
    </row>
    <row r="17" spans="1:8" ht="13.5">
      <c r="A17" s="3"/>
      <c r="B17" s="4" t="s">
        <v>3</v>
      </c>
      <c r="C17" s="4"/>
      <c r="D17" s="8">
        <v>0</v>
      </c>
      <c r="E17" s="7" t="s">
        <v>2</v>
      </c>
      <c r="F17" s="8">
        <v>0</v>
      </c>
      <c r="G17" s="4" t="s">
        <v>2</v>
      </c>
      <c r="H17" s="8">
        <v>0</v>
      </c>
    </row>
    <row r="18" spans="1:8" ht="13.5">
      <c r="A18" s="3"/>
      <c r="B18" s="6" t="s">
        <v>9</v>
      </c>
      <c r="C18" s="4"/>
      <c r="D18" s="9">
        <f>SUM(D16:D17)</f>
        <v>1730020</v>
      </c>
      <c r="E18" s="7" t="s">
        <v>2</v>
      </c>
      <c r="F18" s="9">
        <f>SUM(F16:F17)</f>
        <v>1850000</v>
      </c>
      <c r="G18" s="6"/>
      <c r="H18" s="9">
        <f>SUM(H16:H17)</f>
        <v>840000</v>
      </c>
    </row>
    <row r="19" spans="1:8" ht="13.5">
      <c r="A19" s="3"/>
      <c r="B19" s="4"/>
      <c r="C19" s="4"/>
      <c r="D19" s="10"/>
      <c r="E19" s="7"/>
      <c r="F19" s="10"/>
      <c r="G19" s="4"/>
      <c r="H19" s="10"/>
    </row>
    <row r="20" spans="1:8" ht="13.5">
      <c r="A20" s="3"/>
      <c r="B20" s="6" t="s">
        <v>10</v>
      </c>
      <c r="C20" s="4"/>
      <c r="D20" s="4"/>
      <c r="E20" s="7"/>
      <c r="F20" s="4"/>
      <c r="G20" s="4"/>
      <c r="H20" s="4"/>
    </row>
    <row r="21" spans="1:8" ht="13.5">
      <c r="A21" s="3"/>
      <c r="B21" s="4" t="s">
        <v>11</v>
      </c>
      <c r="C21" s="4"/>
      <c r="D21" s="7">
        <v>4908</v>
      </c>
      <c r="E21" s="7" t="s">
        <v>2</v>
      </c>
      <c r="F21" s="7">
        <v>10000</v>
      </c>
      <c r="G21" s="4"/>
      <c r="H21" s="7">
        <v>15000</v>
      </c>
    </row>
    <row r="22" spans="1:8" ht="13.5">
      <c r="A22" s="3"/>
      <c r="B22" s="4" t="s">
        <v>3</v>
      </c>
      <c r="C22" s="4"/>
      <c r="D22" s="8">
        <v>0</v>
      </c>
      <c r="E22" s="7" t="s">
        <v>2</v>
      </c>
      <c r="F22" s="8">
        <v>0</v>
      </c>
      <c r="G22" s="4" t="s">
        <v>2</v>
      </c>
      <c r="H22" s="8">
        <f>+D22+F22</f>
        <v>0</v>
      </c>
    </row>
    <row r="23" spans="1:8" ht="13.5">
      <c r="A23" s="3"/>
      <c r="B23" s="6" t="s">
        <v>12</v>
      </c>
      <c r="C23" s="4"/>
      <c r="D23" s="9">
        <f>SUM(D21:D22)</f>
        <v>4908</v>
      </c>
      <c r="E23" s="7" t="s">
        <v>2</v>
      </c>
      <c r="F23" s="9">
        <f>SUM(F21:F22)</f>
        <v>10000</v>
      </c>
      <c r="G23" s="6"/>
      <c r="H23" s="9">
        <f>SUM(H21:H22)</f>
        <v>15000</v>
      </c>
    </row>
    <row r="24" spans="1:8" ht="13.5">
      <c r="A24" s="3"/>
      <c r="B24" s="6"/>
      <c r="C24" s="4"/>
      <c r="D24" s="13"/>
      <c r="E24" s="7"/>
      <c r="F24" s="13"/>
      <c r="G24" s="6"/>
      <c r="H24" s="13"/>
    </row>
    <row r="25" spans="1:8" ht="13.5">
      <c r="A25" s="3"/>
      <c r="B25" s="6" t="s">
        <v>15</v>
      </c>
      <c r="C25" s="4"/>
      <c r="D25" s="4"/>
      <c r="E25" s="7"/>
      <c r="F25" s="4"/>
      <c r="G25" s="4"/>
      <c r="H25" s="4"/>
    </row>
    <row r="26" spans="1:8" ht="13.5">
      <c r="A26" s="3"/>
      <c r="B26" s="4" t="s">
        <v>55</v>
      </c>
      <c r="C26" s="4"/>
      <c r="D26" s="7">
        <v>300000</v>
      </c>
      <c r="E26" s="7" t="s">
        <v>2</v>
      </c>
      <c r="F26" s="7">
        <v>200000</v>
      </c>
      <c r="G26" s="11" t="s">
        <v>2</v>
      </c>
      <c r="H26" s="7">
        <v>0</v>
      </c>
    </row>
    <row r="27" spans="1:8" ht="13.5">
      <c r="A27" s="3"/>
      <c r="B27" s="4" t="s">
        <v>61</v>
      </c>
      <c r="C27" s="4"/>
      <c r="D27" s="8">
        <v>0</v>
      </c>
      <c r="E27" s="47"/>
      <c r="F27" s="8">
        <v>0</v>
      </c>
      <c r="G27" s="48"/>
      <c r="H27" s="47">
        <v>50000</v>
      </c>
    </row>
    <row r="28" spans="1:8" ht="13.5">
      <c r="A28" s="3"/>
      <c r="B28" s="4" t="s">
        <v>16</v>
      </c>
      <c r="C28" s="4"/>
      <c r="D28" s="8">
        <v>0</v>
      </c>
      <c r="E28" s="7" t="s">
        <v>2</v>
      </c>
      <c r="F28" s="8">
        <v>0</v>
      </c>
      <c r="G28" s="11" t="s">
        <v>2</v>
      </c>
      <c r="H28" s="8">
        <v>0</v>
      </c>
    </row>
    <row r="29" spans="1:8" ht="13.5">
      <c r="A29" s="3"/>
      <c r="B29" s="6" t="s">
        <v>17</v>
      </c>
      <c r="C29" s="4"/>
      <c r="D29" s="9">
        <f>SUM(D26:D28)</f>
        <v>300000</v>
      </c>
      <c r="E29" s="7" t="s">
        <v>2</v>
      </c>
      <c r="F29" s="9">
        <f>SUM(F26:F28)</f>
        <v>200000</v>
      </c>
      <c r="G29" s="6"/>
      <c r="H29" s="9">
        <f>SUM(H26:H28)</f>
        <v>50000</v>
      </c>
    </row>
    <row r="30" spans="1:8" ht="13.5">
      <c r="A30" s="3"/>
      <c r="B30" s="6"/>
      <c r="C30" s="4"/>
      <c r="D30" s="12"/>
      <c r="E30" s="7"/>
      <c r="F30" s="12"/>
      <c r="G30" s="6"/>
      <c r="H30" s="12"/>
    </row>
    <row r="31" spans="1:8" ht="13.5">
      <c r="A31" s="3"/>
      <c r="B31" s="6"/>
      <c r="C31" s="4"/>
      <c r="D31" s="12"/>
      <c r="E31" s="7"/>
      <c r="F31" s="12"/>
      <c r="G31" s="6"/>
      <c r="H31" s="12"/>
    </row>
    <row r="32" spans="1:8" ht="14.25" thickBot="1">
      <c r="A32" s="3"/>
      <c r="B32" s="6" t="s">
        <v>50</v>
      </c>
      <c r="C32" s="4"/>
      <c r="D32" s="14">
        <f>+D13+D18+D23+D29</f>
        <v>2034928</v>
      </c>
      <c r="E32" s="7" t="s">
        <v>2</v>
      </c>
      <c r="F32" s="14">
        <f>+F13+F18+F23+F29</f>
        <v>2060000</v>
      </c>
      <c r="G32" s="6"/>
      <c r="H32" s="14">
        <f>+H13+H18+H23+H29</f>
        <v>905000</v>
      </c>
    </row>
    <row r="33" spans="1:8" ht="14.25" thickTop="1">
      <c r="A33" s="3"/>
      <c r="B33" s="6"/>
      <c r="C33" s="4"/>
      <c r="D33" s="12"/>
      <c r="E33" s="7"/>
      <c r="F33" s="12"/>
      <c r="G33" s="6"/>
      <c r="H33" s="12"/>
    </row>
    <row r="34" spans="1:8" ht="13.5">
      <c r="A34" s="3"/>
      <c r="B34" s="6"/>
      <c r="C34" s="4"/>
      <c r="D34" s="12"/>
      <c r="E34" s="7"/>
      <c r="F34" s="12"/>
      <c r="G34" s="6"/>
      <c r="H34" s="12"/>
    </row>
    <row r="35" spans="1:8" ht="13.5">
      <c r="A35" s="3"/>
      <c r="B35" s="6"/>
      <c r="C35" s="4"/>
      <c r="D35" s="12"/>
      <c r="E35" s="7"/>
      <c r="F35" s="12"/>
      <c r="G35" s="6"/>
      <c r="H35" s="12"/>
    </row>
    <row r="36" spans="1:8" ht="14.25" thickBot="1">
      <c r="A36" s="3"/>
      <c r="B36" s="6"/>
      <c r="C36" s="4"/>
      <c r="D36" s="12"/>
      <c r="E36" s="7"/>
      <c r="F36" s="12"/>
      <c r="G36" s="6"/>
      <c r="H36" s="12"/>
    </row>
    <row r="37" spans="1:8" ht="15">
      <c r="A37" s="3"/>
      <c r="B37" s="22" t="s">
        <v>20</v>
      </c>
      <c r="C37" s="23"/>
      <c r="D37" s="23"/>
      <c r="E37" s="23"/>
      <c r="F37" s="23"/>
      <c r="G37" s="23"/>
      <c r="H37" s="24"/>
    </row>
    <row r="38" spans="1:8" ht="15" thickBot="1">
      <c r="A38" s="3"/>
      <c r="B38" s="25" t="s">
        <v>53</v>
      </c>
      <c r="C38" s="26"/>
      <c r="D38" s="26"/>
      <c r="E38" s="26"/>
      <c r="F38" s="26"/>
      <c r="G38" s="26"/>
      <c r="H38" s="27"/>
    </row>
    <row r="39" spans="1:8" ht="14.25" thickBot="1">
      <c r="A39" s="3"/>
      <c r="B39" s="6"/>
      <c r="C39" s="4"/>
      <c r="D39" s="12"/>
      <c r="E39" s="7"/>
      <c r="F39" s="12"/>
      <c r="G39" s="6"/>
      <c r="H39" s="12"/>
    </row>
    <row r="40" spans="1:8" ht="13.5">
      <c r="A40" s="3"/>
      <c r="B40" s="20" t="s">
        <v>2</v>
      </c>
      <c r="C40" s="4"/>
      <c r="D40" s="30" t="s">
        <v>2</v>
      </c>
      <c r="E40" s="31"/>
      <c r="F40" s="31" t="s">
        <v>63</v>
      </c>
      <c r="G40" s="31"/>
      <c r="H40" s="32" t="str">
        <f>+H6</f>
        <v>Tentative</v>
      </c>
    </row>
    <row r="41" spans="1:8" ht="13.5">
      <c r="A41" s="3"/>
      <c r="B41" s="21" t="s">
        <v>2</v>
      </c>
      <c r="C41" s="4"/>
      <c r="D41" s="33" t="s">
        <v>0</v>
      </c>
      <c r="E41" s="34"/>
      <c r="F41" s="34" t="s">
        <v>1</v>
      </c>
      <c r="G41" s="34"/>
      <c r="H41" s="35" t="s">
        <v>1</v>
      </c>
    </row>
    <row r="42" spans="1:8" ht="14.25" thickBot="1">
      <c r="A42" s="3"/>
      <c r="B42" s="29" t="s">
        <v>5</v>
      </c>
      <c r="C42" s="4"/>
      <c r="D42" s="36" t="str">
        <f>+D8</f>
        <v>FY 2018</v>
      </c>
      <c r="E42" s="37"/>
      <c r="F42" s="37" t="str">
        <f>+F8</f>
        <v>FY 2019</v>
      </c>
      <c r="G42" s="37"/>
      <c r="H42" s="38" t="str">
        <f>+H8</f>
        <v>FY 2020</v>
      </c>
    </row>
    <row r="43" spans="1:8" ht="13.5">
      <c r="A43" s="3"/>
      <c r="B43" s="4"/>
      <c r="C43" s="4"/>
      <c r="D43" s="10"/>
      <c r="E43" s="7"/>
      <c r="F43" s="10"/>
      <c r="G43" s="4"/>
      <c r="H43" s="10"/>
    </row>
    <row r="44" spans="1:10" ht="13.5">
      <c r="A44" s="3" t="s">
        <v>2</v>
      </c>
      <c r="B44" s="4" t="s">
        <v>14</v>
      </c>
      <c r="C44" s="4"/>
      <c r="D44" s="46">
        <f>+D104</f>
        <v>378652</v>
      </c>
      <c r="E44" s="7" t="s">
        <v>2</v>
      </c>
      <c r="F44" s="46">
        <f>+F104</f>
        <v>947620</v>
      </c>
      <c r="G44" s="4"/>
      <c r="H44" s="46">
        <f>+H104</f>
        <v>905000</v>
      </c>
      <c r="J44" s="1" t="s">
        <v>2</v>
      </c>
    </row>
    <row r="45" spans="1:10" ht="13.5">
      <c r="A45" s="3"/>
      <c r="B45" s="4"/>
      <c r="C45" s="4"/>
      <c r="D45" s="7"/>
      <c r="E45" s="7"/>
      <c r="F45" s="7"/>
      <c r="G45" s="4"/>
      <c r="H45" s="7"/>
      <c r="J45" s="1"/>
    </row>
    <row r="46" spans="1:10" ht="13.5">
      <c r="A46" s="3"/>
      <c r="B46" s="6" t="s">
        <v>51</v>
      </c>
      <c r="C46" s="4"/>
      <c r="D46" s="9">
        <f>SUM(D44:D44)</f>
        <v>378652</v>
      </c>
      <c r="E46" s="7" t="s">
        <v>2</v>
      </c>
      <c r="F46" s="9">
        <f>SUM(F44:F44)</f>
        <v>947620</v>
      </c>
      <c r="G46" s="6"/>
      <c r="H46" s="9">
        <f>SUM(H44:H44)</f>
        <v>905000</v>
      </c>
      <c r="J46" s="2" t="s">
        <v>2</v>
      </c>
    </row>
    <row r="47" spans="1:10" ht="13.5">
      <c r="A47" s="3"/>
      <c r="B47" s="4"/>
      <c r="C47" s="4"/>
      <c r="D47" s="10"/>
      <c r="E47" s="7" t="s">
        <v>2</v>
      </c>
      <c r="F47" s="10"/>
      <c r="G47" s="4"/>
      <c r="H47" s="10"/>
      <c r="J47" s="2" t="s">
        <v>2</v>
      </c>
    </row>
    <row r="48" spans="1:10" ht="14.25" thickBot="1">
      <c r="A48" s="3"/>
      <c r="B48" s="6" t="s">
        <v>6</v>
      </c>
      <c r="C48" s="4"/>
      <c r="D48" s="14">
        <f>+D32-D46</f>
        <v>1656276</v>
      </c>
      <c r="E48" s="7" t="s">
        <v>2</v>
      </c>
      <c r="F48" s="14">
        <f>+F32-F46</f>
        <v>1112380</v>
      </c>
      <c r="G48" s="6"/>
      <c r="H48" s="14">
        <f>+H32-H46</f>
        <v>0</v>
      </c>
      <c r="J48" s="2" t="s">
        <v>2</v>
      </c>
    </row>
    <row r="49" spans="1:10" ht="14.25" thickTop="1">
      <c r="A49" s="3"/>
      <c r="B49" s="4"/>
      <c r="C49" s="4"/>
      <c r="D49" s="4"/>
      <c r="E49" s="7" t="s">
        <v>2</v>
      </c>
      <c r="F49" s="4"/>
      <c r="G49" s="4"/>
      <c r="H49" s="4"/>
      <c r="J49" s="2" t="s">
        <v>2</v>
      </c>
    </row>
    <row r="50" spans="1:10" ht="13.5">
      <c r="A50" s="3"/>
      <c r="B50" s="6" t="s">
        <v>2</v>
      </c>
      <c r="C50" s="4"/>
      <c r="D50" s="4"/>
      <c r="E50" s="7"/>
      <c r="F50" s="4"/>
      <c r="G50" s="4"/>
      <c r="H50" s="15"/>
      <c r="J50" s="2"/>
    </row>
    <row r="51" spans="1:10" ht="13.5">
      <c r="A51" s="3"/>
      <c r="B51" s="6" t="s">
        <v>2</v>
      </c>
      <c r="C51" s="4"/>
      <c r="D51" s="4"/>
      <c r="E51" s="7"/>
      <c r="F51" s="4"/>
      <c r="G51" s="4"/>
      <c r="H51" s="15"/>
      <c r="J51" s="2"/>
    </row>
    <row r="52" spans="1:10" ht="13.5">
      <c r="A52" s="3"/>
      <c r="B52" s="6"/>
      <c r="C52" s="4"/>
      <c r="D52" s="4"/>
      <c r="E52" s="7"/>
      <c r="F52" s="4"/>
      <c r="G52" s="4"/>
      <c r="H52" s="15"/>
      <c r="J52" s="2"/>
    </row>
    <row r="53" spans="1:10" ht="13.5">
      <c r="A53" s="3"/>
      <c r="B53" s="6"/>
      <c r="C53" s="4"/>
      <c r="D53" s="4"/>
      <c r="E53" s="7"/>
      <c r="F53" s="4"/>
      <c r="G53" s="4"/>
      <c r="H53" s="15"/>
      <c r="J53" s="2"/>
    </row>
    <row r="54" spans="1:10" ht="13.5">
      <c r="A54" s="3"/>
      <c r="B54" s="6"/>
      <c r="C54" s="4"/>
      <c r="D54" s="4"/>
      <c r="E54" s="7"/>
      <c r="F54" s="4"/>
      <c r="G54" s="4"/>
      <c r="H54" s="15"/>
      <c r="J54" s="2"/>
    </row>
    <row r="55" spans="1:10" ht="13.5">
      <c r="A55" s="3"/>
      <c r="B55" s="6"/>
      <c r="C55" s="4"/>
      <c r="D55" s="4"/>
      <c r="E55" s="7"/>
      <c r="F55" s="4"/>
      <c r="G55" s="4"/>
      <c r="H55" s="15"/>
      <c r="J55" s="2"/>
    </row>
    <row r="56" spans="1:10" ht="13.5">
      <c r="A56" s="3"/>
      <c r="B56" s="6"/>
      <c r="C56" s="4"/>
      <c r="D56" s="4"/>
      <c r="E56" s="7"/>
      <c r="F56" s="4"/>
      <c r="G56" s="4"/>
      <c r="H56" s="15"/>
      <c r="J56" s="2"/>
    </row>
    <row r="57" spans="1:10" ht="13.5">
      <c r="A57" s="3"/>
      <c r="B57" s="6"/>
      <c r="C57" s="4"/>
      <c r="D57" s="4"/>
      <c r="E57" s="7"/>
      <c r="F57" s="4"/>
      <c r="G57" s="4"/>
      <c r="H57" s="15"/>
      <c r="J57" s="2"/>
    </row>
    <row r="58" spans="1:10" ht="13.5">
      <c r="A58" s="3"/>
      <c r="B58" s="6"/>
      <c r="C58" s="4"/>
      <c r="D58" s="4"/>
      <c r="E58" s="7"/>
      <c r="F58" s="4"/>
      <c r="G58" s="4"/>
      <c r="H58" s="15"/>
      <c r="J58" s="2"/>
    </row>
    <row r="59" spans="1:10" ht="13.5">
      <c r="A59" s="3"/>
      <c r="B59" s="6"/>
      <c r="C59" s="4"/>
      <c r="D59" s="4"/>
      <c r="E59" s="7"/>
      <c r="F59" s="4"/>
      <c r="G59" s="4"/>
      <c r="H59" s="15"/>
      <c r="J59" s="2"/>
    </row>
    <row r="60" spans="1:10" ht="14.25" thickBot="1">
      <c r="A60" s="3"/>
      <c r="B60" s="6"/>
      <c r="C60" s="4"/>
      <c r="D60" s="4"/>
      <c r="E60" s="7"/>
      <c r="F60" s="4"/>
      <c r="G60" s="4"/>
      <c r="H60" s="15"/>
      <c r="J60" s="2"/>
    </row>
    <row r="61" spans="1:10" ht="15">
      <c r="A61" s="3"/>
      <c r="B61" s="22" t="s">
        <v>20</v>
      </c>
      <c r="C61" s="23"/>
      <c r="D61" s="23"/>
      <c r="E61" s="23"/>
      <c r="F61" s="23"/>
      <c r="G61" s="23"/>
      <c r="H61" s="24"/>
      <c r="J61" s="2"/>
    </row>
    <row r="62" spans="1:10" ht="15" thickBot="1">
      <c r="A62" s="3"/>
      <c r="B62" s="25" t="s">
        <v>53</v>
      </c>
      <c r="C62" s="26"/>
      <c r="D62" s="26"/>
      <c r="E62" s="26"/>
      <c r="F62" s="26"/>
      <c r="G62" s="26"/>
      <c r="H62" s="27"/>
      <c r="J62" s="2"/>
    </row>
    <row r="63" spans="1:10" ht="14.25" thickBot="1">
      <c r="A63" s="3"/>
      <c r="B63" s="6"/>
      <c r="C63" s="4"/>
      <c r="D63" s="12"/>
      <c r="E63" s="7"/>
      <c r="F63" s="12"/>
      <c r="G63" s="6"/>
      <c r="H63" s="12"/>
      <c r="J63" s="2"/>
    </row>
    <row r="64" spans="1:10" ht="13.5">
      <c r="A64" s="3"/>
      <c r="B64" s="42" t="s">
        <v>2</v>
      </c>
      <c r="C64" s="4"/>
      <c r="D64" s="30" t="s">
        <v>2</v>
      </c>
      <c r="E64" s="31"/>
      <c r="F64" s="31" t="s">
        <v>2</v>
      </c>
      <c r="G64" s="31"/>
      <c r="H64" s="32" t="str">
        <f>+H6</f>
        <v>Tentative</v>
      </c>
      <c r="J64" s="2"/>
    </row>
    <row r="65" spans="1:10" ht="13.5">
      <c r="A65" s="3"/>
      <c r="B65" s="28" t="s">
        <v>49</v>
      </c>
      <c r="C65" s="4"/>
      <c r="D65" s="33" t="s">
        <v>0</v>
      </c>
      <c r="E65" s="34"/>
      <c r="F65" s="34" t="s">
        <v>1</v>
      </c>
      <c r="G65" s="34"/>
      <c r="H65" s="35" t="s">
        <v>1</v>
      </c>
      <c r="J65" s="2"/>
    </row>
    <row r="66" spans="1:10" ht="14.25" thickBot="1">
      <c r="A66" s="3"/>
      <c r="B66" s="29" t="s">
        <v>52</v>
      </c>
      <c r="C66" s="4"/>
      <c r="D66" s="36" t="str">
        <f>+D8</f>
        <v>FY 2018</v>
      </c>
      <c r="E66" s="37"/>
      <c r="F66" s="37" t="str">
        <f>+F8</f>
        <v>FY 2019</v>
      </c>
      <c r="G66" s="37"/>
      <c r="H66" s="38" t="str">
        <f>+H8</f>
        <v>FY 2020</v>
      </c>
      <c r="J66" s="2"/>
    </row>
    <row r="67" spans="1:10" ht="13.5">
      <c r="A67" s="3"/>
      <c r="B67" s="4"/>
      <c r="C67" s="4"/>
      <c r="D67" s="10"/>
      <c r="E67" s="7"/>
      <c r="F67" s="10"/>
      <c r="G67" s="4"/>
      <c r="H67" s="10"/>
      <c r="J67" s="2"/>
    </row>
    <row r="68" spans="1:10" ht="13.5">
      <c r="A68" s="3"/>
      <c r="B68" s="6" t="s">
        <v>25</v>
      </c>
      <c r="C68" s="4"/>
      <c r="D68" s="7" t="s">
        <v>2</v>
      </c>
      <c r="E68" s="7" t="s">
        <v>2</v>
      </c>
      <c r="F68" s="7" t="s">
        <v>2</v>
      </c>
      <c r="G68" s="4"/>
      <c r="H68" s="7" t="s">
        <v>2</v>
      </c>
      <c r="J68" s="2"/>
    </row>
    <row r="69" spans="1:10" ht="13.5">
      <c r="A69" s="3"/>
      <c r="B69" s="4" t="s">
        <v>22</v>
      </c>
      <c r="C69" s="4"/>
      <c r="D69" s="7">
        <v>8940</v>
      </c>
      <c r="E69" s="7" t="s">
        <v>2</v>
      </c>
      <c r="F69" s="7">
        <v>190000</v>
      </c>
      <c r="G69" s="4"/>
      <c r="H69" s="7">
        <v>290000</v>
      </c>
      <c r="J69" s="2"/>
    </row>
    <row r="70" spans="1:10" ht="13.5">
      <c r="A70" s="3"/>
      <c r="B70" s="4" t="s">
        <v>23</v>
      </c>
      <c r="C70" s="4"/>
      <c r="D70" s="19">
        <v>1170</v>
      </c>
      <c r="E70" s="7" t="s">
        <v>2</v>
      </c>
      <c r="F70" s="19">
        <v>70000</v>
      </c>
      <c r="G70" s="4"/>
      <c r="H70" s="19">
        <v>95000</v>
      </c>
      <c r="J70" s="2"/>
    </row>
    <row r="71" spans="1:10" ht="13.5">
      <c r="A71" s="3"/>
      <c r="B71" s="6" t="s">
        <v>24</v>
      </c>
      <c r="C71" s="4"/>
      <c r="D71" s="9">
        <f>+D69+D70</f>
        <v>10110</v>
      </c>
      <c r="E71" s="43" t="s">
        <v>2</v>
      </c>
      <c r="F71" s="9">
        <f>+F69+F70</f>
        <v>260000</v>
      </c>
      <c r="G71" s="44"/>
      <c r="H71" s="9">
        <f>+H69+H70</f>
        <v>385000</v>
      </c>
      <c r="J71" s="2"/>
    </row>
    <row r="72" spans="1:10" ht="13.5">
      <c r="A72" s="3"/>
      <c r="B72" s="4"/>
      <c r="C72" s="4"/>
      <c r="D72" s="8"/>
      <c r="E72" s="7"/>
      <c r="F72" s="8"/>
      <c r="G72" s="4"/>
      <c r="H72" s="16"/>
      <c r="J72" s="2"/>
    </row>
    <row r="73" spans="1:10" ht="13.5">
      <c r="A73" s="3"/>
      <c r="B73" s="6" t="s">
        <v>26</v>
      </c>
      <c r="C73" s="4"/>
      <c r="D73" s="7" t="s">
        <v>2</v>
      </c>
      <c r="E73" s="7" t="s">
        <v>2</v>
      </c>
      <c r="F73" s="7" t="s">
        <v>2</v>
      </c>
      <c r="G73" s="4"/>
      <c r="H73" s="7" t="s">
        <v>2</v>
      </c>
      <c r="J73" s="2"/>
    </row>
    <row r="74" spans="1:10" ht="13.5">
      <c r="A74" s="3"/>
      <c r="B74" s="4" t="s">
        <v>28</v>
      </c>
      <c r="C74" s="4"/>
      <c r="D74" s="7">
        <v>0</v>
      </c>
      <c r="E74" s="7" t="s">
        <v>2</v>
      </c>
      <c r="F74" s="7">
        <v>150</v>
      </c>
      <c r="G74" s="4"/>
      <c r="H74" s="7">
        <v>500</v>
      </c>
      <c r="J74" s="2"/>
    </row>
    <row r="75" spans="1:10" ht="13.5">
      <c r="A75" s="3"/>
      <c r="B75" s="4" t="s">
        <v>29</v>
      </c>
      <c r="C75" s="4"/>
      <c r="D75" s="39">
        <v>218</v>
      </c>
      <c r="E75" s="40"/>
      <c r="F75" s="39">
        <v>750</v>
      </c>
      <c r="G75" s="41"/>
      <c r="H75" s="39">
        <v>500</v>
      </c>
      <c r="J75" s="2"/>
    </row>
    <row r="76" spans="1:10" ht="13.5">
      <c r="A76" s="3"/>
      <c r="B76" s="4" t="s">
        <v>30</v>
      </c>
      <c r="C76" s="4"/>
      <c r="D76" s="19">
        <v>0</v>
      </c>
      <c r="E76" s="7" t="s">
        <v>2</v>
      </c>
      <c r="F76" s="19">
        <v>750</v>
      </c>
      <c r="G76" s="4"/>
      <c r="H76" s="19">
        <v>1500</v>
      </c>
      <c r="J76" s="2"/>
    </row>
    <row r="77" spans="1:10" ht="13.5">
      <c r="A77" s="3"/>
      <c r="B77" s="6" t="s">
        <v>27</v>
      </c>
      <c r="C77" s="4"/>
      <c r="D77" s="9">
        <f>SUM(D74:D76)</f>
        <v>218</v>
      </c>
      <c r="E77" s="43" t="s">
        <v>2</v>
      </c>
      <c r="F77" s="9">
        <f>SUM(F74:F76)</f>
        <v>1650</v>
      </c>
      <c r="G77" s="44"/>
      <c r="H77" s="9">
        <f>SUM(H74:H76)</f>
        <v>2500</v>
      </c>
      <c r="J77" s="2"/>
    </row>
    <row r="78" spans="1:10" ht="13.5">
      <c r="A78" s="3"/>
      <c r="B78" s="4"/>
      <c r="C78" s="4"/>
      <c r="D78" s="8"/>
      <c r="E78" s="7"/>
      <c r="F78" s="8"/>
      <c r="G78" s="4"/>
      <c r="H78" s="8"/>
      <c r="J78" s="2"/>
    </row>
    <row r="79" spans="1:10" ht="13.5">
      <c r="A79" s="3"/>
      <c r="B79" s="6" t="s">
        <v>31</v>
      </c>
      <c r="C79" s="4"/>
      <c r="D79" s="7" t="s">
        <v>2</v>
      </c>
      <c r="E79" s="7" t="s">
        <v>2</v>
      </c>
      <c r="F79" s="7" t="s">
        <v>2</v>
      </c>
      <c r="G79" s="4"/>
      <c r="H79" s="7" t="s">
        <v>2</v>
      </c>
      <c r="J79" s="2"/>
    </row>
    <row r="80" spans="1:10" ht="13.5">
      <c r="A80" s="3"/>
      <c r="B80" s="4" t="s">
        <v>32</v>
      </c>
      <c r="C80" s="4"/>
      <c r="D80" s="7">
        <v>8240</v>
      </c>
      <c r="E80" s="7" t="s">
        <v>2</v>
      </c>
      <c r="F80" s="7">
        <v>24720</v>
      </c>
      <c r="G80" s="4"/>
      <c r="H80" s="7">
        <v>30000</v>
      </c>
      <c r="J80" s="2"/>
    </row>
    <row r="81" spans="1:10" ht="13.5">
      <c r="A81" s="3"/>
      <c r="B81" s="4" t="s">
        <v>33</v>
      </c>
      <c r="C81" s="4"/>
      <c r="D81" s="39">
        <v>0</v>
      </c>
      <c r="E81" s="40"/>
      <c r="F81" s="39">
        <v>1800</v>
      </c>
      <c r="G81" s="41"/>
      <c r="H81" s="39">
        <v>3000</v>
      </c>
      <c r="J81" s="2"/>
    </row>
    <row r="82" spans="1:10" ht="13.5">
      <c r="A82" s="3"/>
      <c r="B82" s="4" t="s">
        <v>34</v>
      </c>
      <c r="C82" s="4"/>
      <c r="D82" s="39">
        <v>0</v>
      </c>
      <c r="E82" s="40"/>
      <c r="F82" s="39">
        <v>450</v>
      </c>
      <c r="G82" s="41"/>
      <c r="H82" s="39">
        <v>450</v>
      </c>
      <c r="J82" s="2"/>
    </row>
    <row r="83" spans="1:10" ht="13.5">
      <c r="A83" s="3"/>
      <c r="B83" s="4" t="s">
        <v>35</v>
      </c>
      <c r="C83" s="4"/>
      <c r="D83" s="39">
        <v>213</v>
      </c>
      <c r="E83" s="40"/>
      <c r="F83" s="39">
        <v>3000</v>
      </c>
      <c r="G83" s="41"/>
      <c r="H83" s="39">
        <v>5000</v>
      </c>
      <c r="J83" s="2"/>
    </row>
    <row r="84" spans="1:10" ht="13.5">
      <c r="A84" s="3"/>
      <c r="B84" s="4" t="s">
        <v>36</v>
      </c>
      <c r="C84" s="4"/>
      <c r="D84" s="39">
        <v>396</v>
      </c>
      <c r="E84" s="40"/>
      <c r="F84" s="39">
        <v>3500</v>
      </c>
      <c r="G84" s="41"/>
      <c r="H84" s="39">
        <v>3000</v>
      </c>
      <c r="J84" s="2"/>
    </row>
    <row r="85" spans="1:10" ht="13.5">
      <c r="A85" s="3"/>
      <c r="B85" s="4" t="s">
        <v>64</v>
      </c>
      <c r="C85" s="4"/>
      <c r="D85" s="39">
        <v>1975</v>
      </c>
      <c r="E85" s="40"/>
      <c r="F85" s="39">
        <v>15000</v>
      </c>
      <c r="G85" s="41"/>
      <c r="H85" s="39">
        <v>20000</v>
      </c>
      <c r="J85" s="2"/>
    </row>
    <row r="86" spans="1:10" ht="13.5">
      <c r="A86" s="3"/>
      <c r="B86" s="4" t="s">
        <v>37</v>
      </c>
      <c r="C86" s="4"/>
      <c r="D86" s="39">
        <v>0</v>
      </c>
      <c r="E86" s="40"/>
      <c r="F86" s="39">
        <v>15000</v>
      </c>
      <c r="G86" s="41"/>
      <c r="H86" s="39">
        <v>20000</v>
      </c>
      <c r="J86" s="2"/>
    </row>
    <row r="87" spans="1:10" ht="13.5">
      <c r="A87" s="3"/>
      <c r="B87" s="4" t="s">
        <v>38</v>
      </c>
      <c r="C87" s="4"/>
      <c r="D87" s="39">
        <v>23403</v>
      </c>
      <c r="E87" s="40"/>
      <c r="F87" s="39">
        <v>70000</v>
      </c>
      <c r="G87" s="41"/>
      <c r="H87" s="39">
        <v>75000</v>
      </c>
      <c r="J87" s="2"/>
    </row>
    <row r="88" spans="1:10" ht="13.5">
      <c r="A88" s="3"/>
      <c r="B88" s="4" t="s">
        <v>70</v>
      </c>
      <c r="C88" s="4"/>
      <c r="D88" s="39">
        <v>0</v>
      </c>
      <c r="E88" s="40"/>
      <c r="F88" s="39">
        <v>0</v>
      </c>
      <c r="G88" s="41"/>
      <c r="H88" s="39">
        <v>25000</v>
      </c>
      <c r="J88" s="2"/>
    </row>
    <row r="89" spans="1:10" ht="13.5">
      <c r="A89" s="3"/>
      <c r="B89" s="4" t="s">
        <v>39</v>
      </c>
      <c r="C89" s="4"/>
      <c r="D89" s="39">
        <v>0</v>
      </c>
      <c r="E89" s="40"/>
      <c r="F89" s="39">
        <v>5500</v>
      </c>
      <c r="G89" s="41"/>
      <c r="H89" s="39">
        <v>6000</v>
      </c>
      <c r="J89" s="2"/>
    </row>
    <row r="90" spans="1:10" ht="13.5">
      <c r="A90" s="3"/>
      <c r="B90" s="4" t="s">
        <v>47</v>
      </c>
      <c r="C90" s="4"/>
      <c r="D90" s="39">
        <v>4092</v>
      </c>
      <c r="E90" s="40"/>
      <c r="F90" s="39">
        <v>15000</v>
      </c>
      <c r="G90" s="41"/>
      <c r="H90" s="39">
        <v>15000</v>
      </c>
      <c r="J90" s="2"/>
    </row>
    <row r="91" spans="1:10" ht="13.5">
      <c r="A91" s="3"/>
      <c r="B91" s="4" t="s">
        <v>40</v>
      </c>
      <c r="C91" s="4"/>
      <c r="D91" s="39">
        <v>0</v>
      </c>
      <c r="E91" s="40"/>
      <c r="F91" s="39">
        <v>50000</v>
      </c>
      <c r="G91" s="41"/>
      <c r="H91" s="39">
        <v>50000</v>
      </c>
      <c r="J91" s="2"/>
    </row>
    <row r="92" spans="1:10" ht="13.5">
      <c r="A92" s="3"/>
      <c r="B92" s="4" t="s">
        <v>41</v>
      </c>
      <c r="C92" s="4"/>
      <c r="D92" s="19">
        <v>30005</v>
      </c>
      <c r="E92" s="40"/>
      <c r="F92" s="19">
        <v>0</v>
      </c>
      <c r="G92" s="41"/>
      <c r="H92" s="19">
        <v>0</v>
      </c>
      <c r="J92" s="2"/>
    </row>
    <row r="93" spans="1:10" ht="13.5">
      <c r="A93" s="3"/>
      <c r="B93" s="6" t="s">
        <v>9</v>
      </c>
      <c r="C93" s="4"/>
      <c r="D93" s="9">
        <f>SUM(D80:D92)</f>
        <v>68324</v>
      </c>
      <c r="E93" s="43" t="s">
        <v>2</v>
      </c>
      <c r="F93" s="9">
        <f>SUM(F80:F92)</f>
        <v>203970</v>
      </c>
      <c r="G93" s="44"/>
      <c r="H93" s="9">
        <f>SUM(H80:H92)</f>
        <v>252450</v>
      </c>
      <c r="J93" s="2"/>
    </row>
    <row r="94" spans="1:10" ht="13.5">
      <c r="A94" s="3"/>
      <c r="B94" s="4"/>
      <c r="C94" s="4"/>
      <c r="D94" s="8"/>
      <c r="E94" s="7"/>
      <c r="F94" s="8"/>
      <c r="G94" s="4"/>
      <c r="H94" s="8"/>
      <c r="J94" s="2"/>
    </row>
    <row r="95" spans="1:10" ht="13.5">
      <c r="A95" s="3"/>
      <c r="B95" s="6" t="s">
        <v>42</v>
      </c>
      <c r="C95" s="4"/>
      <c r="D95" s="7" t="s">
        <v>2</v>
      </c>
      <c r="E95" s="7" t="s">
        <v>2</v>
      </c>
      <c r="F95" s="7" t="s">
        <v>2</v>
      </c>
      <c r="G95" s="4"/>
      <c r="H95" s="7" t="s">
        <v>2</v>
      </c>
      <c r="J95" s="2"/>
    </row>
    <row r="96" spans="1:10" ht="13.5">
      <c r="A96" s="3"/>
      <c r="B96" s="4" t="s">
        <v>56</v>
      </c>
      <c r="C96" s="4"/>
      <c r="D96" s="7">
        <v>200000</v>
      </c>
      <c r="E96" s="7" t="s">
        <v>2</v>
      </c>
      <c r="F96" s="7">
        <v>200000</v>
      </c>
      <c r="G96" s="4"/>
      <c r="H96" s="7">
        <v>0</v>
      </c>
      <c r="J96" s="2"/>
    </row>
    <row r="97" spans="1:10" ht="13.5">
      <c r="A97" s="3"/>
      <c r="B97" s="4" t="s">
        <v>44</v>
      </c>
      <c r="C97" s="4"/>
      <c r="D97" s="39">
        <v>0</v>
      </c>
      <c r="E97" s="40"/>
      <c r="F97" s="39">
        <v>0</v>
      </c>
      <c r="G97" s="41"/>
      <c r="H97" s="39">
        <v>100000</v>
      </c>
      <c r="J97" s="2"/>
    </row>
    <row r="98" spans="1:10" ht="13.5">
      <c r="A98" s="3"/>
      <c r="B98" s="4" t="s">
        <v>62</v>
      </c>
      <c r="C98" s="4"/>
      <c r="D98" s="39">
        <v>100000</v>
      </c>
      <c r="E98" s="40"/>
      <c r="F98" s="39">
        <v>0</v>
      </c>
      <c r="G98" s="41"/>
      <c r="H98" s="39">
        <v>0</v>
      </c>
      <c r="J98" s="2"/>
    </row>
    <row r="99" spans="1:10" ht="13.5">
      <c r="A99" s="3"/>
      <c r="B99" s="4" t="s">
        <v>45</v>
      </c>
      <c r="C99" s="4"/>
      <c r="D99" s="39">
        <v>0</v>
      </c>
      <c r="E99" s="40"/>
      <c r="F99" s="39">
        <v>125000</v>
      </c>
      <c r="G99" s="41"/>
      <c r="H99" s="39">
        <v>96000</v>
      </c>
      <c r="J99" s="2"/>
    </row>
    <row r="100" spans="1:10" ht="13.5">
      <c r="A100" s="3"/>
      <c r="B100" s="4" t="s">
        <v>46</v>
      </c>
      <c r="C100" s="4"/>
      <c r="D100" s="39">
        <v>0</v>
      </c>
      <c r="E100" s="40" t="s">
        <v>2</v>
      </c>
      <c r="F100" s="39">
        <v>97000</v>
      </c>
      <c r="G100" s="41"/>
      <c r="H100" s="39">
        <v>60000</v>
      </c>
      <c r="J100" s="2"/>
    </row>
    <row r="101" spans="1:10" ht="13.5">
      <c r="A101" s="3"/>
      <c r="B101" s="4" t="s">
        <v>57</v>
      </c>
      <c r="C101" s="4"/>
      <c r="D101" s="19">
        <v>0</v>
      </c>
      <c r="E101" s="7" t="s">
        <v>2</v>
      </c>
      <c r="F101" s="19">
        <v>60000</v>
      </c>
      <c r="G101" s="4"/>
      <c r="H101" s="19">
        <v>9050</v>
      </c>
      <c r="J101" s="2"/>
    </row>
    <row r="102" spans="1:8" ht="13.5">
      <c r="A102" s="3"/>
      <c r="B102" s="6" t="s">
        <v>43</v>
      </c>
      <c r="C102" s="4"/>
      <c r="D102" s="9">
        <f>SUM(D96:D101)</f>
        <v>300000</v>
      </c>
      <c r="E102" s="43" t="s">
        <v>2</v>
      </c>
      <c r="F102" s="9">
        <f>SUM(F96:F101)</f>
        <v>482000</v>
      </c>
      <c r="G102" s="44"/>
      <c r="H102" s="9">
        <f>SUM(H96:H101)</f>
        <v>265050</v>
      </c>
    </row>
    <row r="103" spans="1:8" ht="13.5">
      <c r="A103" s="3"/>
      <c r="B103" s="6"/>
      <c r="C103" s="4"/>
      <c r="D103" s="8"/>
      <c r="E103" s="7"/>
      <c r="F103" s="8"/>
      <c r="G103" s="4"/>
      <c r="H103" s="8"/>
    </row>
    <row r="104" spans="1:8" ht="13.5">
      <c r="A104" s="3"/>
      <c r="B104" s="6" t="s">
        <v>51</v>
      </c>
      <c r="C104" s="4"/>
      <c r="D104" s="9">
        <f>+D71+D77+D93+D102</f>
        <v>378652</v>
      </c>
      <c r="E104" s="7" t="s">
        <v>2</v>
      </c>
      <c r="F104" s="9">
        <f>+F71+F77+F93+F102</f>
        <v>947620</v>
      </c>
      <c r="G104" s="6"/>
      <c r="H104" s="9">
        <f>+H71+H77+H93+H102</f>
        <v>905000</v>
      </c>
    </row>
    <row r="105" spans="1:8" ht="13.5">
      <c r="A105" s="3"/>
      <c r="B105" s="6"/>
      <c r="C105" s="4"/>
      <c r="D105" s="8"/>
      <c r="E105" s="7"/>
      <c r="F105" s="8"/>
      <c r="G105" s="4"/>
      <c r="H105" s="8"/>
    </row>
    <row r="107" spans="2:8" ht="12.75">
      <c r="B107" s="49" t="s">
        <v>69</v>
      </c>
      <c r="C107" s="49"/>
      <c r="D107" s="49"/>
      <c r="E107" s="49"/>
      <c r="F107" s="49"/>
      <c r="G107" s="49"/>
      <c r="H107" s="50">
        <v>1100000</v>
      </c>
    </row>
    <row r="108" spans="2:8" ht="12.75">
      <c r="B108" s="49" t="s">
        <v>65</v>
      </c>
      <c r="C108" s="49"/>
      <c r="D108" s="49"/>
      <c r="E108" s="49"/>
      <c r="F108" s="49"/>
      <c r="G108" s="49"/>
      <c r="H108" s="51">
        <v>0</v>
      </c>
    </row>
    <row r="109" spans="2:8" ht="12.75">
      <c r="B109" s="49" t="s">
        <v>66</v>
      </c>
      <c r="C109" s="49"/>
      <c r="D109" s="49"/>
      <c r="E109" s="49"/>
      <c r="F109" s="49"/>
      <c r="G109" s="49"/>
      <c r="H109" s="51">
        <f>-H28</f>
        <v>0</v>
      </c>
    </row>
    <row r="110" spans="2:8" ht="12.75">
      <c r="B110" s="49" t="s">
        <v>67</v>
      </c>
      <c r="C110" s="49"/>
      <c r="D110" s="49"/>
      <c r="E110" s="49"/>
      <c r="F110" s="49"/>
      <c r="G110" s="49"/>
      <c r="H110" s="51">
        <f>+H101</f>
        <v>9050</v>
      </c>
    </row>
    <row r="111" spans="2:8" ht="13.5" thickBot="1">
      <c r="B111" s="49" t="s">
        <v>68</v>
      </c>
      <c r="C111" s="49"/>
      <c r="D111" s="49"/>
      <c r="E111" s="49"/>
      <c r="F111" s="49"/>
      <c r="G111" s="49"/>
      <c r="H111" s="52">
        <v>1122208</v>
      </c>
    </row>
    <row r="112" ht="12.75" thickTop="1"/>
  </sheetData>
  <sheetProtection/>
  <printOptions/>
  <pageMargins left="0.75" right="0.75" top="0.5" bottom="0.5" header="0.5" footer="0.5"/>
  <pageSetup horizontalDpi="300" verticalDpi="3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Emergency Communications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dsanderson</dc:creator>
  <cp:keywords/>
  <dc:description/>
  <cp:lastModifiedBy>Jesse W. Dean</cp:lastModifiedBy>
  <cp:lastPrinted>2018-04-17T21:48:40Z</cp:lastPrinted>
  <dcterms:created xsi:type="dcterms:W3CDTF">2000-11-28T23:18:34Z</dcterms:created>
  <dcterms:modified xsi:type="dcterms:W3CDTF">2019-03-29T16:09:05Z</dcterms:modified>
  <cp:category/>
  <cp:version/>
  <cp:contentType/>
  <cp:contentStatus/>
</cp:coreProperties>
</file>