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UFAIR\Budget\"/>
    </mc:Choice>
  </mc:AlternateContent>
  <xr:revisionPtr revIDLastSave="0" documentId="13_ncr:1_{9AC5AABA-1F76-49B5-9D16-19C9CB9496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get" sheetId="19" r:id="rId1"/>
  </sheets>
  <definedNames>
    <definedName name="_xlnm.Print_Area" localSheetId="0">Budget!$A$1:$F$63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9" l="1"/>
  <c r="E29" i="19"/>
  <c r="D16" i="19"/>
  <c r="E60" i="19"/>
  <c r="E57" i="19"/>
  <c r="F31" i="19"/>
  <c r="E31" i="19"/>
  <c r="E59" i="19" s="1"/>
  <c r="E63" i="19" s="1"/>
  <c r="D57" i="19"/>
  <c r="G55" i="19"/>
  <c r="G57" i="19"/>
  <c r="G60" i="19"/>
  <c r="D60" i="19"/>
  <c r="D31" i="19"/>
  <c r="D59" i="19" s="1"/>
  <c r="F57" i="19"/>
  <c r="D63" i="19" l="1"/>
  <c r="F60" i="19"/>
  <c r="D61" i="19" l="1"/>
  <c r="C37" i="19"/>
  <c r="E61" i="19" l="1"/>
  <c r="F59" i="19" l="1"/>
  <c r="G31" i="19"/>
  <c r="G59" i="19" s="1"/>
  <c r="G63" i="19" s="1"/>
  <c r="F63" i="19" l="1"/>
  <c r="F61" i="19"/>
  <c r="G61" i="19"/>
</calcChain>
</file>

<file path=xl/sharedStrings.xml><?xml version="1.0" encoding="utf-8"?>
<sst xmlns="http://schemas.openxmlformats.org/spreadsheetml/2006/main" count="59" uniqueCount="49">
  <si>
    <t>Prior Year</t>
  </si>
  <si>
    <t>Ensuing Year</t>
  </si>
  <si>
    <t>Source of Revenue</t>
  </si>
  <si>
    <t>Actual Revenue</t>
  </si>
  <si>
    <t>Current Year</t>
  </si>
  <si>
    <t>Approved Budget</t>
  </si>
  <si>
    <t>Estimate</t>
  </si>
  <si>
    <t>Appropriation</t>
  </si>
  <si>
    <t>TOTAL REVENUES</t>
  </si>
  <si>
    <t>Salaries</t>
  </si>
  <si>
    <t>Legal Fees</t>
  </si>
  <si>
    <t>Administrative</t>
  </si>
  <si>
    <t>Supplies &amp; Other Materials</t>
  </si>
  <si>
    <t>Professional Services</t>
  </si>
  <si>
    <t>Budgeted Increase in Fund Balance</t>
  </si>
  <si>
    <t>TOTAL EXPENDITURES</t>
  </si>
  <si>
    <t>Part II</t>
  </si>
  <si>
    <t>Expenditure</t>
  </si>
  <si>
    <t>General Government</t>
  </si>
  <si>
    <t>Taxes</t>
  </si>
  <si>
    <t>Name</t>
  </si>
  <si>
    <t>Fiscal Year Ended</t>
  </si>
  <si>
    <t>Actual Exp.</t>
  </si>
  <si>
    <t>Adopted Budget Form for:</t>
  </si>
  <si>
    <r>
      <t xml:space="preserve">Revenues </t>
    </r>
    <r>
      <rPr>
        <sz val="14"/>
        <rFont val="Arial"/>
        <family val="2"/>
      </rPr>
      <t>(General Fund or Enterprise Fund, as applicable)</t>
    </r>
  </si>
  <si>
    <t>Part I</t>
  </si>
  <si>
    <r>
      <t xml:space="preserve">Expenditures </t>
    </r>
    <r>
      <rPr>
        <sz val="14"/>
        <rFont val="Arial"/>
        <family val="2"/>
      </rPr>
      <t>(General Fund or Enterprise Fund, as applicable)</t>
    </r>
  </si>
  <si>
    <t>UFAIR</t>
  </si>
  <si>
    <t>Utah Fairpark Area Investment and Restoration District</t>
  </si>
  <si>
    <t>Intergovernmental Revenue</t>
  </si>
  <si>
    <t>State Appropriations</t>
  </si>
  <si>
    <t>Contributions and Transfers</t>
  </si>
  <si>
    <t>Other (Telecommunications/Municipal Energy)</t>
  </si>
  <si>
    <t>Security and Cleanup</t>
  </si>
  <si>
    <t>Sales Tax (Restricted)</t>
  </si>
  <si>
    <t>Other Revenue</t>
  </si>
  <si>
    <t>Interest</t>
  </si>
  <si>
    <t>Miscellaneous/Transfers</t>
  </si>
  <si>
    <t>Information Technology</t>
  </si>
  <si>
    <t>Travel</t>
  </si>
  <si>
    <t>Restricted Funds</t>
  </si>
  <si>
    <t>Unrestricted Funds</t>
  </si>
  <si>
    <t>Unrestricted Beginning Balance to be Appropriated</t>
  </si>
  <si>
    <t>TOTAL GENERAL GOVERNMENT</t>
  </si>
  <si>
    <t>Capital City Revitalization Tax</t>
  </si>
  <si>
    <t>Tax Increment</t>
  </si>
  <si>
    <t>Outdoor Adventure Infrastructure Restricted Account</t>
  </si>
  <si>
    <t>Amended Budget</t>
  </si>
  <si>
    <t>Property Acquisition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</si>
</sst>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4" fillId="0" borderId="4" xfId="0" applyFont="1" applyBorder="1"/>
    <xf numFmtId="0" fontId="7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7" xfId="0" applyFont="1" applyBorder="1"/>
    <xf numFmtId="0" fontId="1" fillId="0" borderId="8" xfId="0" applyFont="1" applyBorder="1"/>
    <xf numFmtId="0" fontId="7" fillId="0" borderId="0" xfId="0" applyFont="1"/>
    <xf numFmtId="0" fontId="2" fillId="0" borderId="0" xfId="0" applyFont="1"/>
    <xf numFmtId="0" fontId="9" fillId="0" borderId="1" xfId="0" applyFont="1" applyBorder="1"/>
    <xf numFmtId="0" fontId="1" fillId="3" borderId="16" xfId="0" applyFont="1" applyFill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3" fillId="0" borderId="0" xfId="0" applyFont="1"/>
    <xf numFmtId="0" fontId="7" fillId="0" borderId="7" xfId="0" applyFont="1" applyBorder="1" applyAlignment="1">
      <alignment horizontal="center"/>
    </xf>
    <xf numFmtId="0" fontId="4" fillId="0" borderId="21" xfId="0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3" borderId="29" xfId="0" applyFont="1" applyFill="1" applyBorder="1"/>
    <xf numFmtId="0" fontId="9" fillId="0" borderId="30" xfId="0" applyFont="1" applyBorder="1" applyAlignment="1">
      <alignment horizontal="left"/>
    </xf>
    <xf numFmtId="0" fontId="9" fillId="0" borderId="31" xfId="0" applyFont="1" applyBorder="1"/>
    <xf numFmtId="0" fontId="9" fillId="0" borderId="32" xfId="0" applyFont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4" xfId="0" applyFont="1" applyBorder="1"/>
    <xf numFmtId="0" fontId="9" fillId="0" borderId="39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37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28" xfId="0" applyFont="1" applyBorder="1" applyAlignment="1">
      <alignment horizontal="left" vertical="top"/>
    </xf>
    <xf numFmtId="15" fontId="9" fillId="0" borderId="42" xfId="0" applyNumberFormat="1" applyFont="1" applyBorder="1"/>
    <xf numFmtId="0" fontId="4" fillId="0" borderId="22" xfId="0" applyFont="1" applyBorder="1"/>
    <xf numFmtId="0" fontId="3" fillId="0" borderId="45" xfId="0" applyFont="1" applyBorder="1"/>
    <xf numFmtId="0" fontId="2" fillId="0" borderId="9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11" xfId="0" applyFont="1" applyBorder="1"/>
    <xf numFmtId="0" fontId="4" fillId="0" borderId="48" xfId="0" applyFont="1" applyBorder="1" applyAlignment="1">
      <alignment vertical="center"/>
    </xf>
    <xf numFmtId="0" fontId="7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48" xfId="0" applyFont="1" applyBorder="1"/>
    <xf numFmtId="0" fontId="7" fillId="0" borderId="52" xfId="0" applyFont="1" applyBorder="1" applyAlignment="1">
      <alignment horizontal="center"/>
    </xf>
    <xf numFmtId="164" fontId="9" fillId="0" borderId="1" xfId="2" applyNumberFormat="1" applyFont="1" applyBorder="1"/>
    <xf numFmtId="164" fontId="9" fillId="0" borderId="26" xfId="2" applyNumberFormat="1" applyFont="1" applyBorder="1"/>
    <xf numFmtId="164" fontId="9" fillId="0" borderId="33" xfId="2" applyNumberFormat="1" applyFont="1" applyBorder="1"/>
    <xf numFmtId="164" fontId="1" fillId="3" borderId="16" xfId="2" applyNumberFormat="1" applyFont="1" applyFill="1" applyBorder="1" applyAlignment="1">
      <alignment vertical="top"/>
    </xf>
    <xf numFmtId="164" fontId="9" fillId="0" borderId="40" xfId="2" applyNumberFormat="1" applyFont="1" applyBorder="1"/>
    <xf numFmtId="164" fontId="1" fillId="0" borderId="26" xfId="2" applyNumberFormat="1" applyFont="1" applyFill="1" applyBorder="1" applyAlignment="1">
      <alignment vertical="top"/>
    </xf>
    <xf numFmtId="164" fontId="9" fillId="0" borderId="13" xfId="2" applyNumberFormat="1" applyFont="1" applyBorder="1"/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0" borderId="53" xfId="0" applyFont="1" applyBorder="1" applyAlignment="1">
      <alignment horizontal="left"/>
    </xf>
    <xf numFmtId="0" fontId="9" fillId="0" borderId="5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9" fillId="0" borderId="12" xfId="2" applyNumberFormat="1" applyFont="1" applyBorder="1"/>
    <xf numFmtId="43" fontId="1" fillId="3" borderId="16" xfId="3" applyFont="1" applyFill="1" applyBorder="1" applyAlignment="1">
      <alignment vertical="top"/>
    </xf>
    <xf numFmtId="0" fontId="9" fillId="0" borderId="28" xfId="0" applyFont="1" applyBorder="1" applyAlignment="1">
      <alignment horizontal="left"/>
    </xf>
    <xf numFmtId="164" fontId="9" fillId="0" borderId="31" xfId="2" applyNumberFormat="1" applyFont="1" applyBorder="1"/>
    <xf numFmtId="164" fontId="9" fillId="0" borderId="34" xfId="2" applyNumberFormat="1" applyFont="1" applyBorder="1"/>
    <xf numFmtId="164" fontId="1" fillId="3" borderId="29" xfId="2" applyNumberFormat="1" applyFont="1" applyFill="1" applyBorder="1" applyAlignment="1">
      <alignment vertical="top"/>
    </xf>
    <xf numFmtId="164" fontId="9" fillId="0" borderId="55" xfId="2" applyNumberFormat="1" applyFont="1" applyBorder="1"/>
    <xf numFmtId="164" fontId="1" fillId="3" borderId="29" xfId="3" applyNumberFormat="1" applyFont="1" applyFill="1" applyBorder="1" applyAlignment="1">
      <alignment vertical="top"/>
    </xf>
    <xf numFmtId="164" fontId="9" fillId="0" borderId="41" xfId="2" applyNumberFormat="1" applyFont="1" applyBorder="1"/>
    <xf numFmtId="164" fontId="9" fillId="0" borderId="27" xfId="2" applyNumberFormat="1" applyFont="1" applyBorder="1"/>
    <xf numFmtId="164" fontId="1" fillId="3" borderId="16" xfId="3" applyNumberFormat="1" applyFont="1" applyFill="1" applyBorder="1" applyAlignment="1">
      <alignment vertical="top"/>
    </xf>
    <xf numFmtId="164" fontId="9" fillId="0" borderId="26" xfId="0" applyNumberFormat="1" applyFont="1" applyBorder="1"/>
    <xf numFmtId="164" fontId="9" fillId="0" borderId="26" xfId="2" applyNumberFormat="1" applyFont="1" applyFill="1" applyBorder="1" applyAlignment="1">
      <alignment vertical="top"/>
    </xf>
    <xf numFmtId="164" fontId="9" fillId="0" borderId="31" xfId="0" applyNumberFormat="1" applyFont="1" applyBorder="1"/>
    <xf numFmtId="0" fontId="5" fillId="0" borderId="19" xfId="0" applyFont="1" applyBorder="1" applyAlignment="1">
      <alignment horizontal="left"/>
    </xf>
    <xf numFmtId="164" fontId="5" fillId="0" borderId="1" xfId="2" applyNumberFormat="1" applyFont="1" applyBorder="1"/>
    <xf numFmtId="0" fontId="12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28" xfId="0" applyFont="1" applyBorder="1" applyAlignment="1">
      <alignment vertical="center"/>
    </xf>
    <xf numFmtId="0" fontId="7" fillId="0" borderId="5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right"/>
    </xf>
    <xf numFmtId="0" fontId="1" fillId="0" borderId="24" xfId="0" applyFont="1" applyBorder="1"/>
    <xf numFmtId="0" fontId="4" fillId="0" borderId="26" xfId="0" applyFont="1" applyBorder="1"/>
    <xf numFmtId="0" fontId="5" fillId="0" borderId="38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6" fillId="2" borderId="4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" fillId="0" borderId="4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2" borderId="5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5" fillId="0" borderId="18" xfId="0" applyFont="1" applyBorder="1" applyAlignment="1">
      <alignment horizontal="left" vertical="top"/>
    </xf>
    <xf numFmtId="0" fontId="0" fillId="0" borderId="17" xfId="0" applyBorder="1"/>
    <xf numFmtId="0" fontId="5" fillId="0" borderId="17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10" fillId="0" borderId="46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9" fillId="0" borderId="44" xfId="0" quotePrefix="1" applyFont="1" applyBorder="1" applyAlignment="1">
      <alignment horizontal="left" vertical="top"/>
    </xf>
    <xf numFmtId="0" fontId="9" fillId="0" borderId="0" xfId="0" quotePrefix="1" applyFont="1" applyAlignment="1">
      <alignment horizontal="left" vertical="top"/>
    </xf>
    <xf numFmtId="0" fontId="9" fillId="0" borderId="5" xfId="0" quotePrefix="1" applyFont="1" applyBorder="1" applyAlignment="1">
      <alignment horizontal="left" vertical="top"/>
    </xf>
    <xf numFmtId="0" fontId="1" fillId="0" borderId="4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26" xfId="0" applyFont="1" applyBorder="1" applyAlignment="1">
      <alignment horizontal="left" vertical="top"/>
    </xf>
    <xf numFmtId="0" fontId="4" fillId="0" borderId="26" xfId="0" applyFont="1" applyBorder="1" applyAlignment="1">
      <alignment horizontal="left"/>
    </xf>
    <xf numFmtId="0" fontId="2" fillId="0" borderId="4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8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64" fontId="1" fillId="0" borderId="0" xfId="0" applyNumberFormat="1" applyFont="1"/>
  </cellXfs>
  <cellStyles count="4">
    <cellStyle name="Comma" xfId="2" builtinId="3"/>
    <cellStyle name="Comma 2" xfId="3" xr:uid="{D18C9844-9865-4CA8-B718-77DF96C3B0B8}"/>
    <cellStyle name="Normal" xfId="0" builtinId="0"/>
    <cellStyle name="Normal 2" xfId="1" xr:uid="{00000000-0005-0000-0000-00000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I419"/>
  <sheetViews>
    <sheetView showGridLines="0" tabSelected="1" topLeftCell="A37" zoomScale="104" zoomScaleNormal="100" workbookViewId="0">
      <selection activeCell="G55" sqref="G55"/>
    </sheetView>
  </sheetViews>
  <sheetFormatPr defaultColWidth="9.109375" defaultRowHeight="13.2" x14ac:dyDescent="0.25"/>
  <cols>
    <col min="1" max="1" width="6.44140625" style="1" customWidth="1"/>
    <col min="2" max="2" width="10.44140625" style="2" customWidth="1"/>
    <col min="3" max="3" width="47.33203125" style="1" customWidth="1"/>
    <col min="4" max="4" width="19" style="1" customWidth="1"/>
    <col min="5" max="5" width="17" style="1" customWidth="1"/>
    <col min="6" max="6" width="20" style="1" customWidth="1"/>
    <col min="7" max="7" width="17.21875" style="1" bestFit="1" customWidth="1"/>
    <col min="8" max="16384" width="9.109375" style="1"/>
  </cols>
  <sheetData>
    <row r="1" spans="1:9" ht="24.6" x14ac:dyDescent="0.4">
      <c r="A1" s="130" t="s">
        <v>23</v>
      </c>
      <c r="B1" s="131"/>
      <c r="C1" s="132"/>
      <c r="D1" s="35" t="s">
        <v>20</v>
      </c>
      <c r="E1" s="127" t="s">
        <v>27</v>
      </c>
      <c r="F1" s="127"/>
      <c r="G1" s="36"/>
    </row>
    <row r="2" spans="1:9" ht="24.6" x14ac:dyDescent="0.4">
      <c r="A2" s="114"/>
      <c r="B2" s="115"/>
      <c r="C2" s="116"/>
      <c r="D2" s="4"/>
      <c r="F2" s="82"/>
      <c r="G2" s="36"/>
    </row>
    <row r="3" spans="1:9" ht="24.6" x14ac:dyDescent="0.4">
      <c r="A3" s="114" t="s">
        <v>28</v>
      </c>
      <c r="B3" s="115"/>
      <c r="C3" s="116"/>
      <c r="D3" s="128" t="s">
        <v>21</v>
      </c>
      <c r="E3" s="129"/>
      <c r="F3" s="85">
        <v>46568</v>
      </c>
      <c r="G3" s="36"/>
    </row>
    <row r="4" spans="1:9" ht="20.25" customHeight="1" x14ac:dyDescent="0.4">
      <c r="A4" s="114"/>
      <c r="B4" s="115"/>
      <c r="C4" s="116"/>
      <c r="E4" s="16"/>
      <c r="F4" s="16"/>
      <c r="G4" s="36"/>
    </row>
    <row r="5" spans="1:9" ht="25.2" thickBot="1" x14ac:dyDescent="0.45">
      <c r="A5" s="111"/>
      <c r="B5" s="112"/>
      <c r="C5" s="113"/>
      <c r="D5" s="37"/>
      <c r="E5" s="38"/>
      <c r="F5" s="38"/>
      <c r="G5" s="36"/>
    </row>
    <row r="6" spans="1:9" s="5" customFormat="1" ht="17.399999999999999" x14ac:dyDescent="0.25">
      <c r="A6" s="90" t="s">
        <v>25</v>
      </c>
      <c r="B6" s="91"/>
      <c r="C6" s="41" t="s">
        <v>24</v>
      </c>
      <c r="D6" s="42"/>
      <c r="E6" s="42"/>
      <c r="F6" s="84"/>
      <c r="G6" s="83"/>
    </row>
    <row r="7" spans="1:9" x14ac:dyDescent="0.25">
      <c r="A7" s="92"/>
      <c r="B7" s="93"/>
      <c r="C7" s="94"/>
      <c r="D7" s="13"/>
      <c r="E7" s="14"/>
      <c r="F7" s="43"/>
      <c r="G7" s="43"/>
    </row>
    <row r="8" spans="1:9" x14ac:dyDescent="0.25">
      <c r="A8" s="122"/>
      <c r="B8" s="123"/>
      <c r="C8" s="124"/>
      <c r="D8" s="15" t="s">
        <v>0</v>
      </c>
      <c r="E8" s="15" t="s">
        <v>4</v>
      </c>
      <c r="F8" s="44" t="s">
        <v>5</v>
      </c>
      <c r="G8" s="44" t="s">
        <v>47</v>
      </c>
      <c r="H8" s="2"/>
      <c r="I8" s="2"/>
    </row>
    <row r="9" spans="1:9" x14ac:dyDescent="0.25">
      <c r="A9" s="122" t="s">
        <v>2</v>
      </c>
      <c r="B9" s="123"/>
      <c r="C9" s="124"/>
      <c r="D9" s="15" t="s">
        <v>3</v>
      </c>
      <c r="E9" s="15" t="s">
        <v>6</v>
      </c>
      <c r="F9" s="44" t="s">
        <v>7</v>
      </c>
      <c r="G9" s="44" t="s">
        <v>7</v>
      </c>
      <c r="H9" s="2"/>
      <c r="I9" s="2"/>
    </row>
    <row r="10" spans="1:9" ht="13.8" thickBot="1" x14ac:dyDescent="0.3">
      <c r="A10" s="97"/>
      <c r="B10" s="98"/>
      <c r="C10" s="99"/>
      <c r="D10" s="45"/>
      <c r="E10" s="45"/>
      <c r="F10" s="46"/>
      <c r="G10" s="46"/>
      <c r="H10" s="2"/>
      <c r="I10" s="2"/>
    </row>
    <row r="11" spans="1:9" ht="13.8" thickBot="1" x14ac:dyDescent="0.3">
      <c r="A11" s="39"/>
      <c r="B11" s="1"/>
      <c r="C11" s="2"/>
      <c r="F11" s="40"/>
      <c r="G11" s="40"/>
    </row>
    <row r="12" spans="1:9" ht="15.6" x14ac:dyDescent="0.25">
      <c r="A12" s="21"/>
      <c r="B12" s="107" t="s">
        <v>19</v>
      </c>
      <c r="C12" s="108"/>
      <c r="D12" s="12"/>
      <c r="E12" s="12"/>
      <c r="F12" s="22"/>
      <c r="G12" s="22"/>
    </row>
    <row r="13" spans="1:9" ht="15" x14ac:dyDescent="0.25">
      <c r="A13" s="23"/>
      <c r="B13" s="95" t="s">
        <v>45</v>
      </c>
      <c r="C13" s="96"/>
      <c r="D13" s="51">
        <v>0</v>
      </c>
      <c r="E13" s="51">
        <v>0</v>
      </c>
      <c r="F13" s="66">
        <v>0</v>
      </c>
      <c r="G13" s="66">
        <v>0</v>
      </c>
    </row>
    <row r="14" spans="1:9" ht="15" x14ac:dyDescent="0.25">
      <c r="A14" s="23"/>
      <c r="B14" s="58" t="s">
        <v>34</v>
      </c>
      <c r="C14" s="59"/>
      <c r="D14" s="51">
        <v>1359252</v>
      </c>
      <c r="E14" s="66">
        <v>1500000</v>
      </c>
      <c r="F14" s="66">
        <v>1500000</v>
      </c>
      <c r="G14" s="66">
        <v>1500000</v>
      </c>
    </row>
    <row r="15" spans="1:9" ht="15" x14ac:dyDescent="0.25">
      <c r="A15" s="23"/>
      <c r="B15" s="58" t="s">
        <v>44</v>
      </c>
      <c r="C15" s="59"/>
      <c r="D15" s="51">
        <v>157130</v>
      </c>
      <c r="E15" s="51">
        <v>160000</v>
      </c>
      <c r="F15" s="66">
        <v>160000</v>
      </c>
      <c r="G15" s="66">
        <v>160000</v>
      </c>
    </row>
    <row r="16" spans="1:9" ht="15" x14ac:dyDescent="0.25">
      <c r="A16" s="23"/>
      <c r="B16" s="79" t="s">
        <v>46</v>
      </c>
      <c r="C16" s="59"/>
      <c r="D16" s="51">
        <f>7306341+275706.35</f>
        <v>7582047.3499999996</v>
      </c>
      <c r="E16" s="51">
        <v>7800000</v>
      </c>
      <c r="F16" s="66">
        <v>6000000</v>
      </c>
      <c r="G16" s="66">
        <v>6000000</v>
      </c>
    </row>
    <row r="17" spans="1:7" ht="15" x14ac:dyDescent="0.25">
      <c r="A17" s="23"/>
      <c r="B17" s="95" t="s">
        <v>32</v>
      </c>
      <c r="C17" s="96"/>
      <c r="D17" s="51">
        <v>42914</v>
      </c>
      <c r="E17" s="51">
        <v>43000</v>
      </c>
      <c r="F17" s="66">
        <v>5000</v>
      </c>
      <c r="G17" s="66">
        <v>5000</v>
      </c>
    </row>
    <row r="18" spans="1:7" ht="15.6" thickBot="1" x14ac:dyDescent="0.3">
      <c r="A18" s="23"/>
      <c r="B18" s="95"/>
      <c r="C18" s="96"/>
      <c r="D18" s="51"/>
      <c r="E18" s="51"/>
      <c r="F18" s="66"/>
      <c r="G18" s="66"/>
    </row>
    <row r="19" spans="1:7" ht="15.6" x14ac:dyDescent="0.25">
      <c r="A19" s="60"/>
      <c r="B19" s="107" t="s">
        <v>29</v>
      </c>
      <c r="C19" s="109"/>
      <c r="D19" s="54"/>
      <c r="E19" s="54"/>
      <c r="F19" s="68"/>
      <c r="G19" s="68"/>
    </row>
    <row r="20" spans="1:7" ht="15" x14ac:dyDescent="0.25">
      <c r="A20" s="60"/>
      <c r="B20" s="95" t="s">
        <v>30</v>
      </c>
      <c r="C20" s="96"/>
      <c r="D20" s="51">
        <v>1550000</v>
      </c>
      <c r="E20" s="51">
        <v>2000000</v>
      </c>
      <c r="F20" s="66">
        <v>2000000</v>
      </c>
      <c r="G20" s="66">
        <v>2000000</v>
      </c>
    </row>
    <row r="21" spans="1:7" ht="15.6" thickBot="1" x14ac:dyDescent="0.3">
      <c r="A21" s="25"/>
      <c r="B21" s="105"/>
      <c r="C21" s="106"/>
      <c r="D21" s="53"/>
      <c r="E21" s="53"/>
      <c r="F21" s="67"/>
      <c r="G21" s="67"/>
    </row>
    <row r="22" spans="1:7" s="6" customFormat="1" ht="15.6" x14ac:dyDescent="0.25">
      <c r="A22" s="33"/>
      <c r="B22" s="107" t="s">
        <v>35</v>
      </c>
      <c r="C22" s="109"/>
      <c r="D22" s="54"/>
      <c r="E22" s="54"/>
      <c r="F22" s="68"/>
      <c r="G22" s="68"/>
    </row>
    <row r="23" spans="1:7" ht="15" x14ac:dyDescent="0.25">
      <c r="A23" s="23"/>
      <c r="B23" s="95" t="s">
        <v>36</v>
      </c>
      <c r="C23" s="96"/>
      <c r="D23" s="51">
        <v>225055</v>
      </c>
      <c r="E23" s="51">
        <v>200000</v>
      </c>
      <c r="F23" s="66">
        <v>200000</v>
      </c>
      <c r="G23" s="66">
        <v>200000</v>
      </c>
    </row>
    <row r="24" spans="1:7" ht="15" x14ac:dyDescent="0.25">
      <c r="A24" s="60"/>
      <c r="B24" s="61"/>
      <c r="C24" s="62"/>
      <c r="D24" s="63"/>
      <c r="E24" s="63"/>
      <c r="F24" s="69"/>
      <c r="G24" s="69"/>
    </row>
    <row r="25" spans="1:7" ht="15.6" thickBot="1" x14ac:dyDescent="0.3">
      <c r="A25" s="60"/>
      <c r="B25" s="61"/>
      <c r="C25" s="62"/>
      <c r="D25" s="63"/>
      <c r="E25" s="63"/>
      <c r="F25" s="69"/>
      <c r="G25" s="69"/>
    </row>
    <row r="26" spans="1:7" ht="15.6" x14ac:dyDescent="0.25">
      <c r="A26" s="33"/>
      <c r="B26" s="107" t="s">
        <v>31</v>
      </c>
      <c r="C26" s="109"/>
      <c r="D26" s="73"/>
      <c r="E26" s="64"/>
      <c r="F26" s="70"/>
      <c r="G26" s="70"/>
    </row>
    <row r="27" spans="1:7" ht="15.6" thickBot="1" x14ac:dyDescent="0.3">
      <c r="A27" s="25"/>
      <c r="B27" s="95"/>
      <c r="C27" s="96"/>
      <c r="D27" s="53">
        <v>0</v>
      </c>
      <c r="E27" s="53">
        <v>0</v>
      </c>
      <c r="F27" s="67">
        <v>0</v>
      </c>
      <c r="G27" s="67">
        <v>0</v>
      </c>
    </row>
    <row r="28" spans="1:7" ht="15.6" thickBot="1" x14ac:dyDescent="0.3">
      <c r="A28" s="28"/>
      <c r="B28" s="29"/>
      <c r="C28" s="30"/>
      <c r="D28" s="55"/>
      <c r="E28" s="55"/>
      <c r="F28" s="71"/>
      <c r="G28" s="71"/>
    </row>
    <row r="29" spans="1:7" ht="16.2" thickBot="1" x14ac:dyDescent="0.3">
      <c r="A29" s="31"/>
      <c r="B29" s="120" t="s">
        <v>42</v>
      </c>
      <c r="C29" s="120"/>
      <c r="D29" s="56"/>
      <c r="E29" s="75">
        <f>D61</f>
        <v>8941215.6199999992</v>
      </c>
      <c r="F29" s="75">
        <v>9017410</v>
      </c>
      <c r="G29" s="75">
        <f>E29</f>
        <v>8941215.6199999992</v>
      </c>
    </row>
    <row r="30" spans="1:7" ht="16.2" thickBot="1" x14ac:dyDescent="0.35">
      <c r="A30" s="32"/>
      <c r="B30" s="19"/>
      <c r="C30" s="20"/>
      <c r="D30" s="57"/>
      <c r="E30" s="57"/>
      <c r="F30" s="57"/>
      <c r="G30" s="57"/>
    </row>
    <row r="31" spans="1:7" ht="18" thickBot="1" x14ac:dyDescent="0.35">
      <c r="A31" s="26"/>
      <c r="B31" s="121" t="s">
        <v>8</v>
      </c>
      <c r="C31" s="121"/>
      <c r="D31" s="52">
        <f t="shared" ref="D31:E31" si="0">SUM(D13:D28)</f>
        <v>10916398.35</v>
      </c>
      <c r="E31" s="52">
        <f>SUM(E13:E29)</f>
        <v>20644215.619999997</v>
      </c>
      <c r="F31" s="72">
        <f>SUM(F13:F29)</f>
        <v>18882410</v>
      </c>
      <c r="G31" s="72">
        <f>SUM(G13:G29)</f>
        <v>18806215.619999997</v>
      </c>
    </row>
    <row r="32" spans="1:7" x14ac:dyDescent="0.25">
      <c r="A32" s="27"/>
      <c r="B32" s="1"/>
      <c r="G32" s="86"/>
    </row>
    <row r="33" spans="1:7" x14ac:dyDescent="0.25">
      <c r="A33" s="80"/>
      <c r="B33"/>
      <c r="C33"/>
      <c r="D33"/>
      <c r="E33"/>
      <c r="F33"/>
      <c r="G33" s="81"/>
    </row>
    <row r="34" spans="1:7" x14ac:dyDescent="0.25">
      <c r="A34" s="3"/>
      <c r="B34" s="7"/>
      <c r="C34" s="7"/>
      <c r="D34" s="7"/>
      <c r="E34" s="7"/>
      <c r="F34" s="7"/>
      <c r="G34" s="8"/>
    </row>
    <row r="35" spans="1:7" x14ac:dyDescent="0.25">
      <c r="B35" s="1"/>
    </row>
    <row r="36" spans="1:7" ht="13.8" thickBot="1" x14ac:dyDescent="0.3">
      <c r="B36" s="1"/>
    </row>
    <row r="37" spans="1:7" ht="18" thickBot="1" x14ac:dyDescent="0.35">
      <c r="A37" s="102" t="s">
        <v>20</v>
      </c>
      <c r="B37" s="103"/>
      <c r="C37" s="49" t="str">
        <f>+E1</f>
        <v>UFAIR</v>
      </c>
      <c r="D37" s="104" t="s">
        <v>21</v>
      </c>
      <c r="E37" s="103"/>
      <c r="F37" s="34">
        <v>46568</v>
      </c>
      <c r="G37" s="83"/>
    </row>
    <row r="38" spans="1:7" s="9" customFormat="1" ht="17.399999999999999" x14ac:dyDescent="0.3">
      <c r="A38" s="100" t="s">
        <v>16</v>
      </c>
      <c r="B38" s="101"/>
      <c r="C38" s="18" t="s">
        <v>26</v>
      </c>
      <c r="D38" s="17"/>
      <c r="E38" s="17"/>
      <c r="F38" s="50"/>
      <c r="G38" s="83"/>
    </row>
    <row r="39" spans="1:7" x14ac:dyDescent="0.25">
      <c r="A39" s="92"/>
      <c r="B39" s="93"/>
      <c r="C39" s="94"/>
      <c r="D39" s="13"/>
      <c r="E39" s="14"/>
      <c r="F39" s="43" t="s">
        <v>1</v>
      </c>
      <c r="G39" s="43"/>
    </row>
    <row r="40" spans="1:7" x14ac:dyDescent="0.25">
      <c r="A40" s="117"/>
      <c r="B40" s="118"/>
      <c r="C40" s="119"/>
      <c r="D40" s="15" t="s">
        <v>0</v>
      </c>
      <c r="E40" s="15" t="s">
        <v>4</v>
      </c>
      <c r="F40" s="44" t="s">
        <v>5</v>
      </c>
      <c r="G40" s="44" t="s">
        <v>47</v>
      </c>
    </row>
    <row r="41" spans="1:7" x14ac:dyDescent="0.25">
      <c r="A41" s="122" t="s">
        <v>17</v>
      </c>
      <c r="B41" s="123"/>
      <c r="C41" s="124"/>
      <c r="D41" s="15" t="s">
        <v>22</v>
      </c>
      <c r="E41" s="15" t="s">
        <v>6</v>
      </c>
      <c r="F41" s="44" t="s">
        <v>7</v>
      </c>
      <c r="G41" s="44" t="s">
        <v>7</v>
      </c>
    </row>
    <row r="42" spans="1:7" ht="13.8" thickBot="1" x14ac:dyDescent="0.3">
      <c r="A42" s="97"/>
      <c r="B42" s="98"/>
      <c r="C42" s="99"/>
      <c r="D42" s="45"/>
      <c r="E42" s="45"/>
      <c r="F42" s="46"/>
      <c r="G42" s="46"/>
    </row>
    <row r="43" spans="1:7" ht="13.8" thickBot="1" x14ac:dyDescent="0.3">
      <c r="A43" s="47"/>
      <c r="B43" s="10"/>
      <c r="D43" s="2"/>
      <c r="E43" s="2"/>
      <c r="F43" s="48"/>
      <c r="G43" s="40"/>
    </row>
    <row r="44" spans="1:7" ht="17.399999999999999" x14ac:dyDescent="0.25">
      <c r="A44" s="21"/>
      <c r="B44" s="125" t="s">
        <v>18</v>
      </c>
      <c r="C44" s="126"/>
      <c r="D44" s="12"/>
      <c r="E44" s="12"/>
      <c r="F44" s="22"/>
      <c r="G44" s="22"/>
    </row>
    <row r="45" spans="1:7" ht="15" x14ac:dyDescent="0.25">
      <c r="A45" s="23"/>
      <c r="B45" s="95" t="s">
        <v>9</v>
      </c>
      <c r="C45" s="96"/>
      <c r="D45" s="51">
        <v>380364.12</v>
      </c>
      <c r="E45" s="51">
        <v>400000</v>
      </c>
      <c r="F45" s="51">
        <v>450000</v>
      </c>
      <c r="G45" s="51">
        <v>450000</v>
      </c>
    </row>
    <row r="46" spans="1:7" ht="15" x14ac:dyDescent="0.25">
      <c r="A46" s="23"/>
      <c r="B46" s="95" t="s">
        <v>10</v>
      </c>
      <c r="C46" s="96"/>
      <c r="D46" s="51">
        <v>1783.5</v>
      </c>
      <c r="E46" s="51">
        <v>20000</v>
      </c>
      <c r="F46" s="51">
        <v>25000</v>
      </c>
      <c r="G46" s="51">
        <v>25000</v>
      </c>
    </row>
    <row r="47" spans="1:7" ht="15" x14ac:dyDescent="0.25">
      <c r="A47" s="23"/>
      <c r="B47" s="95" t="s">
        <v>13</v>
      </c>
      <c r="C47" s="96"/>
      <c r="D47" s="51">
        <v>80598.320000000007</v>
      </c>
      <c r="E47" s="51">
        <v>125000</v>
      </c>
      <c r="F47" s="51">
        <v>150000</v>
      </c>
      <c r="G47" s="51">
        <v>150000</v>
      </c>
    </row>
    <row r="48" spans="1:7" ht="15" x14ac:dyDescent="0.25">
      <c r="A48" s="23"/>
      <c r="B48" s="95" t="s">
        <v>11</v>
      </c>
      <c r="C48" s="96"/>
      <c r="D48" s="51">
        <v>11291.07</v>
      </c>
      <c r="E48" s="51">
        <v>15000</v>
      </c>
      <c r="F48" s="51">
        <v>20000</v>
      </c>
      <c r="G48" s="51">
        <v>20000</v>
      </c>
    </row>
    <row r="49" spans="1:9" ht="15" x14ac:dyDescent="0.25">
      <c r="A49" s="23"/>
      <c r="B49" s="95" t="s">
        <v>12</v>
      </c>
      <c r="C49" s="96"/>
      <c r="D49" s="51">
        <v>344</v>
      </c>
      <c r="E49" s="51">
        <v>5000</v>
      </c>
      <c r="F49" s="51">
        <v>10000</v>
      </c>
      <c r="G49" s="51">
        <v>10000</v>
      </c>
    </row>
    <row r="50" spans="1:9" ht="15" x14ac:dyDescent="0.25">
      <c r="A50" s="23"/>
      <c r="B50" s="58" t="s">
        <v>38</v>
      </c>
      <c r="C50" s="59"/>
      <c r="D50" s="51">
        <v>16502.28</v>
      </c>
      <c r="E50" s="51">
        <v>25000</v>
      </c>
      <c r="F50" s="51">
        <v>30000</v>
      </c>
      <c r="G50" s="51">
        <v>30000</v>
      </c>
    </row>
    <row r="51" spans="1:9" ht="15" x14ac:dyDescent="0.25">
      <c r="A51" s="23"/>
      <c r="B51" s="58" t="s">
        <v>39</v>
      </c>
      <c r="C51" s="59"/>
      <c r="D51" s="51">
        <v>647.44000000000005</v>
      </c>
      <c r="E51" s="51">
        <v>3000</v>
      </c>
      <c r="F51" s="51">
        <v>5000</v>
      </c>
      <c r="G51" s="51">
        <v>5000</v>
      </c>
    </row>
    <row r="52" spans="1:9" ht="15.6" thickBot="1" x14ac:dyDescent="0.3">
      <c r="A52" s="23"/>
      <c r="B52" s="58"/>
      <c r="C52" s="59"/>
      <c r="D52" s="11"/>
      <c r="E52" s="51"/>
      <c r="F52" s="24"/>
      <c r="G52" s="24"/>
    </row>
    <row r="53" spans="1:9" ht="15.6" x14ac:dyDescent="0.25">
      <c r="A53" s="65"/>
      <c r="B53" s="110" t="s">
        <v>37</v>
      </c>
      <c r="C53" s="110"/>
      <c r="D53" s="12"/>
      <c r="E53" s="12"/>
      <c r="F53" s="22"/>
      <c r="G53" s="22"/>
    </row>
    <row r="54" spans="1:9" ht="15" x14ac:dyDescent="0.25">
      <c r="A54" s="23"/>
      <c r="B54" s="58" t="s">
        <v>33</v>
      </c>
      <c r="C54" s="59"/>
      <c r="D54" s="51">
        <v>124400</v>
      </c>
      <c r="E54" s="51">
        <v>0</v>
      </c>
      <c r="F54" s="51">
        <v>0</v>
      </c>
      <c r="G54" s="51">
        <v>0</v>
      </c>
    </row>
    <row r="55" spans="1:9" ht="15" x14ac:dyDescent="0.25">
      <c r="A55" s="23"/>
      <c r="B55" s="58" t="s">
        <v>48</v>
      </c>
      <c r="C55" s="59"/>
      <c r="D55" s="51">
        <v>63753</v>
      </c>
      <c r="E55" s="51">
        <v>638000</v>
      </c>
      <c r="F55" s="51"/>
      <c r="G55" s="51">
        <f>25000+613000</f>
        <v>638000</v>
      </c>
    </row>
    <row r="56" spans="1:9" ht="15" x14ac:dyDescent="0.25">
      <c r="A56" s="23"/>
      <c r="B56" s="58"/>
      <c r="C56" s="59"/>
      <c r="D56" s="11"/>
      <c r="E56" s="51"/>
      <c r="F56" s="51"/>
      <c r="G56" s="51"/>
    </row>
    <row r="57" spans="1:9" ht="15.6" x14ac:dyDescent="0.3">
      <c r="A57" s="23"/>
      <c r="B57" s="77" t="s">
        <v>43</v>
      </c>
      <c r="C57" s="59"/>
      <c r="D57" s="78">
        <f>SUM(D45:D55)</f>
        <v>679683.73</v>
      </c>
      <c r="E57" s="78">
        <f>SUM(E45:E55)</f>
        <v>1231000</v>
      </c>
      <c r="F57" s="78">
        <f>SUM(F45:F54)</f>
        <v>690000</v>
      </c>
      <c r="G57" s="78">
        <f>SUM(G45:G55)</f>
        <v>1328000</v>
      </c>
      <c r="I57" s="133"/>
    </row>
    <row r="58" spans="1:9" ht="15.6" thickBot="1" x14ac:dyDescent="0.3">
      <c r="A58" s="23"/>
      <c r="B58" s="95"/>
      <c r="C58" s="96"/>
      <c r="D58" s="11"/>
      <c r="E58" s="51"/>
      <c r="F58" s="51"/>
      <c r="G58" s="51"/>
    </row>
    <row r="59" spans="1:9" ht="16.2" thickBot="1" x14ac:dyDescent="0.35">
      <c r="A59" s="26"/>
      <c r="B59" s="88" t="s">
        <v>14</v>
      </c>
      <c r="C59" s="89"/>
      <c r="D59" s="74">
        <f>D31-SUM(D45:D54)</f>
        <v>10300467.619999999</v>
      </c>
      <c r="E59" s="74">
        <f>E31-SUM(E45:E55)</f>
        <v>19413215.619999997</v>
      </c>
      <c r="F59" s="74">
        <f>F31-SUM(F45:F54)</f>
        <v>18192410</v>
      </c>
      <c r="G59" s="74">
        <f>G31-SUM(G45:G56)</f>
        <v>17478215.619999997</v>
      </c>
    </row>
    <row r="60" spans="1:9" ht="15" x14ac:dyDescent="0.25">
      <c r="A60" s="23"/>
      <c r="B60" s="58" t="s">
        <v>40</v>
      </c>
      <c r="C60" s="59"/>
      <c r="D60" s="51">
        <f>D14</f>
        <v>1359252</v>
      </c>
      <c r="E60" s="51">
        <f>D60+E14</f>
        <v>2859252</v>
      </c>
      <c r="F60" s="76">
        <f>F14</f>
        <v>1500000</v>
      </c>
      <c r="G60" s="76">
        <f>G14</f>
        <v>1500000</v>
      </c>
    </row>
    <row r="61" spans="1:9" ht="15" x14ac:dyDescent="0.25">
      <c r="A61" s="23"/>
      <c r="B61" s="58" t="s">
        <v>41</v>
      </c>
      <c r="C61" s="59"/>
      <c r="D61" s="51">
        <f>D59-D60</f>
        <v>8941215.6199999992</v>
      </c>
      <c r="E61" s="51">
        <f>E59-E60</f>
        <v>16553963.619999997</v>
      </c>
      <c r="F61" s="51">
        <f>F59-F60</f>
        <v>16692410</v>
      </c>
      <c r="G61" s="51">
        <f>G59-G60</f>
        <v>15978215.619999997</v>
      </c>
    </row>
    <row r="62" spans="1:9" ht="15.6" thickBot="1" x14ac:dyDescent="0.3">
      <c r="A62" s="23"/>
      <c r="B62" s="58"/>
      <c r="C62" s="59"/>
      <c r="D62" s="11"/>
      <c r="E62" s="51"/>
      <c r="F62" s="24"/>
      <c r="G62" s="24"/>
    </row>
    <row r="63" spans="1:9" ht="18" thickBot="1" x14ac:dyDescent="0.35">
      <c r="A63" s="26"/>
      <c r="B63" s="87" t="s">
        <v>15</v>
      </c>
      <c r="C63" s="87"/>
      <c r="D63" s="52">
        <f>SUM(D45:D54)+SUM(D59:D59)</f>
        <v>10916398.35</v>
      </c>
      <c r="E63" s="52">
        <f>SUM(E45:E55)+SUM(E59:E59)</f>
        <v>20644215.619999997</v>
      </c>
      <c r="F63" s="52">
        <f>SUM(F45:F54)+SUM(F59:F59)</f>
        <v>18882410</v>
      </c>
      <c r="G63" s="52">
        <f>SUM(G45:G55)+SUM(G59:G59)</f>
        <v>18806215.619999997</v>
      </c>
    </row>
    <row r="64" spans="1:9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</sheetData>
  <mergeCells count="42">
    <mergeCell ref="E1:F1"/>
    <mergeCell ref="D3:E3"/>
    <mergeCell ref="A1:C1"/>
    <mergeCell ref="A2:C2"/>
    <mergeCell ref="A4:C4"/>
    <mergeCell ref="A5:C5"/>
    <mergeCell ref="A3:C3"/>
    <mergeCell ref="B58:C58"/>
    <mergeCell ref="B22:C22"/>
    <mergeCell ref="A40:C40"/>
    <mergeCell ref="A39:C39"/>
    <mergeCell ref="A42:C42"/>
    <mergeCell ref="B29:C29"/>
    <mergeCell ref="B31:C31"/>
    <mergeCell ref="B23:C23"/>
    <mergeCell ref="A41:C41"/>
    <mergeCell ref="B44:C44"/>
    <mergeCell ref="B45:C45"/>
    <mergeCell ref="A8:C8"/>
    <mergeCell ref="A9:C9"/>
    <mergeCell ref="B19:C19"/>
    <mergeCell ref="D37:E37"/>
    <mergeCell ref="B21:C21"/>
    <mergeCell ref="B12:C12"/>
    <mergeCell ref="B13:C13"/>
    <mergeCell ref="B26:C26"/>
    <mergeCell ref="B27:C27"/>
    <mergeCell ref="B17:C17"/>
    <mergeCell ref="B18:C18"/>
    <mergeCell ref="B20:C20"/>
    <mergeCell ref="B63:C63"/>
    <mergeCell ref="B59:C59"/>
    <mergeCell ref="A6:B6"/>
    <mergeCell ref="A7:C7"/>
    <mergeCell ref="B46:C46"/>
    <mergeCell ref="B48:C48"/>
    <mergeCell ref="B49:C49"/>
    <mergeCell ref="A10:C10"/>
    <mergeCell ref="A38:B38"/>
    <mergeCell ref="A37:B37"/>
    <mergeCell ref="B53:C53"/>
    <mergeCell ref="B47:C47"/>
  </mergeCells>
  <printOptions horizontalCentered="1" gridLinesSet="0"/>
  <pageMargins left="0.25" right="0" top="0.5" bottom="0.5" header="0.5" footer="0.5"/>
  <pageSetup scale="80" orientation="portrait" horizontalDpi="1200" verticalDpi="1200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Auditing</dc:creator>
  <cp:lastModifiedBy>Benn Buys</cp:lastModifiedBy>
  <cp:lastPrinted>2013-06-20T18:03:13Z</cp:lastPrinted>
  <dcterms:created xsi:type="dcterms:W3CDTF">1999-09-23T19:55:06Z</dcterms:created>
  <dcterms:modified xsi:type="dcterms:W3CDTF">2026-09-10T21:46:43Z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a099ca16-6b1b-4a54-bfdb-832d37f1c293</vt:lpwstr>
  </property>
</Properties>
</file>