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S:\Economic Development and Housing\Economic Development\"/>
    </mc:Choice>
  </mc:AlternateContent>
  <xr:revisionPtr revIDLastSave="0" documentId="8_{C458266B-1104-4D16-B46C-5AA9CB849103}" xr6:coauthVersionLast="47" xr6:coauthVersionMax="47" xr10:uidLastSave="{00000000-0000-0000-0000-000000000000}"/>
  <bookViews>
    <workbookView xWindow="28680" yWindow="-120" windowWidth="29040" windowHeight="15720" tabRatio="500" activeTab="3" xr2:uid="{00000000-000D-0000-FFFF-FFFF00000000}"/>
  </bookViews>
  <sheets>
    <sheet name="Executive Summary" sheetId="1" r:id="rId1"/>
    <sheet name="Raw Data" sheetId="2" r:id="rId2"/>
    <sheet name="Trend Analysis" sheetId="3" r:id="rId3"/>
    <sheet name="Price History" sheetId="4" r:id="rId4"/>
    <sheet name="Jun 2026 Detail" sheetId="5" r:id="rId5"/>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J11" i="3" l="1"/>
  <c r="K11" i="3" s="1"/>
  <c r="H11" i="3"/>
  <c r="I11" i="3" s="1"/>
  <c r="F11" i="3"/>
  <c r="E11" i="3"/>
  <c r="G11" i="3" s="1"/>
  <c r="C11" i="3"/>
  <c r="D11" i="3" s="1"/>
  <c r="F28" i="1" s="1"/>
  <c r="J10" i="3"/>
  <c r="K10" i="3" s="1"/>
  <c r="H10" i="3"/>
  <c r="I10" i="3" s="1"/>
  <c r="F10" i="3"/>
  <c r="E10" i="3"/>
  <c r="G10" i="3" s="1"/>
  <c r="C10" i="3"/>
  <c r="J9" i="3"/>
  <c r="K9" i="3" s="1"/>
  <c r="H9" i="3"/>
  <c r="I9" i="3" s="1"/>
  <c r="F9" i="3"/>
  <c r="E9" i="3"/>
  <c r="G9" i="3" s="1"/>
  <c r="C9" i="3"/>
  <c r="J8" i="3"/>
  <c r="K8" i="3" s="1"/>
  <c r="H8" i="3"/>
  <c r="I8" i="3" s="1"/>
  <c r="F8" i="3"/>
  <c r="E8" i="3"/>
  <c r="G8" i="3" s="1"/>
  <c r="C8" i="3"/>
  <c r="J7" i="3"/>
  <c r="K7" i="3" s="1"/>
  <c r="H7" i="3"/>
  <c r="I7" i="3" s="1"/>
  <c r="F7" i="3"/>
  <c r="E7" i="3"/>
  <c r="G7" i="3" s="1"/>
  <c r="D7" i="3"/>
  <c r="F24" i="1" s="1"/>
  <c r="C7" i="3"/>
  <c r="E24" i="1" s="1"/>
  <c r="J6" i="3"/>
  <c r="K6" i="3" s="1"/>
  <c r="H6" i="3"/>
  <c r="I6" i="3" s="1"/>
  <c r="F6" i="3"/>
  <c r="E6" i="3"/>
  <c r="G6" i="3" s="1"/>
  <c r="C6" i="3"/>
  <c r="K5" i="3"/>
  <c r="J5" i="3"/>
  <c r="H5" i="3"/>
  <c r="I5" i="3" s="1"/>
  <c r="F5" i="3"/>
  <c r="E5" i="3"/>
  <c r="G5" i="3" s="1"/>
  <c r="C5" i="3"/>
  <c r="J4" i="3"/>
  <c r="K4" i="3" s="1"/>
  <c r="I4" i="3"/>
  <c r="H4" i="3"/>
  <c r="F4" i="3"/>
  <c r="E4" i="3"/>
  <c r="G4" i="3" s="1"/>
  <c r="C4" i="3"/>
  <c r="E28" i="1"/>
  <c r="E27" i="1" l="1"/>
  <c r="D10" i="3"/>
  <c r="F27" i="1" s="1"/>
  <c r="D9" i="3"/>
  <c r="F26" i="1" s="1"/>
  <c r="E26" i="1"/>
  <c r="E25" i="1"/>
  <c r="D8" i="3"/>
  <c r="F25" i="1" s="1"/>
  <c r="E23" i="1"/>
  <c r="D6" i="3"/>
  <c r="F23" i="1" s="1"/>
  <c r="D5" i="3"/>
  <c r="F22" i="1" s="1"/>
  <c r="E22" i="1"/>
  <c r="D4" i="3"/>
  <c r="F21" i="1" s="1"/>
  <c r="E21" i="1"/>
</calcChain>
</file>

<file path=xl/sharedStrings.xml><?xml version="1.0" encoding="utf-8"?>
<sst xmlns="http://schemas.openxmlformats.org/spreadsheetml/2006/main" count="424" uniqueCount="104">
  <si>
    <t>SUMMIT COUNTY, UT — RESIDENTIAL LISTING TREND ANALYSIS</t>
  </si>
  <si>
    <t>Metrics: Median Listing Price · Active Listings · Days on Market · Average Listing Price | Jun 2023 – Jun 2026 · Prepared Jul 2026</t>
  </si>
  <si>
    <t>HEADLINE</t>
  </si>
  <si>
    <t>• The market has broadly cooled: 5 of 8 zip codes show year-over-year declines in median listing price, led by Echo (-38.6%), Coalville 84017 (-15.3%) and Park City 84060 (-14.5%).</t>
  </si>
  <si>
    <t>• Kamas 84036 is the standout positive: +9.6% YoY median price, a 12-month average ~8% above the prior year, and roughly flat inventory — the healthiest balance in the county.</t>
  </si>
  <si>
    <t>• Average listing prices run well above medians in the luxury zips (Park City avg $4.69M vs. $2.65M median; Snyderville avg $2.53M vs. $1.45M median), showing a heavy high-end skew in what’s for sale.</t>
  </si>
  <si>
    <t>POSITIVE TRENDS</t>
  </si>
  <si>
    <t>• Kamas / Francis / Woodland (84036): consistent appreciation (+9.6% YoY) with active listings essentially flat (-1.9% YoY) — supply is not piling up.</t>
  </si>
  <si>
    <t>• Park City (84060): median days on market fell 18% YoY to 73 days even as prices softened — well-priced properties are still moving.</t>
  </si>
  <si>
    <t>• Snyderville Basin (84098): fastest-moving major zip at 58 days on market (down 11% YoY) with active inventory down 11.2% YoY — steady absorption.</t>
  </si>
  <si>
    <t>• Peoa (84061): +80.3% YoY median price and $5.46M average listing price, but on only 1–3 listings — a mix-driven artifact, not genuine appreciation.</t>
  </si>
  <si>
    <t>NEGATIVE TRENDS</t>
  </si>
  <si>
    <t>• Broad price softening: Park City median down 14.5% YoY to $2.65M; Snyderville Basin’s 12-month average price sits ~15% below the prior year.</t>
  </si>
  <si>
    <t>• Oakley (84055): weakest sustained trend among mid-size zips — 12-month average price ~30% below the prior year ($850K vs. $1.22M) with active listings up 25% YoY.</t>
  </si>
  <si>
    <t>• Coalville corridor (84017): median price -15.3% YoY while active listings jumped 32.5% and days on market rose 10 days YoY — supply building faster than demand.</t>
  </si>
  <si>
    <t>• Echo (84024): median -38.6% YoY at 127 days on market, but with one active listing this reflects a single property, not a market.</t>
  </si>
  <si>
    <t>SIGNAL SUMMARY BY ZIP</t>
  </si>
  <si>
    <t>Zip</t>
  </si>
  <si>
    <t>Area</t>
  </si>
  <si>
    <t>Median Price</t>
  </si>
  <si>
    <t>Price YoY</t>
  </si>
  <si>
    <t>Signal</t>
  </si>
  <si>
    <t>Park City</t>
  </si>
  <si>
    <t>SOFTENING — recent price weakness</t>
  </si>
  <si>
    <t>Snyderville Basin</t>
  </si>
  <si>
    <t>NEGATIVE — sustained price decline</t>
  </si>
  <si>
    <t>Coalville / Wanship / Hoytsville</t>
  </si>
  <si>
    <t>Kamas / Francis / Woodland</t>
  </si>
  <si>
    <t>POSITIVE — prices trending up</t>
  </si>
  <si>
    <t>Oakley</t>
  </si>
  <si>
    <t>Peoa</t>
  </si>
  <si>
    <t>Henefer</t>
  </si>
  <si>
    <t>Echo</t>
  </si>
  <si>
    <t>Caveats: Figures are listing (asking) prices, not closed sales. Average listing price is available for Jun 2026 only. Small zips (Peoa, Henefer, Echo) have 1–3 active listings, so single properties can swing figures dramatically. Wanship &amp; Hoytsville share zip 84017 with Coalville; Francis &amp; Woodland share 84036 with Kamas.</t>
  </si>
  <si>
    <t>Month (YYYYMM)</t>
  </si>
  <si>
    <t>Zip Code</t>
  </si>
  <si>
    <t>Median Listing Price ($)</t>
  </si>
  <si>
    <t>Active Listings</t>
  </si>
  <si>
    <t>Median Days on Market</t>
  </si>
  <si>
    <t>Summit County, UT — Zip Code Trend Analysis (Jun 2023 – Jun 2026)</t>
  </si>
  <si>
    <t>Median Price (Jun-26)</t>
  </si>
  <si>
    <t>Price YoY %</t>
  </si>
  <si>
    <t>12-Mo Avg Price</t>
  </si>
  <si>
    <t>Prior 12-Mo Avg Price</t>
  </si>
  <si>
    <t>Avg Price Trend %</t>
  </si>
  <si>
    <t>Active Listings (Jun-26)</t>
  </si>
  <si>
    <t>Listings YoY %</t>
  </si>
  <si>
    <t>Days on Market (Jun-26)</t>
  </si>
  <si>
    <t>DOM YoY (days)</t>
  </si>
  <si>
    <t>Avg Listing Price (Jun-26)</t>
  </si>
  <si>
    <t>Trend Signal</t>
  </si>
  <si>
    <t>Notes: Avg Listing Price is available for Jun 2026 only (Source: Realtor.com Monthly Zip file, Jun 2026). Peoa, Henefer, and Echo have only 1–3 active listings; medians are volatile. Zip 84017 covers Coalville/Wanship/Hoytsville; 84036 covers Kamas/Francis/Woodland.</t>
  </si>
  <si>
    <t>Month</t>
  </si>
  <si>
    <t>Park City (84060)</t>
  </si>
  <si>
    <t>Snyderville Basin (84098)</t>
  </si>
  <si>
    <t>Coalville / Wanship / Hoytsville (84017)</t>
  </si>
  <si>
    <t>Kamas / Francis / Woodland (84036)</t>
  </si>
  <si>
    <t>Oakley (84055)</t>
  </si>
  <si>
    <t>Peoa (84061)</t>
  </si>
  <si>
    <t>Henefer (84033)</t>
  </si>
  <si>
    <t>Echo (84024)</t>
  </si>
  <si>
    <t>202305</t>
  </si>
  <si>
    <t>202306</t>
  </si>
  <si>
    <t>202307</t>
  </si>
  <si>
    <t>202308</t>
  </si>
  <si>
    <t>202309</t>
  </si>
  <si>
    <t>202310</t>
  </si>
  <si>
    <t>202311</t>
  </si>
  <si>
    <t>202312</t>
  </si>
  <si>
    <t>202401</t>
  </si>
  <si>
    <t>202402</t>
  </si>
  <si>
    <t>202403</t>
  </si>
  <si>
    <t>202404</t>
  </si>
  <si>
    <t>202405</t>
  </si>
  <si>
    <t>202406</t>
  </si>
  <si>
    <t>202407</t>
  </si>
  <si>
    <t>202408</t>
  </si>
  <si>
    <t>202409</t>
  </si>
  <si>
    <t>202410</t>
  </si>
  <si>
    <t>202411</t>
  </si>
  <si>
    <t>202412</t>
  </si>
  <si>
    <t>202501</t>
  </si>
  <si>
    <t>202502</t>
  </si>
  <si>
    <t>202503</t>
  </si>
  <si>
    <t>202504</t>
  </si>
  <si>
    <t>202505</t>
  </si>
  <si>
    <t>202506</t>
  </si>
  <si>
    <t>202507</t>
  </si>
  <si>
    <t>202508</t>
  </si>
  <si>
    <t>202509</t>
  </si>
  <si>
    <t>202510</t>
  </si>
  <si>
    <t>202511</t>
  </si>
  <si>
    <t>202512</t>
  </si>
  <si>
    <t>202601</t>
  </si>
  <si>
    <t>202602</t>
  </si>
  <si>
    <t>202603</t>
  </si>
  <si>
    <t>202604</t>
  </si>
  <si>
    <t>202605</t>
  </si>
  <si>
    <t>202606</t>
  </si>
  <si>
    <t>Median Listing Price</t>
  </si>
  <si>
    <t>Days on Market</t>
  </si>
  <si>
    <t>Average Listing Price</t>
  </si>
  <si>
    <t>Coalville</t>
  </si>
  <si>
    <t>Kamas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</si>
</sst>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0%"/>
  </numFmts>
  <fonts count="14" x14ac:knownFonts="1">
    <font>
      <sz val="11"/>
      <color theme="1"/>
      <name val="Calibri"/>
      <family val="2"/>
      <charset val="1"/>
    </font>
    <font>
      <b/>
      <sz val="15"/>
      <color rgb="FF1F4E79"/>
      <name val="Arial"/>
      <charset val="1"/>
    </font>
    <font>
      <i/>
      <sz val="10"/>
      <color rgb="FF595959"/>
      <name val="Arial"/>
      <charset val="1"/>
    </font>
    <font>
      <b/>
      <sz val="11"/>
      <color rgb="FF1F4E79"/>
      <name val="Arial"/>
      <charset val="1"/>
    </font>
    <font>
      <sz val="10"/>
      <name val="Arial"/>
      <charset val="1"/>
    </font>
    <font>
      <b/>
      <sz val="10"/>
      <name val="Arial"/>
      <charset val="1"/>
    </font>
    <font>
      <sz val="10"/>
      <color rgb="FF008000"/>
      <name val="Arial"/>
      <charset val="1"/>
    </font>
    <font>
      <sz val="10"/>
      <color rgb="FF9C0006"/>
      <name val="Arial"/>
      <charset val="1"/>
    </font>
    <font>
      <sz val="10"/>
      <color rgb="FF006100"/>
      <name val="Arial"/>
      <charset val="1"/>
    </font>
    <font>
      <i/>
      <sz val="9"/>
      <color rgb="FF595959"/>
      <name val="Arial"/>
      <charset val="1"/>
    </font>
    <font>
      <b/>
      <sz val="10"/>
      <color rgb="FFFFFFFF"/>
      <name val="Arial"/>
      <charset val="1"/>
    </font>
    <font>
      <b/>
      <sz val="13"/>
      <name val="Arial"/>
      <charset val="1"/>
    </font>
    <font>
      <sz val="10"/>
      <color rgb="FF0000FF"/>
      <name val="Arial"/>
      <charset val="1"/>
    </font>
    <font>
      <i/>
      <sz val="9"/>
      <name val="Arial"/>
      <charset val="1"/>
    </font>
  </fonts>
  <fills count="4">
    <fill>
      <patternFill patternType="none"/>
    </fill>
    <fill>
      <patternFill patternType="gray125"/>
    </fill>
    <fill>
      <patternFill patternType="solid">
        <fgColor rgb="FFD9E2F3"/>
        <bgColor rgb="FFD9D9D9"/>
      </patternFill>
    </fill>
    <fill>
      <patternFill patternType="solid">
        <fgColor rgb="FF1F4E79"/>
        <bgColor rgb="FF003366"/>
      </patternFill>
    </fill>
  </fills>
  <borders count="2">
    <border>
      <left/>
      <right/>
      <top/>
      <bottom/>
      <diagonal/>
    </border>
    <border>
      <left/>
      <right/>
      <top/>
      <bottom style="thin">
        <color rgb="FFBFBFBF"/>
      </bottom>
      <diagonal/>
    </border>
  </borders>
  <cellStyleXfs count="1">
    <xf numFmtId="0" fontId="0" fillId="0" borderId="0"/>
  </cellStyleXfs>
  <cellXfs count="22">
    <xf numFmtId="0" fontId="0" fillId="0" borderId="0" xfId="0"/>
    <xf numFmtId="0" fontId="4" fillId="0" borderId="0" xfId="0" applyFont="1"/>
    <xf numFmtId="0" fontId="1" fillId="0" borderId="0" xfId="0" applyFont="1"/>
    <xf numFmtId="0" fontId="2" fillId="0" borderId="0" xfId="0" applyFont="1"/>
    <xf numFmtId="0" fontId="5" fillId="2" borderId="0" xfId="0" applyFont="1" applyFill="1"/>
    <xf numFmtId="0" fontId="0" fillId="2" borderId="0" xfId="0" applyFill="1"/>
    <xf numFmtId="164" fontId="6" fillId="0" borderId="0" xfId="0" applyNumberFormat="1" applyFont="1"/>
    <xf numFmtId="165" fontId="6" fillId="0" borderId="0" xfId="0" applyNumberFormat="1" applyFont="1"/>
    <xf numFmtId="0" fontId="10" fillId="3" borderId="0" xfId="0" applyFont="1" applyFill="1" applyAlignment="1">
      <alignment horizontal="center" vertical="center" wrapText="1"/>
    </xf>
    <xf numFmtId="164" fontId="4" fillId="0" borderId="0" xfId="0" applyNumberFormat="1" applyFont="1"/>
    <xf numFmtId="0" fontId="11" fillId="0" borderId="0" xfId="0" applyFont="1"/>
    <xf numFmtId="0" fontId="0" fillId="0" borderId="1" xfId="0" applyBorder="1"/>
    <xf numFmtId="164" fontId="0" fillId="0" borderId="1" xfId="0" applyNumberFormat="1" applyBorder="1"/>
    <xf numFmtId="165" fontId="0" fillId="0" borderId="1" xfId="0" applyNumberFormat="1" applyBorder="1"/>
    <xf numFmtId="164" fontId="12" fillId="0" borderId="1" xfId="0" applyNumberFormat="1" applyFont="1" applyBorder="1"/>
    <xf numFmtId="0" fontId="4" fillId="0" borderId="0" xfId="0" applyFont="1"/>
    <xf numFmtId="0" fontId="7" fillId="0" borderId="0" xfId="0" applyFont="1"/>
    <xf numFmtId="0" fontId="9" fillId="0" borderId="0" xfId="0" applyFont="1" applyAlignment="1">
      <alignment vertical="top" wrapText="1"/>
    </xf>
    <xf numFmtId="0" fontId="8" fillId="0" borderId="0" xfId="0" applyFont="1"/>
    <xf numFmtId="0" fontId="4" fillId="0" borderId="0" xfId="0" applyFont="1" applyAlignment="1">
      <alignment vertical="top" wrapText="1"/>
    </xf>
    <xf numFmtId="0" fontId="3" fillId="2" borderId="0" xfId="0" applyFont="1" applyFill="1"/>
    <xf numFmtId="0" fontId="13" fillId="0" borderId="0" xfId="0" applyFont="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BFBFBF"/>
      <rgbColor rgb="FF878787"/>
      <rgbColor rgb="FF8EA5CA"/>
      <rgbColor rgb="FFAA433F"/>
      <rgbColor rgb="FFFFFFCC"/>
      <rgbColor rgb="FFD9E2F3"/>
      <rgbColor rgb="FF660066"/>
      <rgbColor rgb="FFCC8F8E"/>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426FA6"/>
      <rgbColor rgb="FF33CCCC"/>
      <rgbColor rgb="FF99CC00"/>
      <rgbColor rgb="FFFFCC00"/>
      <rgbColor rgb="FFDB8238"/>
      <rgbColor rgb="FFFF6600"/>
      <rgbColor rgb="FF6F568D"/>
      <rgbColor rgb="FF87A44B"/>
      <rgbColor rgb="FF003366"/>
      <rgbColor rgb="FF3D97AF"/>
      <rgbColor rgb="FF006100"/>
      <rgbColor rgb="FF333300"/>
      <rgbColor rgb="FF993300"/>
      <rgbColor rgb="FF993366"/>
      <rgbColor rgb="FF1F4E79"/>
      <rgbColor rgb="FF595959"/>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rot="0"/>
          <a:lstStyle/>
          <a:p>
            <a:pPr>
              <a:defRPr sz="1800" b="1" strike="noStrike" spc="-1">
                <a:solidFill>
                  <a:srgbClr val="000000"/>
                </a:solidFill>
                <a:latin typeface="Calibri"/>
              </a:defRPr>
            </a:pPr>
            <a:r>
              <a:rPr sz="1800" b="1" strike="noStrike" spc="-1">
                <a:solidFill>
                  <a:srgbClr val="000000"/>
                </a:solidFill>
                <a:latin typeface="Calibri"/>
              </a:rPr>
              <a:t>Median Listing Price by Zip Code</a:t>
            </a:r>
          </a:p>
        </c:rich>
      </c:tx>
      <c:overlay val="0"/>
      <c:spPr>
        <a:noFill/>
        <a:ln w="0">
          <a:noFill/>
        </a:ln>
      </c:spPr>
    </c:title>
    <c:autoTitleDeleted val="0"/>
    <c:plotArea>
      <c:layout/>
      <c:lineChart>
        <c:grouping val="standard"/>
        <c:varyColors val="0"/>
        <c:ser>
          <c:idx val="0"/>
          <c:order val="0"/>
          <c:tx>
            <c:strRef>
              <c:f>'Price History'!$B$1</c:f>
              <c:strCache>
                <c:ptCount val="1"/>
                <c:pt idx="0">
                  <c:v>Park City (84060)</c:v>
                </c:pt>
              </c:strCache>
            </c:strRef>
          </c:tx>
          <c:spPr>
            <a:ln w="28440">
              <a:solidFill>
                <a:srgbClr val="426FA6"/>
              </a:solidFill>
              <a:round/>
            </a:ln>
          </c:spPr>
          <c:marker>
            <c:symbol val="none"/>
          </c:marker>
          <c:dLbls>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'Price History'!$A$2:$A$39</c:f>
              <c:strCache>
                <c:ptCount val="38"/>
                <c:pt idx="0">
                  <c:v>202305</c:v>
                </c:pt>
                <c:pt idx="1">
                  <c:v>202306</c:v>
                </c:pt>
                <c:pt idx="2">
                  <c:v>202307</c:v>
                </c:pt>
                <c:pt idx="3">
                  <c:v>202308</c:v>
                </c:pt>
                <c:pt idx="4">
                  <c:v>202309</c:v>
                </c:pt>
                <c:pt idx="5">
                  <c:v>202310</c:v>
                </c:pt>
                <c:pt idx="6">
                  <c:v>202311</c:v>
                </c:pt>
                <c:pt idx="7">
                  <c:v>202312</c:v>
                </c:pt>
                <c:pt idx="8">
                  <c:v>202401</c:v>
                </c:pt>
                <c:pt idx="9">
                  <c:v>202402</c:v>
                </c:pt>
                <c:pt idx="10">
                  <c:v>202403</c:v>
                </c:pt>
                <c:pt idx="11">
                  <c:v>202404</c:v>
                </c:pt>
                <c:pt idx="12">
                  <c:v>202405</c:v>
                </c:pt>
                <c:pt idx="13">
                  <c:v>202406</c:v>
                </c:pt>
                <c:pt idx="14">
                  <c:v>202407</c:v>
                </c:pt>
                <c:pt idx="15">
                  <c:v>202408</c:v>
                </c:pt>
                <c:pt idx="16">
                  <c:v>202409</c:v>
                </c:pt>
                <c:pt idx="17">
                  <c:v>202410</c:v>
                </c:pt>
                <c:pt idx="18">
                  <c:v>202411</c:v>
                </c:pt>
                <c:pt idx="19">
                  <c:v>202412</c:v>
                </c:pt>
                <c:pt idx="20">
                  <c:v>202501</c:v>
                </c:pt>
                <c:pt idx="21">
                  <c:v>202502</c:v>
                </c:pt>
                <c:pt idx="22">
                  <c:v>202503</c:v>
                </c:pt>
                <c:pt idx="23">
                  <c:v>202504</c:v>
                </c:pt>
                <c:pt idx="24">
                  <c:v>202505</c:v>
                </c:pt>
                <c:pt idx="25">
                  <c:v>202506</c:v>
                </c:pt>
                <c:pt idx="26">
                  <c:v>202507</c:v>
                </c:pt>
                <c:pt idx="27">
                  <c:v>202508</c:v>
                </c:pt>
                <c:pt idx="28">
                  <c:v>202509</c:v>
                </c:pt>
                <c:pt idx="29">
                  <c:v>202510</c:v>
                </c:pt>
                <c:pt idx="30">
                  <c:v>202511</c:v>
                </c:pt>
                <c:pt idx="31">
                  <c:v>202512</c:v>
                </c:pt>
                <c:pt idx="32">
                  <c:v>202601</c:v>
                </c:pt>
                <c:pt idx="33">
                  <c:v>202602</c:v>
                </c:pt>
                <c:pt idx="34">
                  <c:v>202603</c:v>
                </c:pt>
                <c:pt idx="35">
                  <c:v>202604</c:v>
                </c:pt>
                <c:pt idx="36">
                  <c:v>202605</c:v>
                </c:pt>
                <c:pt idx="37">
                  <c:v>202606</c:v>
                </c:pt>
              </c:strCache>
            </c:strRef>
          </c:cat>
          <c:val>
            <c:numRef>
              <c:f>'Price History'!$B$2:$B$39</c:f>
              <c:numCache>
                <c:formatCode>\$#,##0</c:formatCode>
                <c:ptCount val="38"/>
                <c:pt idx="1">
                  <c:v>3084313</c:v>
                </c:pt>
                <c:pt idx="2">
                  <c:v>2995000</c:v>
                </c:pt>
                <c:pt idx="3">
                  <c:v>3011250</c:v>
                </c:pt>
                <c:pt idx="4">
                  <c:v>2875000</c:v>
                </c:pt>
                <c:pt idx="5">
                  <c:v>2859500</c:v>
                </c:pt>
                <c:pt idx="6">
                  <c:v>2991500</c:v>
                </c:pt>
                <c:pt idx="7">
                  <c:v>3100000</c:v>
                </c:pt>
                <c:pt idx="8">
                  <c:v>2612000</c:v>
                </c:pt>
                <c:pt idx="9">
                  <c:v>2989250</c:v>
                </c:pt>
                <c:pt idx="10">
                  <c:v>2983500</c:v>
                </c:pt>
                <c:pt idx="11">
                  <c:v>2837250</c:v>
                </c:pt>
                <c:pt idx="12">
                  <c:v>2668750</c:v>
                </c:pt>
                <c:pt idx="13">
                  <c:v>2750000</c:v>
                </c:pt>
                <c:pt idx="14">
                  <c:v>2887500</c:v>
                </c:pt>
                <c:pt idx="15">
                  <c:v>3200000</c:v>
                </c:pt>
                <c:pt idx="16">
                  <c:v>3105000</c:v>
                </c:pt>
                <c:pt idx="17">
                  <c:v>2881000</c:v>
                </c:pt>
                <c:pt idx="18">
                  <c:v>2950000</c:v>
                </c:pt>
                <c:pt idx="19">
                  <c:v>3811250</c:v>
                </c:pt>
                <c:pt idx="20">
                  <c:v>4007500</c:v>
                </c:pt>
                <c:pt idx="21">
                  <c:v>3475000</c:v>
                </c:pt>
                <c:pt idx="22">
                  <c:v>3890900</c:v>
                </c:pt>
                <c:pt idx="23">
                  <c:v>3530000</c:v>
                </c:pt>
                <c:pt idx="24">
                  <c:v>3197500</c:v>
                </c:pt>
                <c:pt idx="25">
                  <c:v>3097500</c:v>
                </c:pt>
                <c:pt idx="26">
                  <c:v>3287500</c:v>
                </c:pt>
                <c:pt idx="27">
                  <c:v>3250000</c:v>
                </c:pt>
                <c:pt idx="28">
                  <c:v>3249000</c:v>
                </c:pt>
                <c:pt idx="29">
                  <c:v>3212250</c:v>
                </c:pt>
                <c:pt idx="30">
                  <c:v>3150000</c:v>
                </c:pt>
                <c:pt idx="31">
                  <c:v>3537500</c:v>
                </c:pt>
                <c:pt idx="32">
                  <c:v>3395000</c:v>
                </c:pt>
                <c:pt idx="33">
                  <c:v>3646250</c:v>
                </c:pt>
                <c:pt idx="34">
                  <c:v>3602500</c:v>
                </c:pt>
                <c:pt idx="35">
                  <c:v>3099444</c:v>
                </c:pt>
                <c:pt idx="36">
                  <c:v>2575000</c:v>
                </c:pt>
                <c:pt idx="37">
                  <c:v>2647500</c:v>
                </c:pt>
              </c:numCache>
            </c:numRef>
          </c:val>
          <c:smooth val="1"/>
          <c:extLst>
            <c:ext xmlns:c16="http://schemas.microsoft.com/office/drawing/2014/chart" uri="{C3380CC4-5D6E-409C-BE32-E72D297353CC}">
              <c16:uniqueId val="{00000000-1F0B-414F-B4FA-8D4CE2C95CE2}"/>
            </c:ext>
          </c:extLst>
        </c:ser>
        <c:ser>
          <c:idx val="1"/>
          <c:order val="1"/>
          <c:tx>
            <c:strRef>
              <c:f>'Price History'!$C$1</c:f>
              <c:strCache>
                <c:ptCount val="1"/>
                <c:pt idx="0">
                  <c:v>Snyderville Basin (84098)</c:v>
                </c:pt>
              </c:strCache>
            </c:strRef>
          </c:tx>
          <c:spPr>
            <a:ln w="28440">
              <a:solidFill>
                <a:srgbClr val="AA433F"/>
              </a:solidFill>
              <a:round/>
            </a:ln>
          </c:spPr>
          <c:marker>
            <c:symbol val="none"/>
          </c:marker>
          <c:dLbls>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'Price History'!$A$2:$A$39</c:f>
              <c:strCache>
                <c:ptCount val="38"/>
                <c:pt idx="0">
                  <c:v>202305</c:v>
                </c:pt>
                <c:pt idx="1">
                  <c:v>202306</c:v>
                </c:pt>
                <c:pt idx="2">
                  <c:v>202307</c:v>
                </c:pt>
                <c:pt idx="3">
                  <c:v>202308</c:v>
                </c:pt>
                <c:pt idx="4">
                  <c:v>202309</c:v>
                </c:pt>
                <c:pt idx="5">
                  <c:v>202310</c:v>
                </c:pt>
                <c:pt idx="6">
                  <c:v>202311</c:v>
                </c:pt>
                <c:pt idx="7">
                  <c:v>202312</c:v>
                </c:pt>
                <c:pt idx="8">
                  <c:v>202401</c:v>
                </c:pt>
                <c:pt idx="9">
                  <c:v>202402</c:v>
                </c:pt>
                <c:pt idx="10">
                  <c:v>202403</c:v>
                </c:pt>
                <c:pt idx="11">
                  <c:v>202404</c:v>
                </c:pt>
                <c:pt idx="12">
                  <c:v>202405</c:v>
                </c:pt>
                <c:pt idx="13">
                  <c:v>202406</c:v>
                </c:pt>
                <c:pt idx="14">
                  <c:v>202407</c:v>
                </c:pt>
                <c:pt idx="15">
                  <c:v>202408</c:v>
                </c:pt>
                <c:pt idx="16">
                  <c:v>202409</c:v>
                </c:pt>
                <c:pt idx="17">
                  <c:v>202410</c:v>
                </c:pt>
                <c:pt idx="18">
                  <c:v>202411</c:v>
                </c:pt>
                <c:pt idx="19">
                  <c:v>202412</c:v>
                </c:pt>
                <c:pt idx="20">
                  <c:v>202501</c:v>
                </c:pt>
                <c:pt idx="21">
                  <c:v>202502</c:v>
                </c:pt>
                <c:pt idx="22">
                  <c:v>202503</c:v>
                </c:pt>
                <c:pt idx="23">
                  <c:v>202504</c:v>
                </c:pt>
                <c:pt idx="24">
                  <c:v>202505</c:v>
                </c:pt>
                <c:pt idx="25">
                  <c:v>202506</c:v>
                </c:pt>
                <c:pt idx="26">
                  <c:v>202507</c:v>
                </c:pt>
                <c:pt idx="27">
                  <c:v>202508</c:v>
                </c:pt>
                <c:pt idx="28">
                  <c:v>202509</c:v>
                </c:pt>
                <c:pt idx="29">
                  <c:v>202510</c:v>
                </c:pt>
                <c:pt idx="30">
                  <c:v>202511</c:v>
                </c:pt>
                <c:pt idx="31">
                  <c:v>202512</c:v>
                </c:pt>
                <c:pt idx="32">
                  <c:v>202601</c:v>
                </c:pt>
                <c:pt idx="33">
                  <c:v>202602</c:v>
                </c:pt>
                <c:pt idx="34">
                  <c:v>202603</c:v>
                </c:pt>
                <c:pt idx="35">
                  <c:v>202604</c:v>
                </c:pt>
                <c:pt idx="36">
                  <c:v>202605</c:v>
                </c:pt>
                <c:pt idx="37">
                  <c:v>202606</c:v>
                </c:pt>
              </c:strCache>
            </c:strRef>
          </c:cat>
          <c:val>
            <c:numRef>
              <c:f>'Price History'!$C$2:$C$39</c:f>
              <c:numCache>
                <c:formatCode>\$#,##0</c:formatCode>
                <c:ptCount val="38"/>
                <c:pt idx="1">
                  <c:v>1887500</c:v>
                </c:pt>
                <c:pt idx="2">
                  <c:v>2225000</c:v>
                </c:pt>
                <c:pt idx="3">
                  <c:v>1994500</c:v>
                </c:pt>
                <c:pt idx="4">
                  <c:v>1995000</c:v>
                </c:pt>
                <c:pt idx="5">
                  <c:v>1881000</c:v>
                </c:pt>
                <c:pt idx="6">
                  <c:v>1813501</c:v>
                </c:pt>
                <c:pt idx="7">
                  <c:v>1792500</c:v>
                </c:pt>
                <c:pt idx="8">
                  <c:v>1639500</c:v>
                </c:pt>
                <c:pt idx="9">
                  <c:v>1594000</c:v>
                </c:pt>
                <c:pt idx="10">
                  <c:v>1397500</c:v>
                </c:pt>
                <c:pt idx="11">
                  <c:v>1372500</c:v>
                </c:pt>
                <c:pt idx="12">
                  <c:v>1375000</c:v>
                </c:pt>
                <c:pt idx="13">
                  <c:v>1645000</c:v>
                </c:pt>
                <c:pt idx="14">
                  <c:v>1760000</c:v>
                </c:pt>
                <c:pt idx="15">
                  <c:v>1690000</c:v>
                </c:pt>
                <c:pt idx="16">
                  <c:v>1590000</c:v>
                </c:pt>
                <c:pt idx="17">
                  <c:v>1578500</c:v>
                </c:pt>
                <c:pt idx="18">
                  <c:v>1564000</c:v>
                </c:pt>
                <c:pt idx="19">
                  <c:v>1591250</c:v>
                </c:pt>
                <c:pt idx="20">
                  <c:v>1750000</c:v>
                </c:pt>
                <c:pt idx="21">
                  <c:v>1825000</c:v>
                </c:pt>
                <c:pt idx="22">
                  <c:v>1562500</c:v>
                </c:pt>
                <c:pt idx="23">
                  <c:v>1572500</c:v>
                </c:pt>
                <c:pt idx="24">
                  <c:v>1575000</c:v>
                </c:pt>
                <c:pt idx="25">
                  <c:v>1526250</c:v>
                </c:pt>
                <c:pt idx="26">
                  <c:v>1550000</c:v>
                </c:pt>
                <c:pt idx="27">
                  <c:v>1500000</c:v>
                </c:pt>
                <c:pt idx="28">
                  <c:v>1471250</c:v>
                </c:pt>
                <c:pt idx="29">
                  <c:v>1420000</c:v>
                </c:pt>
                <c:pt idx="30">
                  <c:v>1363000</c:v>
                </c:pt>
                <c:pt idx="31">
                  <c:v>1333750</c:v>
                </c:pt>
                <c:pt idx="32">
                  <c:v>1350000</c:v>
                </c:pt>
                <c:pt idx="33">
                  <c:v>1350000</c:v>
                </c:pt>
                <c:pt idx="34">
                  <c:v>1325000</c:v>
                </c:pt>
                <c:pt idx="35">
                  <c:v>1277500</c:v>
                </c:pt>
                <c:pt idx="36">
                  <c:v>1350000</c:v>
                </c:pt>
                <c:pt idx="37">
                  <c:v>1449500</c:v>
                </c:pt>
              </c:numCache>
            </c:numRef>
          </c:val>
          <c:smooth val="1"/>
          <c:extLst>
            <c:ext xmlns:c16="http://schemas.microsoft.com/office/drawing/2014/chart" uri="{C3380CC4-5D6E-409C-BE32-E72D297353CC}">
              <c16:uniqueId val="{00000001-1F0B-414F-B4FA-8D4CE2C95CE2}"/>
            </c:ext>
          </c:extLst>
        </c:ser>
        <c:ser>
          <c:idx val="2"/>
          <c:order val="2"/>
          <c:tx>
            <c:strRef>
              <c:f>'Price History'!$D$1</c:f>
              <c:strCache>
                <c:ptCount val="1"/>
                <c:pt idx="0">
                  <c:v>Coalville / Wanship / Hoytsville (84017)</c:v>
                </c:pt>
              </c:strCache>
            </c:strRef>
          </c:tx>
          <c:spPr>
            <a:ln w="28440">
              <a:solidFill>
                <a:srgbClr val="87A44B"/>
              </a:solidFill>
              <a:round/>
            </a:ln>
          </c:spPr>
          <c:marker>
            <c:symbol val="none"/>
          </c:marker>
          <c:dLbls>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'Price History'!$A$2:$A$39</c:f>
              <c:strCache>
                <c:ptCount val="38"/>
                <c:pt idx="0">
                  <c:v>202305</c:v>
                </c:pt>
                <c:pt idx="1">
                  <c:v>202306</c:v>
                </c:pt>
                <c:pt idx="2">
                  <c:v>202307</c:v>
                </c:pt>
                <c:pt idx="3">
                  <c:v>202308</c:v>
                </c:pt>
                <c:pt idx="4">
                  <c:v>202309</c:v>
                </c:pt>
                <c:pt idx="5">
                  <c:v>202310</c:v>
                </c:pt>
                <c:pt idx="6">
                  <c:v>202311</c:v>
                </c:pt>
                <c:pt idx="7">
                  <c:v>202312</c:v>
                </c:pt>
                <c:pt idx="8">
                  <c:v>202401</c:v>
                </c:pt>
                <c:pt idx="9">
                  <c:v>202402</c:v>
                </c:pt>
                <c:pt idx="10">
                  <c:v>202403</c:v>
                </c:pt>
                <c:pt idx="11">
                  <c:v>202404</c:v>
                </c:pt>
                <c:pt idx="12">
                  <c:v>202405</c:v>
                </c:pt>
                <c:pt idx="13">
                  <c:v>202406</c:v>
                </c:pt>
                <c:pt idx="14">
                  <c:v>202407</c:v>
                </c:pt>
                <c:pt idx="15">
                  <c:v>202408</c:v>
                </c:pt>
                <c:pt idx="16">
                  <c:v>202409</c:v>
                </c:pt>
                <c:pt idx="17">
                  <c:v>202410</c:v>
                </c:pt>
                <c:pt idx="18">
                  <c:v>202411</c:v>
                </c:pt>
                <c:pt idx="19">
                  <c:v>202412</c:v>
                </c:pt>
                <c:pt idx="20">
                  <c:v>202501</c:v>
                </c:pt>
                <c:pt idx="21">
                  <c:v>202502</c:v>
                </c:pt>
                <c:pt idx="22">
                  <c:v>202503</c:v>
                </c:pt>
                <c:pt idx="23">
                  <c:v>202504</c:v>
                </c:pt>
                <c:pt idx="24">
                  <c:v>202505</c:v>
                </c:pt>
                <c:pt idx="25">
                  <c:v>202506</c:v>
                </c:pt>
                <c:pt idx="26">
                  <c:v>202507</c:v>
                </c:pt>
                <c:pt idx="27">
                  <c:v>202508</c:v>
                </c:pt>
                <c:pt idx="28">
                  <c:v>202509</c:v>
                </c:pt>
                <c:pt idx="29">
                  <c:v>202510</c:v>
                </c:pt>
                <c:pt idx="30">
                  <c:v>202511</c:v>
                </c:pt>
                <c:pt idx="31">
                  <c:v>202512</c:v>
                </c:pt>
                <c:pt idx="32">
                  <c:v>202601</c:v>
                </c:pt>
                <c:pt idx="33">
                  <c:v>202602</c:v>
                </c:pt>
                <c:pt idx="34">
                  <c:v>202603</c:v>
                </c:pt>
                <c:pt idx="35">
                  <c:v>202604</c:v>
                </c:pt>
                <c:pt idx="36">
                  <c:v>202605</c:v>
                </c:pt>
                <c:pt idx="37">
                  <c:v>202606</c:v>
                </c:pt>
              </c:strCache>
            </c:strRef>
          </c:cat>
          <c:val>
            <c:numRef>
              <c:f>'Price History'!$D$2:$D$39</c:f>
              <c:numCache>
                <c:formatCode>\$#,##0</c:formatCode>
                <c:ptCount val="38"/>
                <c:pt idx="1">
                  <c:v>1099750</c:v>
                </c:pt>
                <c:pt idx="2">
                  <c:v>982000</c:v>
                </c:pt>
                <c:pt idx="3">
                  <c:v>983000</c:v>
                </c:pt>
                <c:pt idx="4">
                  <c:v>900000</c:v>
                </c:pt>
                <c:pt idx="5">
                  <c:v>968725</c:v>
                </c:pt>
                <c:pt idx="6">
                  <c:v>1011725</c:v>
                </c:pt>
                <c:pt idx="7">
                  <c:v>999999</c:v>
                </c:pt>
                <c:pt idx="8">
                  <c:v>999999</c:v>
                </c:pt>
                <c:pt idx="9">
                  <c:v>962175</c:v>
                </c:pt>
                <c:pt idx="10">
                  <c:v>999500</c:v>
                </c:pt>
                <c:pt idx="11">
                  <c:v>968725</c:v>
                </c:pt>
                <c:pt idx="12">
                  <c:v>1011500</c:v>
                </c:pt>
                <c:pt idx="13">
                  <c:v>997500</c:v>
                </c:pt>
                <c:pt idx="14">
                  <c:v>991500</c:v>
                </c:pt>
                <c:pt idx="15">
                  <c:v>949500</c:v>
                </c:pt>
                <c:pt idx="16">
                  <c:v>928000</c:v>
                </c:pt>
                <c:pt idx="17">
                  <c:v>875000</c:v>
                </c:pt>
                <c:pt idx="18">
                  <c:v>888000</c:v>
                </c:pt>
                <c:pt idx="19">
                  <c:v>790000</c:v>
                </c:pt>
                <c:pt idx="20">
                  <c:v>1195000</c:v>
                </c:pt>
                <c:pt idx="21">
                  <c:v>1307500</c:v>
                </c:pt>
                <c:pt idx="22">
                  <c:v>1250000</c:v>
                </c:pt>
                <c:pt idx="23">
                  <c:v>1159500</c:v>
                </c:pt>
                <c:pt idx="24">
                  <c:v>1137500</c:v>
                </c:pt>
                <c:pt idx="25">
                  <c:v>1092450</c:v>
                </c:pt>
                <c:pt idx="26">
                  <c:v>1011250</c:v>
                </c:pt>
                <c:pt idx="27">
                  <c:v>1024950</c:v>
                </c:pt>
                <c:pt idx="28">
                  <c:v>999000</c:v>
                </c:pt>
                <c:pt idx="29">
                  <c:v>997000</c:v>
                </c:pt>
                <c:pt idx="30">
                  <c:v>997000</c:v>
                </c:pt>
                <c:pt idx="31">
                  <c:v>998000</c:v>
                </c:pt>
                <c:pt idx="32">
                  <c:v>1047000</c:v>
                </c:pt>
                <c:pt idx="33">
                  <c:v>1005725</c:v>
                </c:pt>
                <c:pt idx="34">
                  <c:v>970500</c:v>
                </c:pt>
                <c:pt idx="35">
                  <c:v>936250</c:v>
                </c:pt>
                <c:pt idx="36">
                  <c:v>962500</c:v>
                </c:pt>
                <c:pt idx="37">
                  <c:v>925000</c:v>
                </c:pt>
              </c:numCache>
            </c:numRef>
          </c:val>
          <c:smooth val="1"/>
          <c:extLst>
            <c:ext xmlns:c16="http://schemas.microsoft.com/office/drawing/2014/chart" uri="{C3380CC4-5D6E-409C-BE32-E72D297353CC}">
              <c16:uniqueId val="{00000002-1F0B-414F-B4FA-8D4CE2C95CE2}"/>
            </c:ext>
          </c:extLst>
        </c:ser>
        <c:ser>
          <c:idx val="3"/>
          <c:order val="3"/>
          <c:tx>
            <c:strRef>
              <c:f>'Price History'!$E$1</c:f>
              <c:strCache>
                <c:ptCount val="1"/>
                <c:pt idx="0">
                  <c:v>Kamas / Francis / Woodland (84036)</c:v>
                </c:pt>
              </c:strCache>
            </c:strRef>
          </c:tx>
          <c:spPr>
            <a:ln w="28440">
              <a:solidFill>
                <a:srgbClr val="6F568D"/>
              </a:solidFill>
              <a:round/>
            </a:ln>
          </c:spPr>
          <c:marker>
            <c:symbol val="none"/>
          </c:marker>
          <c:dLbls>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'Price History'!$A$2:$A$39</c:f>
              <c:strCache>
                <c:ptCount val="38"/>
                <c:pt idx="0">
                  <c:v>202305</c:v>
                </c:pt>
                <c:pt idx="1">
                  <c:v>202306</c:v>
                </c:pt>
                <c:pt idx="2">
                  <c:v>202307</c:v>
                </c:pt>
                <c:pt idx="3">
                  <c:v>202308</c:v>
                </c:pt>
                <c:pt idx="4">
                  <c:v>202309</c:v>
                </c:pt>
                <c:pt idx="5">
                  <c:v>202310</c:v>
                </c:pt>
                <c:pt idx="6">
                  <c:v>202311</c:v>
                </c:pt>
                <c:pt idx="7">
                  <c:v>202312</c:v>
                </c:pt>
                <c:pt idx="8">
                  <c:v>202401</c:v>
                </c:pt>
                <c:pt idx="9">
                  <c:v>202402</c:v>
                </c:pt>
                <c:pt idx="10">
                  <c:v>202403</c:v>
                </c:pt>
                <c:pt idx="11">
                  <c:v>202404</c:v>
                </c:pt>
                <c:pt idx="12">
                  <c:v>202405</c:v>
                </c:pt>
                <c:pt idx="13">
                  <c:v>202406</c:v>
                </c:pt>
                <c:pt idx="14">
                  <c:v>202407</c:v>
                </c:pt>
                <c:pt idx="15">
                  <c:v>202408</c:v>
                </c:pt>
                <c:pt idx="16">
                  <c:v>202409</c:v>
                </c:pt>
                <c:pt idx="17">
                  <c:v>202410</c:v>
                </c:pt>
                <c:pt idx="18">
                  <c:v>202411</c:v>
                </c:pt>
                <c:pt idx="19">
                  <c:v>202412</c:v>
                </c:pt>
                <c:pt idx="20">
                  <c:v>202501</c:v>
                </c:pt>
                <c:pt idx="21">
                  <c:v>202502</c:v>
                </c:pt>
                <c:pt idx="22">
                  <c:v>202503</c:v>
                </c:pt>
                <c:pt idx="23">
                  <c:v>202504</c:v>
                </c:pt>
                <c:pt idx="24">
                  <c:v>202505</c:v>
                </c:pt>
                <c:pt idx="25">
                  <c:v>202506</c:v>
                </c:pt>
                <c:pt idx="26">
                  <c:v>202507</c:v>
                </c:pt>
                <c:pt idx="27">
                  <c:v>202508</c:v>
                </c:pt>
                <c:pt idx="28">
                  <c:v>202509</c:v>
                </c:pt>
                <c:pt idx="29">
                  <c:v>202510</c:v>
                </c:pt>
                <c:pt idx="30">
                  <c:v>202511</c:v>
                </c:pt>
                <c:pt idx="31">
                  <c:v>202512</c:v>
                </c:pt>
                <c:pt idx="32">
                  <c:v>202601</c:v>
                </c:pt>
                <c:pt idx="33">
                  <c:v>202602</c:v>
                </c:pt>
                <c:pt idx="34">
                  <c:v>202603</c:v>
                </c:pt>
                <c:pt idx="35">
                  <c:v>202604</c:v>
                </c:pt>
                <c:pt idx="36">
                  <c:v>202605</c:v>
                </c:pt>
                <c:pt idx="37">
                  <c:v>202606</c:v>
                </c:pt>
              </c:strCache>
            </c:strRef>
          </c:cat>
          <c:val>
            <c:numRef>
              <c:f>'Price History'!$E$2:$E$39</c:f>
              <c:numCache>
                <c:formatCode>\$#,##0</c:formatCode>
                <c:ptCount val="38"/>
                <c:pt idx="1">
                  <c:v>1453397</c:v>
                </c:pt>
                <c:pt idx="2">
                  <c:v>1454750</c:v>
                </c:pt>
                <c:pt idx="3">
                  <c:v>1457500</c:v>
                </c:pt>
                <c:pt idx="4">
                  <c:v>1425000</c:v>
                </c:pt>
                <c:pt idx="5">
                  <c:v>1398000</c:v>
                </c:pt>
                <c:pt idx="6">
                  <c:v>1475250</c:v>
                </c:pt>
                <c:pt idx="7">
                  <c:v>1470000</c:v>
                </c:pt>
                <c:pt idx="8">
                  <c:v>1483500</c:v>
                </c:pt>
                <c:pt idx="9">
                  <c:v>1494750</c:v>
                </c:pt>
                <c:pt idx="10">
                  <c:v>1488500</c:v>
                </c:pt>
                <c:pt idx="11">
                  <c:v>1430000</c:v>
                </c:pt>
                <c:pt idx="12">
                  <c:v>1462500</c:v>
                </c:pt>
                <c:pt idx="13">
                  <c:v>1397450</c:v>
                </c:pt>
                <c:pt idx="14">
                  <c:v>1350000</c:v>
                </c:pt>
                <c:pt idx="15">
                  <c:v>1349000</c:v>
                </c:pt>
                <c:pt idx="16">
                  <c:v>1408750</c:v>
                </c:pt>
                <c:pt idx="17">
                  <c:v>1303250</c:v>
                </c:pt>
                <c:pt idx="18">
                  <c:v>1299000</c:v>
                </c:pt>
                <c:pt idx="19">
                  <c:v>1492250</c:v>
                </c:pt>
                <c:pt idx="20">
                  <c:v>1501560</c:v>
                </c:pt>
                <c:pt idx="21">
                  <c:v>1565000</c:v>
                </c:pt>
                <c:pt idx="22">
                  <c:v>1650000</c:v>
                </c:pt>
                <c:pt idx="23">
                  <c:v>1602000</c:v>
                </c:pt>
                <c:pt idx="24">
                  <c:v>1494000</c:v>
                </c:pt>
                <c:pt idx="25">
                  <c:v>1535000</c:v>
                </c:pt>
                <c:pt idx="26">
                  <c:v>1571750</c:v>
                </c:pt>
                <c:pt idx="27">
                  <c:v>1500000</c:v>
                </c:pt>
                <c:pt idx="28">
                  <c:v>1607500</c:v>
                </c:pt>
                <c:pt idx="29">
                  <c:v>1587250</c:v>
                </c:pt>
                <c:pt idx="30">
                  <c:v>1495000</c:v>
                </c:pt>
                <c:pt idx="31">
                  <c:v>1472500</c:v>
                </c:pt>
                <c:pt idx="32">
                  <c:v>1580000</c:v>
                </c:pt>
                <c:pt idx="33">
                  <c:v>1600000</c:v>
                </c:pt>
                <c:pt idx="34">
                  <c:v>1647500</c:v>
                </c:pt>
                <c:pt idx="35">
                  <c:v>1620000</c:v>
                </c:pt>
                <c:pt idx="36">
                  <c:v>1595000</c:v>
                </c:pt>
                <c:pt idx="37">
                  <c:v>1682250</c:v>
                </c:pt>
              </c:numCache>
            </c:numRef>
          </c:val>
          <c:smooth val="1"/>
          <c:extLst>
            <c:ext xmlns:c16="http://schemas.microsoft.com/office/drawing/2014/chart" uri="{C3380CC4-5D6E-409C-BE32-E72D297353CC}">
              <c16:uniqueId val="{00000003-1F0B-414F-B4FA-8D4CE2C95CE2}"/>
            </c:ext>
          </c:extLst>
        </c:ser>
        <c:ser>
          <c:idx val="4"/>
          <c:order val="4"/>
          <c:tx>
            <c:strRef>
              <c:f>'Price History'!$F$1</c:f>
              <c:strCache>
                <c:ptCount val="1"/>
                <c:pt idx="0">
                  <c:v>Oakley (84055)</c:v>
                </c:pt>
              </c:strCache>
            </c:strRef>
          </c:tx>
          <c:spPr>
            <a:ln w="28440">
              <a:solidFill>
                <a:srgbClr val="3D97AF"/>
              </a:solidFill>
              <a:round/>
            </a:ln>
          </c:spPr>
          <c:marker>
            <c:symbol val="none"/>
          </c:marker>
          <c:dLbls>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'Price History'!$A$2:$A$39</c:f>
              <c:strCache>
                <c:ptCount val="38"/>
                <c:pt idx="0">
                  <c:v>202305</c:v>
                </c:pt>
                <c:pt idx="1">
                  <c:v>202306</c:v>
                </c:pt>
                <c:pt idx="2">
                  <c:v>202307</c:v>
                </c:pt>
                <c:pt idx="3">
                  <c:v>202308</c:v>
                </c:pt>
                <c:pt idx="4">
                  <c:v>202309</c:v>
                </c:pt>
                <c:pt idx="5">
                  <c:v>202310</c:v>
                </c:pt>
                <c:pt idx="6">
                  <c:v>202311</c:v>
                </c:pt>
                <c:pt idx="7">
                  <c:v>202312</c:v>
                </c:pt>
                <c:pt idx="8">
                  <c:v>202401</c:v>
                </c:pt>
                <c:pt idx="9">
                  <c:v>202402</c:v>
                </c:pt>
                <c:pt idx="10">
                  <c:v>202403</c:v>
                </c:pt>
                <c:pt idx="11">
                  <c:v>202404</c:v>
                </c:pt>
                <c:pt idx="12">
                  <c:v>202405</c:v>
                </c:pt>
                <c:pt idx="13">
                  <c:v>202406</c:v>
                </c:pt>
                <c:pt idx="14">
                  <c:v>202407</c:v>
                </c:pt>
                <c:pt idx="15">
                  <c:v>202408</c:v>
                </c:pt>
                <c:pt idx="16">
                  <c:v>202409</c:v>
                </c:pt>
                <c:pt idx="17">
                  <c:v>202410</c:v>
                </c:pt>
                <c:pt idx="18">
                  <c:v>202411</c:v>
                </c:pt>
                <c:pt idx="19">
                  <c:v>202412</c:v>
                </c:pt>
                <c:pt idx="20">
                  <c:v>202501</c:v>
                </c:pt>
                <c:pt idx="21">
                  <c:v>202502</c:v>
                </c:pt>
                <c:pt idx="22">
                  <c:v>202503</c:v>
                </c:pt>
                <c:pt idx="23">
                  <c:v>202504</c:v>
                </c:pt>
                <c:pt idx="24">
                  <c:v>202505</c:v>
                </c:pt>
                <c:pt idx="25">
                  <c:v>202506</c:v>
                </c:pt>
                <c:pt idx="26">
                  <c:v>202507</c:v>
                </c:pt>
                <c:pt idx="27">
                  <c:v>202508</c:v>
                </c:pt>
                <c:pt idx="28">
                  <c:v>202509</c:v>
                </c:pt>
                <c:pt idx="29">
                  <c:v>202510</c:v>
                </c:pt>
                <c:pt idx="30">
                  <c:v>202511</c:v>
                </c:pt>
                <c:pt idx="31">
                  <c:v>202512</c:v>
                </c:pt>
                <c:pt idx="32">
                  <c:v>202601</c:v>
                </c:pt>
                <c:pt idx="33">
                  <c:v>202602</c:v>
                </c:pt>
                <c:pt idx="34">
                  <c:v>202603</c:v>
                </c:pt>
                <c:pt idx="35">
                  <c:v>202604</c:v>
                </c:pt>
                <c:pt idx="36">
                  <c:v>202605</c:v>
                </c:pt>
                <c:pt idx="37">
                  <c:v>202606</c:v>
                </c:pt>
              </c:strCache>
            </c:strRef>
          </c:cat>
          <c:val>
            <c:numRef>
              <c:f>'Price History'!$F$2:$F$39</c:f>
              <c:numCache>
                <c:formatCode>\$#,##0</c:formatCode>
                <c:ptCount val="38"/>
                <c:pt idx="1">
                  <c:v>915000</c:v>
                </c:pt>
                <c:pt idx="2">
                  <c:v>899000</c:v>
                </c:pt>
                <c:pt idx="3">
                  <c:v>936750</c:v>
                </c:pt>
                <c:pt idx="4">
                  <c:v>1050000</c:v>
                </c:pt>
                <c:pt idx="5">
                  <c:v>999000</c:v>
                </c:pt>
                <c:pt idx="6">
                  <c:v>849750</c:v>
                </c:pt>
                <c:pt idx="7">
                  <c:v>1062500</c:v>
                </c:pt>
                <c:pt idx="8">
                  <c:v>1049250</c:v>
                </c:pt>
                <c:pt idx="9">
                  <c:v>849500</c:v>
                </c:pt>
                <c:pt idx="10">
                  <c:v>849500</c:v>
                </c:pt>
                <c:pt idx="11">
                  <c:v>1250000</c:v>
                </c:pt>
                <c:pt idx="12">
                  <c:v>1322500</c:v>
                </c:pt>
                <c:pt idx="13">
                  <c:v>1322500</c:v>
                </c:pt>
                <c:pt idx="14">
                  <c:v>1186500</c:v>
                </c:pt>
                <c:pt idx="15">
                  <c:v>1250000</c:v>
                </c:pt>
                <c:pt idx="16">
                  <c:v>1275000</c:v>
                </c:pt>
                <c:pt idx="17">
                  <c:v>1263500</c:v>
                </c:pt>
                <c:pt idx="18">
                  <c:v>1240000</c:v>
                </c:pt>
                <c:pt idx="19">
                  <c:v>1692500</c:v>
                </c:pt>
                <c:pt idx="20">
                  <c:v>1069500</c:v>
                </c:pt>
                <c:pt idx="21">
                  <c:v>948500</c:v>
                </c:pt>
                <c:pt idx="22">
                  <c:v>884750</c:v>
                </c:pt>
                <c:pt idx="23">
                  <c:v>1903500</c:v>
                </c:pt>
                <c:pt idx="24">
                  <c:v>990000</c:v>
                </c:pt>
                <c:pt idx="25">
                  <c:v>889000</c:v>
                </c:pt>
                <c:pt idx="26">
                  <c:v>914750</c:v>
                </c:pt>
                <c:pt idx="27">
                  <c:v>870000</c:v>
                </c:pt>
                <c:pt idx="28">
                  <c:v>855000</c:v>
                </c:pt>
                <c:pt idx="29">
                  <c:v>840000</c:v>
                </c:pt>
                <c:pt idx="30">
                  <c:v>875000</c:v>
                </c:pt>
                <c:pt idx="31">
                  <c:v>855500</c:v>
                </c:pt>
                <c:pt idx="32">
                  <c:v>797450</c:v>
                </c:pt>
                <c:pt idx="33">
                  <c:v>1149500</c:v>
                </c:pt>
                <c:pt idx="34">
                  <c:v>847425</c:v>
                </c:pt>
                <c:pt idx="35">
                  <c:v>691250</c:v>
                </c:pt>
                <c:pt idx="36">
                  <c:v>699900</c:v>
                </c:pt>
                <c:pt idx="37">
                  <c:v>799950</c:v>
                </c:pt>
              </c:numCache>
            </c:numRef>
          </c:val>
          <c:smooth val="1"/>
          <c:extLst>
            <c:ext xmlns:c16="http://schemas.microsoft.com/office/drawing/2014/chart" uri="{C3380CC4-5D6E-409C-BE32-E72D297353CC}">
              <c16:uniqueId val="{00000004-1F0B-414F-B4FA-8D4CE2C95CE2}"/>
            </c:ext>
          </c:extLst>
        </c:ser>
        <c:ser>
          <c:idx val="5"/>
          <c:order val="5"/>
          <c:tx>
            <c:strRef>
              <c:f>'Price History'!$G$1</c:f>
              <c:strCache>
                <c:ptCount val="1"/>
                <c:pt idx="0">
                  <c:v>Peoa (84061)</c:v>
                </c:pt>
              </c:strCache>
            </c:strRef>
          </c:tx>
          <c:spPr>
            <a:ln w="28440">
              <a:solidFill>
                <a:srgbClr val="DB8238"/>
              </a:solidFill>
              <a:round/>
            </a:ln>
          </c:spPr>
          <c:marker>
            <c:symbol val="none"/>
          </c:marker>
          <c:dLbls>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'Price History'!$A$2:$A$39</c:f>
              <c:strCache>
                <c:ptCount val="38"/>
                <c:pt idx="0">
                  <c:v>202305</c:v>
                </c:pt>
                <c:pt idx="1">
                  <c:v>202306</c:v>
                </c:pt>
                <c:pt idx="2">
                  <c:v>202307</c:v>
                </c:pt>
                <c:pt idx="3">
                  <c:v>202308</c:v>
                </c:pt>
                <c:pt idx="4">
                  <c:v>202309</c:v>
                </c:pt>
                <c:pt idx="5">
                  <c:v>202310</c:v>
                </c:pt>
                <c:pt idx="6">
                  <c:v>202311</c:v>
                </c:pt>
                <c:pt idx="7">
                  <c:v>202312</c:v>
                </c:pt>
                <c:pt idx="8">
                  <c:v>202401</c:v>
                </c:pt>
                <c:pt idx="9">
                  <c:v>202402</c:v>
                </c:pt>
                <c:pt idx="10">
                  <c:v>202403</c:v>
                </c:pt>
                <c:pt idx="11">
                  <c:v>202404</c:v>
                </c:pt>
                <c:pt idx="12">
                  <c:v>202405</c:v>
                </c:pt>
                <c:pt idx="13">
                  <c:v>202406</c:v>
                </c:pt>
                <c:pt idx="14">
                  <c:v>202407</c:v>
                </c:pt>
                <c:pt idx="15">
                  <c:v>202408</c:v>
                </c:pt>
                <c:pt idx="16">
                  <c:v>202409</c:v>
                </c:pt>
                <c:pt idx="17">
                  <c:v>202410</c:v>
                </c:pt>
                <c:pt idx="18">
                  <c:v>202411</c:v>
                </c:pt>
                <c:pt idx="19">
                  <c:v>202412</c:v>
                </c:pt>
                <c:pt idx="20">
                  <c:v>202501</c:v>
                </c:pt>
                <c:pt idx="21">
                  <c:v>202502</c:v>
                </c:pt>
                <c:pt idx="22">
                  <c:v>202503</c:v>
                </c:pt>
                <c:pt idx="23">
                  <c:v>202504</c:v>
                </c:pt>
                <c:pt idx="24">
                  <c:v>202505</c:v>
                </c:pt>
                <c:pt idx="25">
                  <c:v>202506</c:v>
                </c:pt>
                <c:pt idx="26">
                  <c:v>202507</c:v>
                </c:pt>
                <c:pt idx="27">
                  <c:v>202508</c:v>
                </c:pt>
                <c:pt idx="28">
                  <c:v>202509</c:v>
                </c:pt>
                <c:pt idx="29">
                  <c:v>202510</c:v>
                </c:pt>
                <c:pt idx="30">
                  <c:v>202511</c:v>
                </c:pt>
                <c:pt idx="31">
                  <c:v>202512</c:v>
                </c:pt>
                <c:pt idx="32">
                  <c:v>202601</c:v>
                </c:pt>
                <c:pt idx="33">
                  <c:v>202602</c:v>
                </c:pt>
                <c:pt idx="34">
                  <c:v>202603</c:v>
                </c:pt>
                <c:pt idx="35">
                  <c:v>202604</c:v>
                </c:pt>
                <c:pt idx="36">
                  <c:v>202605</c:v>
                </c:pt>
                <c:pt idx="37">
                  <c:v>202606</c:v>
                </c:pt>
              </c:strCache>
            </c:strRef>
          </c:cat>
          <c:val>
            <c:numRef>
              <c:f>'Price History'!$G$2:$G$39</c:f>
              <c:numCache>
                <c:formatCode>\$#,##0</c:formatCode>
                <c:ptCount val="38"/>
                <c:pt idx="0">
                  <c:v>4550000</c:v>
                </c:pt>
                <c:pt idx="1">
                  <c:v>5200000</c:v>
                </c:pt>
                <c:pt idx="2">
                  <c:v>5200000</c:v>
                </c:pt>
                <c:pt idx="3">
                  <c:v>2000000</c:v>
                </c:pt>
                <c:pt idx="4">
                  <c:v>2000000</c:v>
                </c:pt>
                <c:pt idx="5">
                  <c:v>4070000</c:v>
                </c:pt>
                <c:pt idx="6">
                  <c:v>4070000</c:v>
                </c:pt>
                <c:pt idx="7">
                  <c:v>4070000</c:v>
                </c:pt>
                <c:pt idx="8">
                  <c:v>3300000</c:v>
                </c:pt>
                <c:pt idx="9">
                  <c:v>2950000</c:v>
                </c:pt>
                <c:pt idx="10">
                  <c:v>2950000</c:v>
                </c:pt>
                <c:pt idx="11">
                  <c:v>2950000</c:v>
                </c:pt>
                <c:pt idx="12">
                  <c:v>2270000</c:v>
                </c:pt>
                <c:pt idx="13">
                  <c:v>2650000</c:v>
                </c:pt>
                <c:pt idx="14">
                  <c:v>2650000</c:v>
                </c:pt>
                <c:pt idx="15">
                  <c:v>2650000</c:v>
                </c:pt>
                <c:pt idx="16">
                  <c:v>2449250</c:v>
                </c:pt>
                <c:pt idx="17">
                  <c:v>2461750</c:v>
                </c:pt>
                <c:pt idx="18">
                  <c:v>2162000</c:v>
                </c:pt>
                <c:pt idx="19">
                  <c:v>2162000</c:v>
                </c:pt>
                <c:pt idx="20">
                  <c:v>2575000</c:v>
                </c:pt>
                <c:pt idx="21">
                  <c:v>4037500</c:v>
                </c:pt>
                <c:pt idx="22">
                  <c:v>4037500</c:v>
                </c:pt>
                <c:pt idx="23">
                  <c:v>2575000</c:v>
                </c:pt>
                <c:pt idx="24">
                  <c:v>2450000</c:v>
                </c:pt>
                <c:pt idx="25">
                  <c:v>2450000</c:v>
                </c:pt>
                <c:pt idx="26">
                  <c:v>2450000</c:v>
                </c:pt>
                <c:pt idx="27">
                  <c:v>2450000</c:v>
                </c:pt>
                <c:pt idx="28">
                  <c:v>1295000</c:v>
                </c:pt>
                <c:pt idx="29">
                  <c:v>1812500</c:v>
                </c:pt>
                <c:pt idx="30">
                  <c:v>1812500</c:v>
                </c:pt>
                <c:pt idx="31">
                  <c:v>3124500</c:v>
                </c:pt>
                <c:pt idx="32">
                  <c:v>2900000</c:v>
                </c:pt>
                <c:pt idx="33">
                  <c:v>2900000</c:v>
                </c:pt>
                <c:pt idx="34">
                  <c:v>3010000</c:v>
                </c:pt>
                <c:pt idx="35">
                  <c:v>5137500</c:v>
                </c:pt>
                <c:pt idx="36">
                  <c:v>5100000</c:v>
                </c:pt>
                <c:pt idx="37">
                  <c:v>4417250</c:v>
                </c:pt>
              </c:numCache>
            </c:numRef>
          </c:val>
          <c:smooth val="1"/>
          <c:extLst>
            <c:ext xmlns:c16="http://schemas.microsoft.com/office/drawing/2014/chart" uri="{C3380CC4-5D6E-409C-BE32-E72D297353CC}">
              <c16:uniqueId val="{00000005-1F0B-414F-B4FA-8D4CE2C95CE2}"/>
            </c:ext>
          </c:extLst>
        </c:ser>
        <c:ser>
          <c:idx val="6"/>
          <c:order val="6"/>
          <c:tx>
            <c:strRef>
              <c:f>'Price History'!$H$1</c:f>
              <c:strCache>
                <c:ptCount val="1"/>
                <c:pt idx="0">
                  <c:v>Henefer (84033)</c:v>
                </c:pt>
              </c:strCache>
            </c:strRef>
          </c:tx>
          <c:spPr>
            <a:ln w="28440">
              <a:solidFill>
                <a:srgbClr val="8EA5CA"/>
              </a:solidFill>
              <a:round/>
            </a:ln>
          </c:spPr>
          <c:marker>
            <c:symbol val="none"/>
          </c:marker>
          <c:dLbls>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'Price History'!$A$2:$A$39</c:f>
              <c:strCache>
                <c:ptCount val="38"/>
                <c:pt idx="0">
                  <c:v>202305</c:v>
                </c:pt>
                <c:pt idx="1">
                  <c:v>202306</c:v>
                </c:pt>
                <c:pt idx="2">
                  <c:v>202307</c:v>
                </c:pt>
                <c:pt idx="3">
                  <c:v>202308</c:v>
                </c:pt>
                <c:pt idx="4">
                  <c:v>202309</c:v>
                </c:pt>
                <c:pt idx="5">
                  <c:v>202310</c:v>
                </c:pt>
                <c:pt idx="6">
                  <c:v>202311</c:v>
                </c:pt>
                <c:pt idx="7">
                  <c:v>202312</c:v>
                </c:pt>
                <c:pt idx="8">
                  <c:v>202401</c:v>
                </c:pt>
                <c:pt idx="9">
                  <c:v>202402</c:v>
                </c:pt>
                <c:pt idx="10">
                  <c:v>202403</c:v>
                </c:pt>
                <c:pt idx="11">
                  <c:v>202404</c:v>
                </c:pt>
                <c:pt idx="12">
                  <c:v>202405</c:v>
                </c:pt>
                <c:pt idx="13">
                  <c:v>202406</c:v>
                </c:pt>
                <c:pt idx="14">
                  <c:v>202407</c:v>
                </c:pt>
                <c:pt idx="15">
                  <c:v>202408</c:v>
                </c:pt>
                <c:pt idx="16">
                  <c:v>202409</c:v>
                </c:pt>
                <c:pt idx="17">
                  <c:v>202410</c:v>
                </c:pt>
                <c:pt idx="18">
                  <c:v>202411</c:v>
                </c:pt>
                <c:pt idx="19">
                  <c:v>202412</c:v>
                </c:pt>
                <c:pt idx="20">
                  <c:v>202501</c:v>
                </c:pt>
                <c:pt idx="21">
                  <c:v>202502</c:v>
                </c:pt>
                <c:pt idx="22">
                  <c:v>202503</c:v>
                </c:pt>
                <c:pt idx="23">
                  <c:v>202504</c:v>
                </c:pt>
                <c:pt idx="24">
                  <c:v>202505</c:v>
                </c:pt>
                <c:pt idx="25">
                  <c:v>202506</c:v>
                </c:pt>
                <c:pt idx="26">
                  <c:v>202507</c:v>
                </c:pt>
                <c:pt idx="27">
                  <c:v>202508</c:v>
                </c:pt>
                <c:pt idx="28">
                  <c:v>202509</c:v>
                </c:pt>
                <c:pt idx="29">
                  <c:v>202510</c:v>
                </c:pt>
                <c:pt idx="30">
                  <c:v>202511</c:v>
                </c:pt>
                <c:pt idx="31">
                  <c:v>202512</c:v>
                </c:pt>
                <c:pt idx="32">
                  <c:v>202601</c:v>
                </c:pt>
                <c:pt idx="33">
                  <c:v>202602</c:v>
                </c:pt>
                <c:pt idx="34">
                  <c:v>202603</c:v>
                </c:pt>
                <c:pt idx="35">
                  <c:v>202604</c:v>
                </c:pt>
                <c:pt idx="36">
                  <c:v>202605</c:v>
                </c:pt>
                <c:pt idx="37">
                  <c:v>202606</c:v>
                </c:pt>
              </c:strCache>
            </c:strRef>
          </c:cat>
          <c:val>
            <c:numRef>
              <c:f>'Price History'!$H$2:$H$39</c:f>
              <c:numCache>
                <c:formatCode>\$#,##0</c:formatCode>
                <c:ptCount val="38"/>
                <c:pt idx="1">
                  <c:v>549000</c:v>
                </c:pt>
                <c:pt idx="2">
                  <c:v>729999</c:v>
                </c:pt>
                <c:pt idx="3">
                  <c:v>686249</c:v>
                </c:pt>
                <c:pt idx="4">
                  <c:v>689999</c:v>
                </c:pt>
                <c:pt idx="5">
                  <c:v>697500</c:v>
                </c:pt>
                <c:pt idx="6">
                  <c:v>742500</c:v>
                </c:pt>
                <c:pt idx="7">
                  <c:v>742500</c:v>
                </c:pt>
                <c:pt idx="8">
                  <c:v>835000</c:v>
                </c:pt>
                <c:pt idx="9">
                  <c:v>686950</c:v>
                </c:pt>
                <c:pt idx="10">
                  <c:v>538900</c:v>
                </c:pt>
                <c:pt idx="11">
                  <c:v>675000</c:v>
                </c:pt>
                <c:pt idx="12">
                  <c:v>650000</c:v>
                </c:pt>
                <c:pt idx="13">
                  <c:v>850000</c:v>
                </c:pt>
                <c:pt idx="14">
                  <c:v>940000</c:v>
                </c:pt>
                <c:pt idx="15">
                  <c:v>895000</c:v>
                </c:pt>
                <c:pt idx="16">
                  <c:v>895000</c:v>
                </c:pt>
                <c:pt idx="17">
                  <c:v>872500</c:v>
                </c:pt>
                <c:pt idx="18">
                  <c:v>739900</c:v>
                </c:pt>
                <c:pt idx="19">
                  <c:v>792425</c:v>
                </c:pt>
                <c:pt idx="20">
                  <c:v>739900</c:v>
                </c:pt>
                <c:pt idx="21">
                  <c:v>661175</c:v>
                </c:pt>
                <c:pt idx="22">
                  <c:v>739900</c:v>
                </c:pt>
                <c:pt idx="23">
                  <c:v>722200</c:v>
                </c:pt>
                <c:pt idx="24">
                  <c:v>724450</c:v>
                </c:pt>
                <c:pt idx="25">
                  <c:v>724450</c:v>
                </c:pt>
                <c:pt idx="26">
                  <c:v>724450</c:v>
                </c:pt>
                <c:pt idx="27">
                  <c:v>724450</c:v>
                </c:pt>
                <c:pt idx="28">
                  <c:v>739900</c:v>
                </c:pt>
                <c:pt idx="29">
                  <c:v>693000</c:v>
                </c:pt>
                <c:pt idx="30">
                  <c:v>679900</c:v>
                </c:pt>
                <c:pt idx="31">
                  <c:v>656250</c:v>
                </c:pt>
                <c:pt idx="32">
                  <c:v>622500</c:v>
                </c:pt>
                <c:pt idx="33">
                  <c:v>595913</c:v>
                </c:pt>
                <c:pt idx="34">
                  <c:v>713750</c:v>
                </c:pt>
                <c:pt idx="35">
                  <c:v>713750</c:v>
                </c:pt>
                <c:pt idx="36">
                  <c:v>709000</c:v>
                </c:pt>
                <c:pt idx="37">
                  <c:v>899975</c:v>
                </c:pt>
              </c:numCache>
            </c:numRef>
          </c:val>
          <c:smooth val="1"/>
          <c:extLst>
            <c:ext xmlns:c16="http://schemas.microsoft.com/office/drawing/2014/chart" uri="{C3380CC4-5D6E-409C-BE32-E72D297353CC}">
              <c16:uniqueId val="{00000006-1F0B-414F-B4FA-8D4CE2C95CE2}"/>
            </c:ext>
          </c:extLst>
        </c:ser>
        <c:ser>
          <c:idx val="7"/>
          <c:order val="7"/>
          <c:tx>
            <c:strRef>
              <c:f>'Price History'!$I$1</c:f>
              <c:strCache>
                <c:ptCount val="1"/>
                <c:pt idx="0">
                  <c:v>Echo (84024)</c:v>
                </c:pt>
              </c:strCache>
            </c:strRef>
          </c:tx>
          <c:spPr>
            <a:ln w="28440">
              <a:solidFill>
                <a:srgbClr val="CC8F8E"/>
              </a:solidFill>
              <a:round/>
            </a:ln>
          </c:spPr>
          <c:marker>
            <c:symbol val="none"/>
          </c:marker>
          <c:dLbls>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'Price History'!$A$2:$A$39</c:f>
              <c:strCache>
                <c:ptCount val="38"/>
                <c:pt idx="0">
                  <c:v>202305</c:v>
                </c:pt>
                <c:pt idx="1">
                  <c:v>202306</c:v>
                </c:pt>
                <c:pt idx="2">
                  <c:v>202307</c:v>
                </c:pt>
                <c:pt idx="3">
                  <c:v>202308</c:v>
                </c:pt>
                <c:pt idx="4">
                  <c:v>202309</c:v>
                </c:pt>
                <c:pt idx="5">
                  <c:v>202310</c:v>
                </c:pt>
                <c:pt idx="6">
                  <c:v>202311</c:v>
                </c:pt>
                <c:pt idx="7">
                  <c:v>202312</c:v>
                </c:pt>
                <c:pt idx="8">
                  <c:v>202401</c:v>
                </c:pt>
                <c:pt idx="9">
                  <c:v>202402</c:v>
                </c:pt>
                <c:pt idx="10">
                  <c:v>202403</c:v>
                </c:pt>
                <c:pt idx="11">
                  <c:v>202404</c:v>
                </c:pt>
                <c:pt idx="12">
                  <c:v>202405</c:v>
                </c:pt>
                <c:pt idx="13">
                  <c:v>202406</c:v>
                </c:pt>
                <c:pt idx="14">
                  <c:v>202407</c:v>
                </c:pt>
                <c:pt idx="15">
                  <c:v>202408</c:v>
                </c:pt>
                <c:pt idx="16">
                  <c:v>202409</c:v>
                </c:pt>
                <c:pt idx="17">
                  <c:v>202410</c:v>
                </c:pt>
                <c:pt idx="18">
                  <c:v>202411</c:v>
                </c:pt>
                <c:pt idx="19">
                  <c:v>202412</c:v>
                </c:pt>
                <c:pt idx="20">
                  <c:v>202501</c:v>
                </c:pt>
                <c:pt idx="21">
                  <c:v>202502</c:v>
                </c:pt>
                <c:pt idx="22">
                  <c:v>202503</c:v>
                </c:pt>
                <c:pt idx="23">
                  <c:v>202504</c:v>
                </c:pt>
                <c:pt idx="24">
                  <c:v>202505</c:v>
                </c:pt>
                <c:pt idx="25">
                  <c:v>202506</c:v>
                </c:pt>
                <c:pt idx="26">
                  <c:v>202507</c:v>
                </c:pt>
                <c:pt idx="27">
                  <c:v>202508</c:v>
                </c:pt>
                <c:pt idx="28">
                  <c:v>202509</c:v>
                </c:pt>
                <c:pt idx="29">
                  <c:v>202510</c:v>
                </c:pt>
                <c:pt idx="30">
                  <c:v>202511</c:v>
                </c:pt>
                <c:pt idx="31">
                  <c:v>202512</c:v>
                </c:pt>
                <c:pt idx="32">
                  <c:v>202601</c:v>
                </c:pt>
                <c:pt idx="33">
                  <c:v>202602</c:v>
                </c:pt>
                <c:pt idx="34">
                  <c:v>202603</c:v>
                </c:pt>
                <c:pt idx="35">
                  <c:v>202604</c:v>
                </c:pt>
                <c:pt idx="36">
                  <c:v>202605</c:v>
                </c:pt>
                <c:pt idx="37">
                  <c:v>202606</c:v>
                </c:pt>
              </c:strCache>
            </c:strRef>
          </c:cat>
          <c:val>
            <c:numRef>
              <c:f>'Price History'!$I$2:$I$39</c:f>
              <c:numCache>
                <c:formatCode>\$#,##0</c:formatCode>
                <c:ptCount val="38"/>
                <c:pt idx="2">
                  <c:v>425000</c:v>
                </c:pt>
                <c:pt idx="3">
                  <c:v>425000</c:v>
                </c:pt>
                <c:pt idx="4">
                  <c:v>425000</c:v>
                </c:pt>
                <c:pt idx="5">
                  <c:v>410000</c:v>
                </c:pt>
                <c:pt idx="12">
                  <c:v>410000</c:v>
                </c:pt>
                <c:pt idx="13">
                  <c:v>410000</c:v>
                </c:pt>
                <c:pt idx="14">
                  <c:v>405000</c:v>
                </c:pt>
                <c:pt idx="15">
                  <c:v>420000</c:v>
                </c:pt>
                <c:pt idx="16">
                  <c:v>415000</c:v>
                </c:pt>
                <c:pt idx="17">
                  <c:v>415000</c:v>
                </c:pt>
                <c:pt idx="18">
                  <c:v>415000</c:v>
                </c:pt>
                <c:pt idx="22">
                  <c:v>800000</c:v>
                </c:pt>
                <c:pt idx="23">
                  <c:v>774500</c:v>
                </c:pt>
                <c:pt idx="24">
                  <c:v>799000</c:v>
                </c:pt>
                <c:pt idx="25">
                  <c:v>611000</c:v>
                </c:pt>
                <c:pt idx="26">
                  <c:v>423000</c:v>
                </c:pt>
                <c:pt idx="27">
                  <c:v>423000</c:v>
                </c:pt>
                <c:pt idx="28">
                  <c:v>366500</c:v>
                </c:pt>
                <c:pt idx="29">
                  <c:v>366500</c:v>
                </c:pt>
                <c:pt idx="30">
                  <c:v>366500</c:v>
                </c:pt>
                <c:pt idx="31">
                  <c:v>366500</c:v>
                </c:pt>
                <c:pt idx="32">
                  <c:v>310000</c:v>
                </c:pt>
                <c:pt idx="33">
                  <c:v>355000</c:v>
                </c:pt>
                <c:pt idx="34">
                  <c:v>355000</c:v>
                </c:pt>
                <c:pt idx="35">
                  <c:v>399999</c:v>
                </c:pt>
                <c:pt idx="36">
                  <c:v>394999</c:v>
                </c:pt>
                <c:pt idx="37">
                  <c:v>375000</c:v>
                </c:pt>
              </c:numCache>
            </c:numRef>
          </c:val>
          <c:smooth val="1"/>
          <c:extLst>
            <c:ext xmlns:c16="http://schemas.microsoft.com/office/drawing/2014/chart" uri="{C3380CC4-5D6E-409C-BE32-E72D297353CC}">
              <c16:uniqueId val="{00000007-1F0B-414F-B4FA-8D4CE2C95CE2}"/>
            </c:ext>
          </c:extLst>
        </c:ser>
        <c:dLbls>
          <c:showLegendKey val="0"/>
          <c:showVal val="0"/>
          <c:showCatName val="0"/>
          <c:showSerName val="0"/>
          <c:showPercent val="0"/>
          <c:showBubbleSize val="0"/>
        </c:dLbls>
        <c:hiLowLines>
          <c:spPr>
            <a:ln w="0">
              <a:noFill/>
            </a:ln>
          </c:spPr>
        </c:hiLowLines>
        <c:smooth val="0"/>
        <c:axId val="77489218"/>
        <c:axId val="51472361"/>
      </c:lineChart>
      <c:catAx>
        <c:axId val="77489218"/>
        <c:scaling>
          <c:orientation val="minMax"/>
        </c:scaling>
        <c:delete val="0"/>
        <c:axPos val="b"/>
        <c:title>
          <c:tx>
            <c:rich>
              <a:bodyPr rot="0"/>
              <a:lstStyle/>
              <a:p>
                <a:pPr>
                  <a:defRPr sz="1000" b="1" strike="noStrike" spc="-1">
                    <a:solidFill>
                      <a:srgbClr val="000000"/>
                    </a:solidFill>
                    <a:latin typeface="Calibri"/>
                  </a:defRPr>
                </a:pPr>
                <a:r>
                  <a:rPr sz="1000" b="1" strike="noStrike" spc="-1">
                    <a:solidFill>
                      <a:srgbClr val="000000"/>
                    </a:solidFill>
                    <a:latin typeface="Calibri"/>
                  </a:rPr>
                  <a:t>Month</a:t>
                </a:r>
              </a:p>
            </c:rich>
          </c:tx>
          <c:overlay val="0"/>
          <c:spPr>
            <a:noFill/>
            <a:ln w="0">
              <a:noFill/>
            </a:ln>
          </c:spPr>
        </c:title>
        <c:numFmt formatCode="General" sourceLinked="1"/>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en-US"/>
          </a:p>
        </c:txPr>
        <c:crossAx val="51472361"/>
        <c:crosses val="autoZero"/>
        <c:auto val="1"/>
        <c:lblAlgn val="ctr"/>
        <c:lblOffset val="100"/>
        <c:noMultiLvlLbl val="0"/>
      </c:catAx>
      <c:valAx>
        <c:axId val="51472361"/>
        <c:scaling>
          <c:orientation val="minMax"/>
        </c:scaling>
        <c:delete val="0"/>
        <c:axPos val="l"/>
        <c:majorGridlines>
          <c:spPr>
            <a:ln w="9360">
              <a:solidFill>
                <a:srgbClr val="878787"/>
              </a:solidFill>
              <a:round/>
            </a:ln>
          </c:spPr>
        </c:majorGridlines>
        <c:title>
          <c:tx>
            <c:rich>
              <a:bodyPr rot="-5400000"/>
              <a:lstStyle/>
              <a:p>
                <a:pPr>
                  <a:defRPr sz="1000" b="1" strike="noStrike" spc="-1">
                    <a:solidFill>
                      <a:srgbClr val="000000"/>
                    </a:solidFill>
                    <a:latin typeface="Calibri"/>
                  </a:defRPr>
                </a:pPr>
                <a:r>
                  <a:rPr sz="1000" b="1" strike="noStrike" spc="-1">
                    <a:solidFill>
                      <a:srgbClr val="000000"/>
                    </a:solidFill>
                    <a:latin typeface="Calibri"/>
                  </a:rPr>
                  <a:t>Median Listing Price</a:t>
                </a:r>
              </a:p>
            </c:rich>
          </c:tx>
          <c:overlay val="0"/>
          <c:spPr>
            <a:noFill/>
            <a:ln w="0">
              <a:noFill/>
            </a:ln>
          </c:spPr>
        </c:title>
        <c:numFmt formatCode="\$#,##0" sourceLinked="0"/>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en-US"/>
          </a:p>
        </c:txPr>
        <c:crossAx val="77489218"/>
        <c:crosses val="autoZero"/>
        <c:crossBetween val="between"/>
      </c:valAx>
      <c:spPr>
        <a:noFill/>
        <a:ln w="0">
          <a:noFill/>
        </a:ln>
      </c:spPr>
    </c:plotArea>
    <c:legend>
      <c:legendPos val="r"/>
      <c:overlay val="0"/>
      <c:spPr>
        <a:noFill/>
        <a:ln w="0">
          <a:noFill/>
        </a:ln>
      </c:spPr>
      <c:txPr>
        <a:bodyPr/>
        <a:lstStyle/>
        <a:p>
          <a:pPr>
            <a:defRPr sz="1000" b="0" strike="noStrike" spc="-1">
              <a:solidFill>
                <a:srgbClr val="000000"/>
              </a:solidFill>
              <a:latin typeface="Calibri"/>
            </a:defRPr>
          </a:pPr>
          <a:endParaRPr lang="en-US"/>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40</xdr:row>
      <xdr:rowOff>78120</xdr:rowOff>
    </xdr:from>
    <xdr:to>
      <xdr:col>7</xdr:col>
      <xdr:colOff>196560</xdr:colOff>
      <xdr:row>61</xdr:row>
      <xdr:rowOff>37440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I30"/>
  <sheetViews>
    <sheetView showGridLines="0" zoomScaleNormal="100" workbookViewId="0"/>
  </sheetViews>
  <sheetFormatPr defaultColWidth="8.5703125" defaultRowHeight="15" x14ac:dyDescent="0.25"/>
  <cols>
    <col min="1" max="1" width="2" customWidth="1"/>
    <col min="2" max="2" width="10" customWidth="1"/>
    <col min="3" max="3" width="16" customWidth="1"/>
    <col min="4" max="4" width="14" customWidth="1"/>
    <col min="5" max="5" width="20" customWidth="1"/>
    <col min="6" max="6" width="10" customWidth="1"/>
    <col min="7" max="7" width="18" customWidth="1"/>
    <col min="8" max="9" width="14" customWidth="1"/>
  </cols>
  <sheetData>
    <row r="2" spans="2:9" ht="19.5" x14ac:dyDescent="0.3">
      <c r="B2" s="2" t="s">
        <v>0</v>
      </c>
    </row>
    <row r="3" spans="2:9" x14ac:dyDescent="0.25">
      <c r="B3" s="3" t="s">
        <v>1</v>
      </c>
    </row>
    <row r="5" spans="2:9" x14ac:dyDescent="0.25">
      <c r="B5" s="20" t="s">
        <v>2</v>
      </c>
      <c r="C5" s="20"/>
      <c r="D5" s="20"/>
      <c r="E5" s="20"/>
      <c r="F5" s="20"/>
      <c r="G5" s="20"/>
      <c r="H5" s="20"/>
      <c r="I5" s="20"/>
    </row>
    <row r="6" spans="2:9" ht="31.5" customHeight="1" x14ac:dyDescent="0.25">
      <c r="B6" s="19" t="s">
        <v>3</v>
      </c>
      <c r="C6" s="19"/>
      <c r="D6" s="19"/>
      <c r="E6" s="19"/>
      <c r="F6" s="19"/>
      <c r="G6" s="19"/>
      <c r="H6" s="19"/>
      <c r="I6" s="19"/>
    </row>
    <row r="7" spans="2:9" ht="31.5" customHeight="1" x14ac:dyDescent="0.25">
      <c r="B7" s="19" t="s">
        <v>4</v>
      </c>
      <c r="C7" s="19"/>
      <c r="D7" s="19"/>
      <c r="E7" s="19"/>
      <c r="F7" s="19"/>
      <c r="G7" s="19"/>
      <c r="H7" s="19"/>
      <c r="I7" s="19"/>
    </row>
    <row r="8" spans="2:9" ht="31.5" customHeight="1" x14ac:dyDescent="0.25">
      <c r="B8" s="19" t="s">
        <v>5</v>
      </c>
      <c r="C8" s="19"/>
      <c r="D8" s="19"/>
      <c r="E8" s="19"/>
      <c r="F8" s="19"/>
      <c r="G8" s="19"/>
      <c r="H8" s="19"/>
      <c r="I8" s="19"/>
    </row>
    <row r="9" spans="2:9" x14ac:dyDescent="0.25">
      <c r="B9" s="20" t="s">
        <v>6</v>
      </c>
      <c r="C9" s="20"/>
      <c r="D9" s="20"/>
      <c r="E9" s="20"/>
      <c r="F9" s="20"/>
      <c r="G9" s="20"/>
      <c r="H9" s="20"/>
      <c r="I9" s="20"/>
    </row>
    <row r="10" spans="2:9" ht="31.5" customHeight="1" x14ac:dyDescent="0.25">
      <c r="B10" s="19" t="s">
        <v>7</v>
      </c>
      <c r="C10" s="19"/>
      <c r="D10" s="19"/>
      <c r="E10" s="19"/>
      <c r="F10" s="19"/>
      <c r="G10" s="19"/>
      <c r="H10" s="19"/>
      <c r="I10" s="19"/>
    </row>
    <row r="11" spans="2:9" ht="31.5" customHeight="1" x14ac:dyDescent="0.25">
      <c r="B11" s="19" t="s">
        <v>8</v>
      </c>
      <c r="C11" s="19"/>
      <c r="D11" s="19"/>
      <c r="E11" s="19"/>
      <c r="F11" s="19"/>
      <c r="G11" s="19"/>
      <c r="H11" s="19"/>
      <c r="I11" s="19"/>
    </row>
    <row r="12" spans="2:9" ht="31.5" customHeight="1" x14ac:dyDescent="0.25">
      <c r="B12" s="19" t="s">
        <v>9</v>
      </c>
      <c r="C12" s="19"/>
      <c r="D12" s="19"/>
      <c r="E12" s="19"/>
      <c r="F12" s="19"/>
      <c r="G12" s="19"/>
      <c r="H12" s="19"/>
      <c r="I12" s="19"/>
    </row>
    <row r="13" spans="2:9" ht="31.5" customHeight="1" x14ac:dyDescent="0.25">
      <c r="B13" s="19" t="s">
        <v>10</v>
      </c>
      <c r="C13" s="19"/>
      <c r="D13" s="19"/>
      <c r="E13" s="19"/>
      <c r="F13" s="19"/>
      <c r="G13" s="19"/>
      <c r="H13" s="19"/>
      <c r="I13" s="19"/>
    </row>
    <row r="14" spans="2:9" x14ac:dyDescent="0.25">
      <c r="B14" s="20" t="s">
        <v>11</v>
      </c>
      <c r="C14" s="20"/>
      <c r="D14" s="20"/>
      <c r="E14" s="20"/>
      <c r="F14" s="20"/>
      <c r="G14" s="20"/>
      <c r="H14" s="20"/>
      <c r="I14" s="20"/>
    </row>
    <row r="15" spans="2:9" ht="31.5" customHeight="1" x14ac:dyDescent="0.25">
      <c r="B15" s="19" t="s">
        <v>12</v>
      </c>
      <c r="C15" s="19"/>
      <c r="D15" s="19"/>
      <c r="E15" s="19"/>
      <c r="F15" s="19"/>
      <c r="G15" s="19"/>
      <c r="H15" s="19"/>
      <c r="I15" s="19"/>
    </row>
    <row r="16" spans="2:9" ht="31.5" customHeight="1" x14ac:dyDescent="0.25">
      <c r="B16" s="19" t="s">
        <v>13</v>
      </c>
      <c r="C16" s="19"/>
      <c r="D16" s="19"/>
      <c r="E16" s="19"/>
      <c r="F16" s="19"/>
      <c r="G16" s="19"/>
      <c r="H16" s="19"/>
      <c r="I16" s="19"/>
    </row>
    <row r="17" spans="2:9" ht="31.5" customHeight="1" x14ac:dyDescent="0.25">
      <c r="B17" s="19" t="s">
        <v>14</v>
      </c>
      <c r="C17" s="19"/>
      <c r="D17" s="19"/>
      <c r="E17" s="19"/>
      <c r="F17" s="19"/>
      <c r="G17" s="19"/>
      <c r="H17" s="19"/>
      <c r="I17" s="19"/>
    </row>
    <row r="18" spans="2:9" ht="31.5" customHeight="1" x14ac:dyDescent="0.25">
      <c r="B18" s="19" t="s">
        <v>15</v>
      </c>
      <c r="C18" s="19"/>
      <c r="D18" s="19"/>
      <c r="E18" s="19"/>
      <c r="F18" s="19"/>
      <c r="G18" s="19"/>
      <c r="H18" s="19"/>
      <c r="I18" s="19"/>
    </row>
    <row r="19" spans="2:9" x14ac:dyDescent="0.25">
      <c r="B19" s="20" t="s">
        <v>16</v>
      </c>
      <c r="C19" s="20"/>
      <c r="D19" s="20"/>
      <c r="E19" s="20"/>
      <c r="F19" s="20"/>
      <c r="G19" s="20"/>
      <c r="H19" s="20"/>
      <c r="I19" s="20"/>
    </row>
    <row r="20" spans="2:9" x14ac:dyDescent="0.25">
      <c r="B20" s="4" t="s">
        <v>17</v>
      </c>
      <c r="C20" s="4" t="s">
        <v>18</v>
      </c>
      <c r="D20" s="5"/>
      <c r="E20" s="4" t="s">
        <v>19</v>
      </c>
      <c r="F20" s="4" t="s">
        <v>20</v>
      </c>
      <c r="G20" s="4" t="s">
        <v>21</v>
      </c>
      <c r="H20" s="5"/>
      <c r="I20" s="5"/>
    </row>
    <row r="21" spans="2:9" x14ac:dyDescent="0.25">
      <c r="B21" s="1">
        <v>84060</v>
      </c>
      <c r="C21" s="15" t="s">
        <v>22</v>
      </c>
      <c r="D21" s="15"/>
      <c r="E21" s="6">
        <f>'Trend Analysis'!C4</f>
        <v>2647500</v>
      </c>
      <c r="F21" s="7">
        <f>'Trend Analysis'!D4</f>
        <v>-0.14527845036319609</v>
      </c>
      <c r="G21" s="16" t="s">
        <v>23</v>
      </c>
      <c r="H21" s="16"/>
      <c r="I21" s="16"/>
    </row>
    <row r="22" spans="2:9" x14ac:dyDescent="0.25">
      <c r="B22" s="1">
        <v>84098</v>
      </c>
      <c r="C22" s="15" t="s">
        <v>24</v>
      </c>
      <c r="D22" s="15"/>
      <c r="E22" s="6">
        <f>'Trend Analysis'!C5</f>
        <v>1449500</v>
      </c>
      <c r="F22" s="7">
        <f>'Trend Analysis'!D5</f>
        <v>-5.0286650286650247E-2</v>
      </c>
      <c r="G22" s="16" t="s">
        <v>25</v>
      </c>
      <c r="H22" s="16"/>
      <c r="I22" s="16"/>
    </row>
    <row r="23" spans="2:9" x14ac:dyDescent="0.25">
      <c r="B23" s="1">
        <v>84017</v>
      </c>
      <c r="C23" s="15" t="s">
        <v>26</v>
      </c>
      <c r="D23" s="15"/>
      <c r="E23" s="6">
        <f>'Trend Analysis'!C6</f>
        <v>925000</v>
      </c>
      <c r="F23" s="7">
        <f>'Trend Analysis'!D6</f>
        <v>-0.15327932628495589</v>
      </c>
      <c r="G23" s="16" t="s">
        <v>25</v>
      </c>
      <c r="H23" s="16"/>
      <c r="I23" s="16"/>
    </row>
    <row r="24" spans="2:9" x14ac:dyDescent="0.25">
      <c r="B24" s="1">
        <v>84036</v>
      </c>
      <c r="C24" s="15" t="s">
        <v>27</v>
      </c>
      <c r="D24" s="15"/>
      <c r="E24" s="6">
        <f>'Trend Analysis'!C7</f>
        <v>1682250</v>
      </c>
      <c r="F24" s="7">
        <f>'Trend Analysis'!D7</f>
        <v>9.592833876221496E-2</v>
      </c>
      <c r="G24" s="18" t="s">
        <v>28</v>
      </c>
      <c r="H24" s="18"/>
      <c r="I24" s="18"/>
    </row>
    <row r="25" spans="2:9" x14ac:dyDescent="0.25">
      <c r="B25" s="1">
        <v>84055</v>
      </c>
      <c r="C25" s="15" t="s">
        <v>29</v>
      </c>
      <c r="D25" s="15"/>
      <c r="E25" s="6">
        <f>'Trend Analysis'!C8</f>
        <v>799950</v>
      </c>
      <c r="F25" s="7">
        <f>'Trend Analysis'!D8</f>
        <v>-0.1001687289088864</v>
      </c>
      <c r="G25" s="16" t="s">
        <v>25</v>
      </c>
      <c r="H25" s="16"/>
      <c r="I25" s="16"/>
    </row>
    <row r="26" spans="2:9" x14ac:dyDescent="0.25">
      <c r="B26" s="1">
        <v>84061</v>
      </c>
      <c r="C26" s="15" t="s">
        <v>30</v>
      </c>
      <c r="D26" s="15"/>
      <c r="E26" s="6">
        <f>'Trend Analysis'!C9</f>
        <v>4417250</v>
      </c>
      <c r="F26" s="7">
        <f>'Trend Analysis'!D9</f>
        <v>0.8029591836734693</v>
      </c>
      <c r="G26" s="18" t="s">
        <v>28</v>
      </c>
      <c r="H26" s="18"/>
      <c r="I26" s="18"/>
    </row>
    <row r="27" spans="2:9" x14ac:dyDescent="0.25">
      <c r="B27" s="1">
        <v>84033</v>
      </c>
      <c r="C27" s="15" t="s">
        <v>31</v>
      </c>
      <c r="D27" s="15"/>
      <c r="E27" s="6">
        <f>'Trend Analysis'!C10</f>
        <v>899975</v>
      </c>
      <c r="F27" s="7">
        <f>'Trend Analysis'!D10</f>
        <v>0.24228725239837123</v>
      </c>
      <c r="G27" s="16" t="s">
        <v>25</v>
      </c>
      <c r="H27" s="16"/>
      <c r="I27" s="16"/>
    </row>
    <row r="28" spans="2:9" x14ac:dyDescent="0.25">
      <c r="B28" s="1">
        <v>84024</v>
      </c>
      <c r="C28" s="15" t="s">
        <v>32</v>
      </c>
      <c r="D28" s="15"/>
      <c r="E28" s="6">
        <f>'Trend Analysis'!C11</f>
        <v>375000</v>
      </c>
      <c r="F28" s="7">
        <f>'Trend Analysis'!D11</f>
        <v>-0.38625204582651396</v>
      </c>
      <c r="G28" s="16" t="s">
        <v>25</v>
      </c>
      <c r="H28" s="16"/>
      <c r="I28" s="16"/>
    </row>
    <row r="30" spans="2:9" ht="42" customHeight="1" x14ac:dyDescent="0.25">
      <c r="B30" s="17" t="s">
        <v>33</v>
      </c>
      <c r="C30" s="17"/>
      <c r="D30" s="17"/>
      <c r="E30" s="17"/>
      <c r="F30" s="17"/>
      <c r="G30" s="17"/>
      <c r="H30" s="17"/>
      <c r="I30" s="17"/>
    </row>
  </sheetData>
  <mergeCells count="32">
    <mergeCell ref="B5:I5"/>
    <mergeCell ref="B6:I6"/>
    <mergeCell ref="B7:I7"/>
    <mergeCell ref="B8:I8"/>
    <mergeCell ref="B9:I9"/>
    <mergeCell ref="B10:I10"/>
    <mergeCell ref="B11:I11"/>
    <mergeCell ref="B12:I12"/>
    <mergeCell ref="B13:I13"/>
    <mergeCell ref="B14:I14"/>
    <mergeCell ref="B15:I15"/>
    <mergeCell ref="B16:I16"/>
    <mergeCell ref="B17:I17"/>
    <mergeCell ref="B18:I18"/>
    <mergeCell ref="B19:I19"/>
    <mergeCell ref="C21:D21"/>
    <mergeCell ref="G21:I21"/>
    <mergeCell ref="C22:D22"/>
    <mergeCell ref="G22:I22"/>
    <mergeCell ref="C23:D23"/>
    <mergeCell ref="G23:I23"/>
    <mergeCell ref="C24:D24"/>
    <mergeCell ref="G24:I24"/>
    <mergeCell ref="C25:D25"/>
    <mergeCell ref="G25:I25"/>
    <mergeCell ref="C26:D26"/>
    <mergeCell ref="G26:I26"/>
    <mergeCell ref="C27:D27"/>
    <mergeCell ref="G27:I27"/>
    <mergeCell ref="C28:D28"/>
    <mergeCell ref="G28:I28"/>
    <mergeCell ref="B30:I30"/>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88"/>
  <sheetViews>
    <sheetView zoomScaleNormal="100" workbookViewId="0">
      <pane ySplit="1" topLeftCell="A2" activePane="bottomLeft" state="frozen"/>
      <selection pane="bottomLeft"/>
    </sheetView>
  </sheetViews>
  <sheetFormatPr defaultColWidth="8.5703125" defaultRowHeight="15" x14ac:dyDescent="0.25"/>
  <cols>
    <col min="1" max="1" width="14" customWidth="1"/>
    <col min="2" max="2" width="10" customWidth="1"/>
    <col min="3" max="3" width="30" customWidth="1"/>
    <col min="4" max="4" width="22" customWidth="1"/>
    <col min="5" max="5" width="14" customWidth="1"/>
    <col min="6" max="6" width="18" customWidth="1"/>
  </cols>
  <sheetData>
    <row r="1" spans="1:6" ht="25.5" x14ac:dyDescent="0.25">
      <c r="A1" s="8" t="s">
        <v>34</v>
      </c>
      <c r="B1" s="8" t="s">
        <v>35</v>
      </c>
      <c r="C1" s="8" t="s">
        <v>18</v>
      </c>
      <c r="D1" s="8" t="s">
        <v>36</v>
      </c>
      <c r="E1" s="8" t="s">
        <v>37</v>
      </c>
      <c r="F1" s="8" t="s">
        <v>38</v>
      </c>
    </row>
    <row r="2" spans="1:6" x14ac:dyDescent="0.25">
      <c r="A2" s="1">
        <v>202306</v>
      </c>
      <c r="B2" s="1">
        <v>84017</v>
      </c>
      <c r="C2" s="1" t="s">
        <v>26</v>
      </c>
      <c r="D2" s="9">
        <v>1099750</v>
      </c>
      <c r="E2" s="1">
        <v>30</v>
      </c>
      <c r="F2" s="1">
        <v>35</v>
      </c>
    </row>
    <row r="3" spans="1:6" x14ac:dyDescent="0.25">
      <c r="A3" s="1">
        <v>202307</v>
      </c>
      <c r="B3" s="1">
        <v>84017</v>
      </c>
      <c r="C3" s="1" t="s">
        <v>26</v>
      </c>
      <c r="D3" s="9">
        <v>982000</v>
      </c>
      <c r="E3" s="1">
        <v>46</v>
      </c>
      <c r="F3" s="1">
        <v>36</v>
      </c>
    </row>
    <row r="4" spans="1:6" x14ac:dyDescent="0.25">
      <c r="A4" s="1">
        <v>202308</v>
      </c>
      <c r="B4" s="1">
        <v>84017</v>
      </c>
      <c r="C4" s="1" t="s">
        <v>26</v>
      </c>
      <c r="D4" s="9">
        <v>983000</v>
      </c>
      <c r="E4" s="1">
        <v>45</v>
      </c>
      <c r="F4" s="1">
        <v>53</v>
      </c>
    </row>
    <row r="5" spans="1:6" x14ac:dyDescent="0.25">
      <c r="A5" s="1">
        <v>202309</v>
      </c>
      <c r="B5" s="1">
        <v>84017</v>
      </c>
      <c r="C5" s="1" t="s">
        <v>26</v>
      </c>
      <c r="D5" s="9">
        <v>900000</v>
      </c>
      <c r="E5" s="1">
        <v>45</v>
      </c>
      <c r="F5" s="1">
        <v>78</v>
      </c>
    </row>
    <row r="6" spans="1:6" x14ac:dyDescent="0.25">
      <c r="A6" s="1">
        <v>202310</v>
      </c>
      <c r="B6" s="1">
        <v>84017</v>
      </c>
      <c r="C6" s="1" t="s">
        <v>26</v>
      </c>
      <c r="D6" s="9">
        <v>968725</v>
      </c>
      <c r="E6" s="1">
        <v>42</v>
      </c>
      <c r="F6" s="1">
        <v>103</v>
      </c>
    </row>
    <row r="7" spans="1:6" x14ac:dyDescent="0.25">
      <c r="A7" s="1">
        <v>202311</v>
      </c>
      <c r="B7" s="1">
        <v>84017</v>
      </c>
      <c r="C7" s="1" t="s">
        <v>26</v>
      </c>
      <c r="D7" s="9">
        <v>1011725</v>
      </c>
      <c r="E7" s="1">
        <v>39</v>
      </c>
      <c r="F7" s="1">
        <v>120</v>
      </c>
    </row>
    <row r="8" spans="1:6" x14ac:dyDescent="0.25">
      <c r="A8" s="1">
        <v>202312</v>
      </c>
      <c r="B8" s="1">
        <v>84017</v>
      </c>
      <c r="C8" s="1" t="s">
        <v>26</v>
      </c>
      <c r="D8" s="9">
        <v>999999</v>
      </c>
      <c r="E8" s="1">
        <v>35</v>
      </c>
      <c r="F8" s="1">
        <v>122</v>
      </c>
    </row>
    <row r="9" spans="1:6" x14ac:dyDescent="0.25">
      <c r="A9" s="1">
        <v>202401</v>
      </c>
      <c r="B9" s="1">
        <v>84017</v>
      </c>
      <c r="C9" s="1" t="s">
        <v>26</v>
      </c>
      <c r="D9" s="9">
        <v>999999</v>
      </c>
      <c r="E9" s="1">
        <v>29</v>
      </c>
      <c r="F9" s="1">
        <v>124</v>
      </c>
    </row>
    <row r="10" spans="1:6" x14ac:dyDescent="0.25">
      <c r="A10" s="1">
        <v>202402</v>
      </c>
      <c r="B10" s="1">
        <v>84017</v>
      </c>
      <c r="C10" s="1" t="s">
        <v>26</v>
      </c>
      <c r="D10" s="9">
        <v>962175</v>
      </c>
      <c r="E10" s="1">
        <v>23</v>
      </c>
      <c r="F10" s="1">
        <v>121</v>
      </c>
    </row>
    <row r="11" spans="1:6" x14ac:dyDescent="0.25">
      <c r="A11" s="1">
        <v>202403</v>
      </c>
      <c r="B11" s="1">
        <v>84017</v>
      </c>
      <c r="C11" s="1" t="s">
        <v>26</v>
      </c>
      <c r="D11" s="9">
        <v>999500</v>
      </c>
      <c r="E11" s="1">
        <v>25</v>
      </c>
      <c r="F11" s="1">
        <v>107</v>
      </c>
    </row>
    <row r="12" spans="1:6" x14ac:dyDescent="0.25">
      <c r="A12" s="1">
        <v>202404</v>
      </c>
      <c r="B12" s="1">
        <v>84017</v>
      </c>
      <c r="C12" s="1" t="s">
        <v>26</v>
      </c>
      <c r="D12" s="9">
        <v>968725</v>
      </c>
      <c r="E12" s="1">
        <v>22</v>
      </c>
      <c r="F12" s="1">
        <v>76</v>
      </c>
    </row>
    <row r="13" spans="1:6" x14ac:dyDescent="0.25">
      <c r="A13" s="1">
        <v>202405</v>
      </c>
      <c r="B13" s="1">
        <v>84017</v>
      </c>
      <c r="C13" s="1" t="s">
        <v>26</v>
      </c>
      <c r="D13" s="9">
        <v>1011500</v>
      </c>
      <c r="E13" s="1">
        <v>28</v>
      </c>
      <c r="F13" s="1">
        <v>56</v>
      </c>
    </row>
    <row r="14" spans="1:6" x14ac:dyDescent="0.25">
      <c r="A14" s="1">
        <v>202406</v>
      </c>
      <c r="B14" s="1">
        <v>84017</v>
      </c>
      <c r="C14" s="1" t="s">
        <v>26</v>
      </c>
      <c r="D14" s="9">
        <v>997500</v>
      </c>
      <c r="E14" s="1">
        <v>38</v>
      </c>
      <c r="F14" s="1">
        <v>39</v>
      </c>
    </row>
    <row r="15" spans="1:6" x14ac:dyDescent="0.25">
      <c r="A15" s="1">
        <v>202407</v>
      </c>
      <c r="B15" s="1">
        <v>84017</v>
      </c>
      <c r="C15" s="1" t="s">
        <v>26</v>
      </c>
      <c r="D15" s="9">
        <v>991500</v>
      </c>
      <c r="E15" s="1">
        <v>47</v>
      </c>
      <c r="F15" s="1">
        <v>49</v>
      </c>
    </row>
    <row r="16" spans="1:6" x14ac:dyDescent="0.25">
      <c r="A16" s="1">
        <v>202408</v>
      </c>
      <c r="B16" s="1">
        <v>84017</v>
      </c>
      <c r="C16" s="1" t="s">
        <v>26</v>
      </c>
      <c r="D16" s="9">
        <v>949500</v>
      </c>
      <c r="E16" s="1">
        <v>48</v>
      </c>
      <c r="F16" s="1">
        <v>75</v>
      </c>
    </row>
    <row r="17" spans="1:6" x14ac:dyDescent="0.25">
      <c r="A17" s="1">
        <v>202409</v>
      </c>
      <c r="B17" s="1">
        <v>84017</v>
      </c>
      <c r="C17" s="1" t="s">
        <v>26</v>
      </c>
      <c r="D17" s="9">
        <v>928000</v>
      </c>
      <c r="E17" s="1">
        <v>56</v>
      </c>
      <c r="F17" s="1">
        <v>96</v>
      </c>
    </row>
    <row r="18" spans="1:6" x14ac:dyDescent="0.25">
      <c r="A18" s="1">
        <v>202410</v>
      </c>
      <c r="B18" s="1">
        <v>84017</v>
      </c>
      <c r="C18" s="1" t="s">
        <v>26</v>
      </c>
      <c r="D18" s="9">
        <v>875000</v>
      </c>
      <c r="E18" s="1">
        <v>49</v>
      </c>
      <c r="F18" s="1">
        <v>121</v>
      </c>
    </row>
    <row r="19" spans="1:6" x14ac:dyDescent="0.25">
      <c r="A19" s="1">
        <v>202411</v>
      </c>
      <c r="B19" s="1">
        <v>84017</v>
      </c>
      <c r="C19" s="1" t="s">
        <v>26</v>
      </c>
      <c r="D19" s="9">
        <v>888000</v>
      </c>
      <c r="E19" s="1">
        <v>36</v>
      </c>
      <c r="F19" s="1">
        <v>155</v>
      </c>
    </row>
    <row r="20" spans="1:6" x14ac:dyDescent="0.25">
      <c r="A20" s="1">
        <v>202412</v>
      </c>
      <c r="B20" s="1">
        <v>84017</v>
      </c>
      <c r="C20" s="1" t="s">
        <v>26</v>
      </c>
      <c r="D20" s="9">
        <v>790000</v>
      </c>
      <c r="E20" s="1">
        <v>22</v>
      </c>
      <c r="F20" s="1">
        <v>163</v>
      </c>
    </row>
    <row r="21" spans="1:6" x14ac:dyDescent="0.25">
      <c r="A21" s="1">
        <v>202501</v>
      </c>
      <c r="B21" s="1">
        <v>84017</v>
      </c>
      <c r="C21" s="1" t="s">
        <v>26</v>
      </c>
      <c r="D21" s="9">
        <v>1195000</v>
      </c>
      <c r="E21" s="1">
        <v>17</v>
      </c>
      <c r="F21" s="1">
        <v>197</v>
      </c>
    </row>
    <row r="22" spans="1:6" x14ac:dyDescent="0.25">
      <c r="A22" s="1">
        <v>202502</v>
      </c>
      <c r="B22" s="1">
        <v>84017</v>
      </c>
      <c r="C22" s="1" t="s">
        <v>26</v>
      </c>
      <c r="D22" s="9">
        <v>1307500</v>
      </c>
      <c r="E22" s="1">
        <v>17</v>
      </c>
      <c r="F22" s="1">
        <v>173</v>
      </c>
    </row>
    <row r="23" spans="1:6" x14ac:dyDescent="0.25">
      <c r="A23" s="1">
        <v>202503</v>
      </c>
      <c r="B23" s="1">
        <v>84017</v>
      </c>
      <c r="C23" s="1" t="s">
        <v>26</v>
      </c>
      <c r="D23" s="9">
        <v>1250000</v>
      </c>
      <c r="E23" s="1">
        <v>21</v>
      </c>
      <c r="F23" s="1">
        <v>134</v>
      </c>
    </row>
    <row r="24" spans="1:6" x14ac:dyDescent="0.25">
      <c r="A24" s="1">
        <v>202504</v>
      </c>
      <c r="B24" s="1">
        <v>84017</v>
      </c>
      <c r="C24" s="1" t="s">
        <v>26</v>
      </c>
      <c r="D24" s="9">
        <v>1159500</v>
      </c>
      <c r="E24" s="1">
        <v>24</v>
      </c>
      <c r="F24" s="1">
        <v>49</v>
      </c>
    </row>
    <row r="25" spans="1:6" x14ac:dyDescent="0.25">
      <c r="A25" s="1">
        <v>202505</v>
      </c>
      <c r="B25" s="1">
        <v>84017</v>
      </c>
      <c r="C25" s="1" t="s">
        <v>26</v>
      </c>
      <c r="D25" s="9">
        <v>1137500</v>
      </c>
      <c r="E25" s="1">
        <v>27</v>
      </c>
      <c r="F25" s="1">
        <v>57</v>
      </c>
    </row>
    <row r="26" spans="1:6" x14ac:dyDescent="0.25">
      <c r="A26" s="1">
        <v>202506</v>
      </c>
      <c r="B26" s="1">
        <v>84017</v>
      </c>
      <c r="C26" s="1" t="s">
        <v>26</v>
      </c>
      <c r="D26" s="9">
        <v>1092450</v>
      </c>
      <c r="E26" s="1">
        <v>40</v>
      </c>
      <c r="F26" s="1">
        <v>41</v>
      </c>
    </row>
    <row r="27" spans="1:6" x14ac:dyDescent="0.25">
      <c r="A27" s="1">
        <v>202507</v>
      </c>
      <c r="B27" s="1">
        <v>84017</v>
      </c>
      <c r="C27" s="1" t="s">
        <v>26</v>
      </c>
      <c r="D27" s="9">
        <v>1011250</v>
      </c>
      <c r="E27" s="1">
        <v>48</v>
      </c>
      <c r="F27" s="1">
        <v>58</v>
      </c>
    </row>
    <row r="28" spans="1:6" x14ac:dyDescent="0.25">
      <c r="A28" s="1">
        <v>202508</v>
      </c>
      <c r="B28" s="1">
        <v>84017</v>
      </c>
      <c r="C28" s="1" t="s">
        <v>26</v>
      </c>
      <c r="D28" s="9">
        <v>1024950</v>
      </c>
      <c r="E28" s="1">
        <v>53</v>
      </c>
      <c r="F28" s="1">
        <v>76</v>
      </c>
    </row>
    <row r="29" spans="1:6" x14ac:dyDescent="0.25">
      <c r="A29" s="1">
        <v>202509</v>
      </c>
      <c r="B29" s="1">
        <v>84017</v>
      </c>
      <c r="C29" s="1" t="s">
        <v>26</v>
      </c>
      <c r="D29" s="9">
        <v>999000</v>
      </c>
      <c r="E29" s="1">
        <v>52</v>
      </c>
      <c r="F29" s="1">
        <v>66</v>
      </c>
    </row>
    <row r="30" spans="1:6" x14ac:dyDescent="0.25">
      <c r="A30" s="1">
        <v>202510</v>
      </c>
      <c r="B30" s="1">
        <v>84017</v>
      </c>
      <c r="C30" s="1" t="s">
        <v>26</v>
      </c>
      <c r="D30" s="9">
        <v>997000</v>
      </c>
      <c r="E30" s="1">
        <v>55</v>
      </c>
      <c r="F30" s="1">
        <v>86</v>
      </c>
    </row>
    <row r="31" spans="1:6" x14ac:dyDescent="0.25">
      <c r="A31" s="1">
        <v>202511</v>
      </c>
      <c r="B31" s="1">
        <v>84017</v>
      </c>
      <c r="C31" s="1" t="s">
        <v>26</v>
      </c>
      <c r="D31" s="9">
        <v>997000</v>
      </c>
      <c r="E31" s="1">
        <v>47</v>
      </c>
      <c r="F31" s="1">
        <v>111</v>
      </c>
    </row>
    <row r="32" spans="1:6" x14ac:dyDescent="0.25">
      <c r="A32" s="1">
        <v>202512</v>
      </c>
      <c r="B32" s="1">
        <v>84017</v>
      </c>
      <c r="C32" s="1" t="s">
        <v>26</v>
      </c>
      <c r="D32" s="9">
        <v>998000</v>
      </c>
      <c r="E32" s="1">
        <v>38</v>
      </c>
      <c r="F32" s="1">
        <v>139</v>
      </c>
    </row>
    <row r="33" spans="1:6" x14ac:dyDescent="0.25">
      <c r="A33" s="1">
        <v>202601</v>
      </c>
      <c r="B33" s="1">
        <v>84017</v>
      </c>
      <c r="C33" s="1" t="s">
        <v>26</v>
      </c>
      <c r="D33" s="9">
        <v>1047000</v>
      </c>
      <c r="E33" s="1">
        <v>29</v>
      </c>
      <c r="F33" s="1">
        <v>147</v>
      </c>
    </row>
    <row r="34" spans="1:6" x14ac:dyDescent="0.25">
      <c r="A34" s="1">
        <v>202602</v>
      </c>
      <c r="B34" s="1">
        <v>84017</v>
      </c>
      <c r="C34" s="1" t="s">
        <v>26</v>
      </c>
      <c r="D34" s="9">
        <v>1005725</v>
      </c>
      <c r="E34" s="1">
        <v>27</v>
      </c>
      <c r="F34" s="1">
        <v>128</v>
      </c>
    </row>
    <row r="35" spans="1:6" x14ac:dyDescent="0.25">
      <c r="A35" s="1">
        <v>202603</v>
      </c>
      <c r="B35" s="1">
        <v>84017</v>
      </c>
      <c r="C35" s="1" t="s">
        <v>26</v>
      </c>
      <c r="D35" s="9">
        <v>970500</v>
      </c>
      <c r="E35" s="1">
        <v>27</v>
      </c>
      <c r="F35" s="1">
        <v>97</v>
      </c>
    </row>
    <row r="36" spans="1:6" x14ac:dyDescent="0.25">
      <c r="A36" s="1">
        <v>202604</v>
      </c>
      <c r="B36" s="1">
        <v>84017</v>
      </c>
      <c r="C36" s="1" t="s">
        <v>26</v>
      </c>
      <c r="D36" s="9">
        <v>936250</v>
      </c>
      <c r="E36" s="1">
        <v>24</v>
      </c>
      <c r="F36" s="1">
        <v>52</v>
      </c>
    </row>
    <row r="37" spans="1:6" x14ac:dyDescent="0.25">
      <c r="A37" s="1">
        <v>202605</v>
      </c>
      <c r="B37" s="1">
        <v>84017</v>
      </c>
      <c r="C37" s="1" t="s">
        <v>26</v>
      </c>
      <c r="D37" s="9">
        <v>962500</v>
      </c>
      <c r="E37" s="1">
        <v>36</v>
      </c>
      <c r="F37" s="1">
        <v>37</v>
      </c>
    </row>
    <row r="38" spans="1:6" x14ac:dyDescent="0.25">
      <c r="A38" s="1">
        <v>202606</v>
      </c>
      <c r="B38" s="1">
        <v>84017</v>
      </c>
      <c r="C38" s="1" t="s">
        <v>26</v>
      </c>
      <c r="D38" s="9">
        <v>925000</v>
      </c>
      <c r="E38" s="1">
        <v>53</v>
      </c>
      <c r="F38" s="1">
        <v>51</v>
      </c>
    </row>
    <row r="39" spans="1:6" x14ac:dyDescent="0.25">
      <c r="A39" s="1">
        <v>202307</v>
      </c>
      <c r="B39" s="1">
        <v>84024</v>
      </c>
      <c r="C39" s="1" t="s">
        <v>32</v>
      </c>
      <c r="D39" s="9">
        <v>425000</v>
      </c>
      <c r="E39" s="1">
        <v>1</v>
      </c>
      <c r="F39" s="1">
        <v>6</v>
      </c>
    </row>
    <row r="40" spans="1:6" x14ac:dyDescent="0.25">
      <c r="A40" s="1">
        <v>202308</v>
      </c>
      <c r="B40" s="1">
        <v>84024</v>
      </c>
      <c r="C40" s="1" t="s">
        <v>32</v>
      </c>
      <c r="D40" s="9">
        <v>425000</v>
      </c>
      <c r="E40" s="1">
        <v>1</v>
      </c>
      <c r="F40" s="1">
        <v>27</v>
      </c>
    </row>
    <row r="41" spans="1:6" x14ac:dyDescent="0.25">
      <c r="A41" s="1">
        <v>202309</v>
      </c>
      <c r="B41" s="1">
        <v>84024</v>
      </c>
      <c r="C41" s="1" t="s">
        <v>32</v>
      </c>
      <c r="D41" s="9">
        <v>425000</v>
      </c>
      <c r="E41" s="1">
        <v>1</v>
      </c>
      <c r="F41" s="1">
        <v>58</v>
      </c>
    </row>
    <row r="42" spans="1:6" x14ac:dyDescent="0.25">
      <c r="A42" s="1">
        <v>202310</v>
      </c>
      <c r="B42" s="1">
        <v>84024</v>
      </c>
      <c r="C42" s="1" t="s">
        <v>32</v>
      </c>
      <c r="D42" s="9">
        <v>410000</v>
      </c>
      <c r="E42" s="1">
        <v>0</v>
      </c>
      <c r="F42" s="1">
        <v>75</v>
      </c>
    </row>
    <row r="43" spans="1:6" x14ac:dyDescent="0.25">
      <c r="A43" s="1">
        <v>202405</v>
      </c>
      <c r="B43" s="1">
        <v>84024</v>
      </c>
      <c r="C43" s="1" t="s">
        <v>32</v>
      </c>
      <c r="D43" s="9">
        <v>410000</v>
      </c>
      <c r="E43" s="1">
        <v>1</v>
      </c>
      <c r="F43" s="1">
        <v>307</v>
      </c>
    </row>
    <row r="44" spans="1:6" x14ac:dyDescent="0.25">
      <c r="A44" s="1">
        <v>202406</v>
      </c>
      <c r="B44" s="1">
        <v>84024</v>
      </c>
      <c r="C44" s="1" t="s">
        <v>32</v>
      </c>
      <c r="D44" s="9">
        <v>410000</v>
      </c>
      <c r="E44" s="1">
        <v>1</v>
      </c>
      <c r="F44" s="1">
        <v>331</v>
      </c>
    </row>
    <row r="45" spans="1:6" x14ac:dyDescent="0.25">
      <c r="A45" s="1">
        <v>202407</v>
      </c>
      <c r="B45" s="1">
        <v>84024</v>
      </c>
      <c r="C45" s="1" t="s">
        <v>32</v>
      </c>
      <c r="D45" s="9">
        <v>405000</v>
      </c>
      <c r="E45" s="1">
        <v>1</v>
      </c>
      <c r="F45" s="1">
        <v>356</v>
      </c>
    </row>
    <row r="46" spans="1:6" x14ac:dyDescent="0.25">
      <c r="A46" s="1">
        <v>202408</v>
      </c>
      <c r="B46" s="1">
        <v>84024</v>
      </c>
      <c r="C46" s="1" t="s">
        <v>32</v>
      </c>
      <c r="D46" s="9">
        <v>420000</v>
      </c>
      <c r="E46" s="1">
        <v>1</v>
      </c>
      <c r="F46" s="1">
        <v>18</v>
      </c>
    </row>
    <row r="47" spans="1:6" x14ac:dyDescent="0.25">
      <c r="A47" s="1">
        <v>202409</v>
      </c>
      <c r="B47" s="1">
        <v>84024</v>
      </c>
      <c r="C47" s="1" t="s">
        <v>32</v>
      </c>
      <c r="D47" s="9">
        <v>415000</v>
      </c>
      <c r="E47" s="1">
        <v>1</v>
      </c>
      <c r="F47" s="1">
        <v>50</v>
      </c>
    </row>
    <row r="48" spans="1:6" x14ac:dyDescent="0.25">
      <c r="A48" s="1">
        <v>202410</v>
      </c>
      <c r="B48" s="1">
        <v>84024</v>
      </c>
      <c r="C48" s="1" t="s">
        <v>32</v>
      </c>
      <c r="D48" s="9">
        <v>415000</v>
      </c>
      <c r="E48" s="1">
        <v>1</v>
      </c>
      <c r="F48" s="1">
        <v>78</v>
      </c>
    </row>
    <row r="49" spans="1:6" x14ac:dyDescent="0.25">
      <c r="A49" s="1">
        <v>202411</v>
      </c>
      <c r="B49" s="1">
        <v>84024</v>
      </c>
      <c r="C49" s="1" t="s">
        <v>32</v>
      </c>
      <c r="D49" s="9">
        <v>415000</v>
      </c>
      <c r="E49" s="1">
        <v>1</v>
      </c>
      <c r="F49" s="1">
        <v>106</v>
      </c>
    </row>
    <row r="50" spans="1:6" x14ac:dyDescent="0.25">
      <c r="A50" s="1">
        <v>202503</v>
      </c>
      <c r="B50" s="1">
        <v>84024</v>
      </c>
      <c r="C50" s="1" t="s">
        <v>32</v>
      </c>
      <c r="D50" s="9">
        <v>800000</v>
      </c>
      <c r="E50" s="1">
        <v>2</v>
      </c>
      <c r="F50" s="1">
        <v>19</v>
      </c>
    </row>
    <row r="51" spans="1:6" x14ac:dyDescent="0.25">
      <c r="A51" s="1">
        <v>202504</v>
      </c>
      <c r="B51" s="1">
        <v>84024</v>
      </c>
      <c r="C51" s="1" t="s">
        <v>32</v>
      </c>
      <c r="D51" s="9">
        <v>774500</v>
      </c>
      <c r="E51" s="1">
        <v>1</v>
      </c>
      <c r="F51" s="1">
        <v>47</v>
      </c>
    </row>
    <row r="52" spans="1:6" x14ac:dyDescent="0.25">
      <c r="A52" s="1">
        <v>202505</v>
      </c>
      <c r="B52" s="1">
        <v>84024</v>
      </c>
      <c r="C52" s="1" t="s">
        <v>32</v>
      </c>
      <c r="D52" s="9">
        <v>799000</v>
      </c>
      <c r="E52" s="1">
        <v>1</v>
      </c>
      <c r="F52" s="1">
        <v>78</v>
      </c>
    </row>
    <row r="53" spans="1:6" x14ac:dyDescent="0.25">
      <c r="A53" s="1">
        <v>202506</v>
      </c>
      <c r="B53" s="1">
        <v>84024</v>
      </c>
      <c r="C53" s="1" t="s">
        <v>32</v>
      </c>
      <c r="D53" s="9">
        <v>611000</v>
      </c>
      <c r="E53" s="1">
        <v>1</v>
      </c>
      <c r="F53" s="1">
        <v>58</v>
      </c>
    </row>
    <row r="54" spans="1:6" x14ac:dyDescent="0.25">
      <c r="A54" s="1">
        <v>202507</v>
      </c>
      <c r="B54" s="1">
        <v>84024</v>
      </c>
      <c r="C54" s="1" t="s">
        <v>32</v>
      </c>
      <c r="D54" s="9">
        <v>423000</v>
      </c>
      <c r="E54" s="1">
        <v>1</v>
      </c>
      <c r="F54" s="1">
        <v>35</v>
      </c>
    </row>
    <row r="55" spans="1:6" x14ac:dyDescent="0.25">
      <c r="A55" s="1">
        <v>202508</v>
      </c>
      <c r="B55" s="1">
        <v>84024</v>
      </c>
      <c r="C55" s="1" t="s">
        <v>32</v>
      </c>
      <c r="D55" s="9">
        <v>423000</v>
      </c>
      <c r="E55" s="1">
        <v>1</v>
      </c>
      <c r="F55" s="1">
        <v>52</v>
      </c>
    </row>
    <row r="56" spans="1:6" x14ac:dyDescent="0.25">
      <c r="A56" s="1">
        <v>202509</v>
      </c>
      <c r="B56" s="1">
        <v>84024</v>
      </c>
      <c r="C56" s="1" t="s">
        <v>32</v>
      </c>
      <c r="D56" s="9">
        <v>366500</v>
      </c>
      <c r="E56" s="1">
        <v>2</v>
      </c>
      <c r="F56" s="1">
        <v>62</v>
      </c>
    </row>
    <row r="57" spans="1:6" x14ac:dyDescent="0.25">
      <c r="A57" s="1">
        <v>202510</v>
      </c>
      <c r="B57" s="1">
        <v>84024</v>
      </c>
      <c r="C57" s="1" t="s">
        <v>32</v>
      </c>
      <c r="D57" s="9">
        <v>366500</v>
      </c>
      <c r="E57" s="1">
        <v>2</v>
      </c>
      <c r="F57" s="1">
        <v>90</v>
      </c>
    </row>
    <row r="58" spans="1:6" x14ac:dyDescent="0.25">
      <c r="A58" s="1">
        <v>202511</v>
      </c>
      <c r="B58" s="1">
        <v>84024</v>
      </c>
      <c r="C58" s="1" t="s">
        <v>32</v>
      </c>
      <c r="D58" s="9">
        <v>366500</v>
      </c>
      <c r="E58" s="1">
        <v>2</v>
      </c>
      <c r="F58" s="1">
        <v>122</v>
      </c>
    </row>
    <row r="59" spans="1:6" x14ac:dyDescent="0.25">
      <c r="A59" s="1">
        <v>202512</v>
      </c>
      <c r="B59" s="1">
        <v>84024</v>
      </c>
      <c r="C59" s="1" t="s">
        <v>32</v>
      </c>
      <c r="D59" s="9">
        <v>366500</v>
      </c>
      <c r="E59" s="1">
        <v>2</v>
      </c>
      <c r="F59" s="1">
        <v>153</v>
      </c>
    </row>
    <row r="60" spans="1:6" x14ac:dyDescent="0.25">
      <c r="A60" s="1">
        <v>202601</v>
      </c>
      <c r="B60" s="1">
        <v>84024</v>
      </c>
      <c r="C60" s="1" t="s">
        <v>32</v>
      </c>
      <c r="D60" s="9">
        <v>310000</v>
      </c>
      <c r="E60" s="1">
        <v>1</v>
      </c>
      <c r="F60" s="1">
        <v>156</v>
      </c>
    </row>
    <row r="61" spans="1:6" x14ac:dyDescent="0.25">
      <c r="A61" s="1">
        <v>202602</v>
      </c>
      <c r="B61" s="1">
        <v>84024</v>
      </c>
      <c r="C61" s="1" t="s">
        <v>32</v>
      </c>
      <c r="D61" s="9">
        <v>355000</v>
      </c>
      <c r="E61" s="1">
        <v>2</v>
      </c>
      <c r="F61" s="1">
        <v>101</v>
      </c>
    </row>
    <row r="62" spans="1:6" x14ac:dyDescent="0.25">
      <c r="A62" s="1">
        <v>202603</v>
      </c>
      <c r="B62" s="1">
        <v>84024</v>
      </c>
      <c r="C62" s="1" t="s">
        <v>32</v>
      </c>
      <c r="D62" s="9">
        <v>355000</v>
      </c>
      <c r="E62" s="1">
        <v>2</v>
      </c>
      <c r="F62" s="1">
        <v>122</v>
      </c>
    </row>
    <row r="63" spans="1:6" x14ac:dyDescent="0.25">
      <c r="A63" s="1">
        <v>202604</v>
      </c>
      <c r="B63" s="1">
        <v>84024</v>
      </c>
      <c r="C63" s="1" t="s">
        <v>32</v>
      </c>
      <c r="D63" s="9">
        <v>399999</v>
      </c>
      <c r="E63" s="1">
        <v>1</v>
      </c>
      <c r="F63" s="1">
        <v>71</v>
      </c>
    </row>
    <row r="64" spans="1:6" x14ac:dyDescent="0.25">
      <c r="A64" s="1">
        <v>202605</v>
      </c>
      <c r="B64" s="1">
        <v>84024</v>
      </c>
      <c r="C64" s="1" t="s">
        <v>32</v>
      </c>
      <c r="D64" s="9">
        <v>394999</v>
      </c>
      <c r="E64" s="1">
        <v>1</v>
      </c>
      <c r="F64" s="1">
        <v>102</v>
      </c>
    </row>
    <row r="65" spans="1:6" x14ac:dyDescent="0.25">
      <c r="A65" s="1">
        <v>202606</v>
      </c>
      <c r="B65" s="1">
        <v>84024</v>
      </c>
      <c r="C65" s="1" t="s">
        <v>32</v>
      </c>
      <c r="D65" s="9">
        <v>375000</v>
      </c>
      <c r="E65" s="1">
        <v>1</v>
      </c>
      <c r="F65" s="1">
        <v>127</v>
      </c>
    </row>
    <row r="66" spans="1:6" x14ac:dyDescent="0.25">
      <c r="A66" s="1">
        <v>202306</v>
      </c>
      <c r="B66" s="1">
        <v>84033</v>
      </c>
      <c r="C66" s="1" t="s">
        <v>31</v>
      </c>
      <c r="D66" s="9">
        <v>549000</v>
      </c>
      <c r="E66" s="1">
        <v>5</v>
      </c>
      <c r="F66" s="1">
        <v>40</v>
      </c>
    </row>
    <row r="67" spans="1:6" x14ac:dyDescent="0.25">
      <c r="A67" s="1">
        <v>202307</v>
      </c>
      <c r="B67" s="1">
        <v>84033</v>
      </c>
      <c r="C67" s="1" t="s">
        <v>31</v>
      </c>
      <c r="D67" s="9">
        <v>729999</v>
      </c>
      <c r="E67" s="1">
        <v>5</v>
      </c>
      <c r="F67" s="1">
        <v>40</v>
      </c>
    </row>
    <row r="68" spans="1:6" x14ac:dyDescent="0.25">
      <c r="A68" s="1">
        <v>202308</v>
      </c>
      <c r="B68" s="1">
        <v>84033</v>
      </c>
      <c r="C68" s="1" t="s">
        <v>31</v>
      </c>
      <c r="D68" s="9">
        <v>686249</v>
      </c>
      <c r="E68" s="1">
        <v>5</v>
      </c>
      <c r="F68" s="1">
        <v>49</v>
      </c>
    </row>
    <row r="69" spans="1:6" x14ac:dyDescent="0.25">
      <c r="A69" s="1">
        <v>202309</v>
      </c>
      <c r="B69" s="1">
        <v>84033</v>
      </c>
      <c r="C69" s="1" t="s">
        <v>31</v>
      </c>
      <c r="D69" s="9">
        <v>689999</v>
      </c>
      <c r="E69" s="1">
        <v>5</v>
      </c>
      <c r="F69" s="1">
        <v>80</v>
      </c>
    </row>
    <row r="70" spans="1:6" x14ac:dyDescent="0.25">
      <c r="A70" s="1">
        <v>202310</v>
      </c>
      <c r="B70" s="1">
        <v>84033</v>
      </c>
      <c r="C70" s="1" t="s">
        <v>31</v>
      </c>
      <c r="D70" s="9">
        <v>697500</v>
      </c>
      <c r="E70" s="1">
        <v>6</v>
      </c>
      <c r="F70" s="1">
        <v>116</v>
      </c>
    </row>
    <row r="71" spans="1:6" x14ac:dyDescent="0.25">
      <c r="A71" s="1">
        <v>202311</v>
      </c>
      <c r="B71" s="1">
        <v>84033</v>
      </c>
      <c r="C71" s="1" t="s">
        <v>31</v>
      </c>
      <c r="D71" s="9">
        <v>742500</v>
      </c>
      <c r="E71" s="1">
        <v>4</v>
      </c>
      <c r="F71" s="1">
        <v>189</v>
      </c>
    </row>
    <row r="72" spans="1:6" x14ac:dyDescent="0.25">
      <c r="A72" s="1">
        <v>202312</v>
      </c>
      <c r="B72" s="1">
        <v>84033</v>
      </c>
      <c r="C72" s="1" t="s">
        <v>31</v>
      </c>
      <c r="D72" s="9">
        <v>742500</v>
      </c>
      <c r="E72" s="1">
        <v>3</v>
      </c>
      <c r="F72" s="1">
        <v>184</v>
      </c>
    </row>
    <row r="73" spans="1:6" x14ac:dyDescent="0.25">
      <c r="A73" s="1">
        <v>202401</v>
      </c>
      <c r="B73" s="1">
        <v>84033</v>
      </c>
      <c r="C73" s="1" t="s">
        <v>31</v>
      </c>
      <c r="D73" s="9">
        <v>835000</v>
      </c>
      <c r="E73" s="1">
        <v>3</v>
      </c>
      <c r="F73" s="1">
        <v>149</v>
      </c>
    </row>
    <row r="74" spans="1:6" x14ac:dyDescent="0.25">
      <c r="A74" s="1">
        <v>202402</v>
      </c>
      <c r="B74" s="1">
        <v>84033</v>
      </c>
      <c r="C74" s="1" t="s">
        <v>31</v>
      </c>
      <c r="D74" s="9">
        <v>686950</v>
      </c>
      <c r="E74" s="1">
        <v>2</v>
      </c>
      <c r="F74" s="1">
        <v>163</v>
      </c>
    </row>
    <row r="75" spans="1:6" x14ac:dyDescent="0.25">
      <c r="A75" s="1">
        <v>202403</v>
      </c>
      <c r="B75" s="1">
        <v>84033</v>
      </c>
      <c r="C75" s="1" t="s">
        <v>31</v>
      </c>
      <c r="D75" s="9">
        <v>538900</v>
      </c>
      <c r="E75" s="1">
        <v>3</v>
      </c>
      <c r="F75" s="1">
        <v>16</v>
      </c>
    </row>
    <row r="76" spans="1:6" x14ac:dyDescent="0.25">
      <c r="A76" s="1">
        <v>202404</v>
      </c>
      <c r="B76" s="1">
        <v>84033</v>
      </c>
      <c r="C76" s="1" t="s">
        <v>31</v>
      </c>
      <c r="D76" s="9">
        <v>675000</v>
      </c>
      <c r="E76" s="1">
        <v>2</v>
      </c>
      <c r="F76" s="1">
        <v>33</v>
      </c>
    </row>
    <row r="77" spans="1:6" x14ac:dyDescent="0.25">
      <c r="A77" s="1">
        <v>202405</v>
      </c>
      <c r="B77" s="1">
        <v>84033</v>
      </c>
      <c r="C77" s="1" t="s">
        <v>31</v>
      </c>
      <c r="D77" s="9">
        <v>650000</v>
      </c>
      <c r="E77" s="1">
        <v>3</v>
      </c>
      <c r="F77" s="1">
        <v>52</v>
      </c>
    </row>
    <row r="78" spans="1:6" x14ac:dyDescent="0.25">
      <c r="A78" s="1">
        <v>202406</v>
      </c>
      <c r="B78" s="1">
        <v>84033</v>
      </c>
      <c r="C78" s="1" t="s">
        <v>31</v>
      </c>
      <c r="D78" s="9">
        <v>850000</v>
      </c>
      <c r="E78" s="1">
        <v>4</v>
      </c>
      <c r="F78" s="1">
        <v>32</v>
      </c>
    </row>
    <row r="79" spans="1:6" x14ac:dyDescent="0.25">
      <c r="A79" s="1">
        <v>202407</v>
      </c>
      <c r="B79" s="1">
        <v>84033</v>
      </c>
      <c r="C79" s="1" t="s">
        <v>31</v>
      </c>
      <c r="D79" s="9">
        <v>940000</v>
      </c>
      <c r="E79" s="1">
        <v>3</v>
      </c>
      <c r="F79" s="1">
        <v>21</v>
      </c>
    </row>
    <row r="80" spans="1:6" x14ac:dyDescent="0.25">
      <c r="A80" s="1">
        <v>202408</v>
      </c>
      <c r="B80" s="1">
        <v>84033</v>
      </c>
      <c r="C80" s="1" t="s">
        <v>31</v>
      </c>
      <c r="D80" s="9">
        <v>895000</v>
      </c>
      <c r="E80" s="1">
        <v>3</v>
      </c>
      <c r="F80" s="1">
        <v>59</v>
      </c>
    </row>
    <row r="81" spans="1:6" x14ac:dyDescent="0.25">
      <c r="A81" s="1">
        <v>202409</v>
      </c>
      <c r="B81" s="1">
        <v>84033</v>
      </c>
      <c r="C81" s="1" t="s">
        <v>31</v>
      </c>
      <c r="D81" s="9">
        <v>895000</v>
      </c>
      <c r="E81" s="1">
        <v>3</v>
      </c>
      <c r="F81" s="1">
        <v>84</v>
      </c>
    </row>
    <row r="82" spans="1:6" x14ac:dyDescent="0.25">
      <c r="A82" s="1">
        <v>202410</v>
      </c>
      <c r="B82" s="1">
        <v>84033</v>
      </c>
      <c r="C82" s="1" t="s">
        <v>31</v>
      </c>
      <c r="D82" s="9">
        <v>872500</v>
      </c>
      <c r="E82" s="1">
        <v>3</v>
      </c>
      <c r="F82" s="1">
        <v>119</v>
      </c>
    </row>
    <row r="83" spans="1:6" x14ac:dyDescent="0.25">
      <c r="A83" s="1">
        <v>202411</v>
      </c>
      <c r="B83" s="1">
        <v>84033</v>
      </c>
      <c r="C83" s="1" t="s">
        <v>31</v>
      </c>
      <c r="D83" s="9">
        <v>739900</v>
      </c>
      <c r="E83" s="1">
        <v>3</v>
      </c>
      <c r="F83" s="1">
        <v>19</v>
      </c>
    </row>
    <row r="84" spans="1:6" x14ac:dyDescent="0.25">
      <c r="A84" s="1">
        <v>202412</v>
      </c>
      <c r="B84" s="1">
        <v>84033</v>
      </c>
      <c r="C84" s="1" t="s">
        <v>31</v>
      </c>
      <c r="D84" s="9">
        <v>792425</v>
      </c>
      <c r="E84" s="1">
        <v>2</v>
      </c>
      <c r="F84" s="1">
        <v>78</v>
      </c>
    </row>
    <row r="85" spans="1:6" x14ac:dyDescent="0.25">
      <c r="A85" s="1">
        <v>202501</v>
      </c>
      <c r="B85" s="1">
        <v>84033</v>
      </c>
      <c r="C85" s="1" t="s">
        <v>31</v>
      </c>
      <c r="D85" s="9">
        <v>739900</v>
      </c>
      <c r="E85" s="1">
        <v>2</v>
      </c>
      <c r="F85" s="1">
        <v>65</v>
      </c>
    </row>
    <row r="86" spans="1:6" x14ac:dyDescent="0.25">
      <c r="A86" s="1">
        <v>202502</v>
      </c>
      <c r="B86" s="1">
        <v>84033</v>
      </c>
      <c r="C86" s="1" t="s">
        <v>31</v>
      </c>
      <c r="D86" s="9">
        <v>661175</v>
      </c>
      <c r="E86" s="1">
        <v>1</v>
      </c>
      <c r="F86" s="1">
        <v>92</v>
      </c>
    </row>
    <row r="87" spans="1:6" x14ac:dyDescent="0.25">
      <c r="A87" s="1">
        <v>202503</v>
      </c>
      <c r="B87" s="1">
        <v>84033</v>
      </c>
      <c r="C87" s="1" t="s">
        <v>31</v>
      </c>
      <c r="D87" s="9">
        <v>739900</v>
      </c>
      <c r="E87" s="1">
        <v>1</v>
      </c>
      <c r="F87" s="1">
        <v>117</v>
      </c>
    </row>
    <row r="88" spans="1:6" x14ac:dyDescent="0.25">
      <c r="A88" s="1">
        <v>202504</v>
      </c>
      <c r="B88" s="1">
        <v>84033</v>
      </c>
      <c r="C88" s="1" t="s">
        <v>31</v>
      </c>
      <c r="D88" s="9">
        <v>722200</v>
      </c>
      <c r="E88" s="1">
        <v>2</v>
      </c>
      <c r="F88" s="1">
        <v>89</v>
      </c>
    </row>
    <row r="89" spans="1:6" x14ac:dyDescent="0.25">
      <c r="A89" s="1">
        <v>202505</v>
      </c>
      <c r="B89" s="1">
        <v>84033</v>
      </c>
      <c r="C89" s="1" t="s">
        <v>31</v>
      </c>
      <c r="D89" s="9">
        <v>724450</v>
      </c>
      <c r="E89" s="1">
        <v>2</v>
      </c>
      <c r="F89" s="1">
        <v>107</v>
      </c>
    </row>
    <row r="90" spans="1:6" x14ac:dyDescent="0.25">
      <c r="A90" s="1">
        <v>202506</v>
      </c>
      <c r="B90" s="1">
        <v>84033</v>
      </c>
      <c r="C90" s="1" t="s">
        <v>31</v>
      </c>
      <c r="D90" s="9">
        <v>724450</v>
      </c>
      <c r="E90" s="1">
        <v>2</v>
      </c>
      <c r="F90" s="1">
        <v>145</v>
      </c>
    </row>
    <row r="91" spans="1:6" x14ac:dyDescent="0.25">
      <c r="A91" s="1">
        <v>202507</v>
      </c>
      <c r="B91" s="1">
        <v>84033</v>
      </c>
      <c r="C91" s="1" t="s">
        <v>31</v>
      </c>
      <c r="D91" s="9">
        <v>724450</v>
      </c>
      <c r="E91" s="1">
        <v>2</v>
      </c>
      <c r="F91" s="1">
        <v>173</v>
      </c>
    </row>
    <row r="92" spans="1:6" x14ac:dyDescent="0.25">
      <c r="A92" s="1">
        <v>202508</v>
      </c>
      <c r="B92" s="1">
        <v>84033</v>
      </c>
      <c r="C92" s="1" t="s">
        <v>31</v>
      </c>
      <c r="D92" s="9">
        <v>724450</v>
      </c>
      <c r="E92" s="1">
        <v>2</v>
      </c>
      <c r="F92" s="1">
        <v>205</v>
      </c>
    </row>
    <row r="93" spans="1:6" x14ac:dyDescent="0.25">
      <c r="A93" s="1">
        <v>202509</v>
      </c>
      <c r="B93" s="1">
        <v>84033</v>
      </c>
      <c r="C93" s="1" t="s">
        <v>31</v>
      </c>
      <c r="D93" s="9">
        <v>739900</v>
      </c>
      <c r="E93" s="1">
        <v>1</v>
      </c>
      <c r="F93" s="1">
        <v>310</v>
      </c>
    </row>
    <row r="94" spans="1:6" x14ac:dyDescent="0.25">
      <c r="A94" s="1">
        <v>202510</v>
      </c>
      <c r="B94" s="1">
        <v>84033</v>
      </c>
      <c r="C94" s="1" t="s">
        <v>31</v>
      </c>
      <c r="D94" s="9">
        <v>693000</v>
      </c>
      <c r="E94" s="1">
        <v>4</v>
      </c>
      <c r="F94" s="1">
        <v>18</v>
      </c>
    </row>
    <row r="95" spans="1:6" x14ac:dyDescent="0.25">
      <c r="A95" s="1">
        <v>202511</v>
      </c>
      <c r="B95" s="1">
        <v>84033</v>
      </c>
      <c r="C95" s="1" t="s">
        <v>31</v>
      </c>
      <c r="D95" s="9">
        <v>679900</v>
      </c>
      <c r="E95" s="1">
        <v>4</v>
      </c>
      <c r="F95" s="1">
        <v>32</v>
      </c>
    </row>
    <row r="96" spans="1:6" x14ac:dyDescent="0.25">
      <c r="A96" s="1">
        <v>202512</v>
      </c>
      <c r="B96" s="1">
        <v>84033</v>
      </c>
      <c r="C96" s="1" t="s">
        <v>31</v>
      </c>
      <c r="D96" s="9">
        <v>656250</v>
      </c>
      <c r="E96" s="1">
        <v>4</v>
      </c>
      <c r="F96" s="1">
        <v>66</v>
      </c>
    </row>
    <row r="97" spans="1:6" x14ac:dyDescent="0.25">
      <c r="A97" s="1">
        <v>202601</v>
      </c>
      <c r="B97" s="1">
        <v>84033</v>
      </c>
      <c r="C97" s="1" t="s">
        <v>31</v>
      </c>
      <c r="D97" s="9">
        <v>622500</v>
      </c>
      <c r="E97" s="1">
        <v>3</v>
      </c>
      <c r="F97" s="1">
        <v>89</v>
      </c>
    </row>
    <row r="98" spans="1:6" x14ac:dyDescent="0.25">
      <c r="A98" s="1">
        <v>202602</v>
      </c>
      <c r="B98" s="1">
        <v>84033</v>
      </c>
      <c r="C98" s="1" t="s">
        <v>31</v>
      </c>
      <c r="D98" s="9">
        <v>595913</v>
      </c>
      <c r="E98" s="1">
        <v>3</v>
      </c>
      <c r="F98" s="1">
        <v>31</v>
      </c>
    </row>
    <row r="99" spans="1:6" x14ac:dyDescent="0.25">
      <c r="A99" s="1">
        <v>202603</v>
      </c>
      <c r="B99" s="1">
        <v>84033</v>
      </c>
      <c r="C99" s="1" t="s">
        <v>31</v>
      </c>
      <c r="D99" s="9">
        <v>713750</v>
      </c>
      <c r="E99" s="1">
        <v>1</v>
      </c>
      <c r="F99" s="1">
        <v>36</v>
      </c>
    </row>
    <row r="100" spans="1:6" x14ac:dyDescent="0.25">
      <c r="A100" s="1">
        <v>202604</v>
      </c>
      <c r="B100" s="1">
        <v>84033</v>
      </c>
      <c r="C100" s="1" t="s">
        <v>31</v>
      </c>
      <c r="D100" s="9">
        <v>713750</v>
      </c>
      <c r="E100" s="1">
        <v>1</v>
      </c>
      <c r="F100" s="1">
        <v>58</v>
      </c>
    </row>
    <row r="101" spans="1:6" x14ac:dyDescent="0.25">
      <c r="A101" s="1">
        <v>202605</v>
      </c>
      <c r="B101" s="1">
        <v>84033</v>
      </c>
      <c r="C101" s="1" t="s">
        <v>31</v>
      </c>
      <c r="D101" s="9">
        <v>709000</v>
      </c>
      <c r="E101" s="1">
        <v>1</v>
      </c>
      <c r="F101" s="1">
        <v>92</v>
      </c>
    </row>
    <row r="102" spans="1:6" x14ac:dyDescent="0.25">
      <c r="A102" s="1">
        <v>202606</v>
      </c>
      <c r="B102" s="1">
        <v>84033</v>
      </c>
      <c r="C102" s="1" t="s">
        <v>31</v>
      </c>
      <c r="D102" s="9">
        <v>899975</v>
      </c>
      <c r="E102" s="1">
        <v>2</v>
      </c>
      <c r="F102" s="1">
        <v>68</v>
      </c>
    </row>
    <row r="103" spans="1:6" x14ac:dyDescent="0.25">
      <c r="A103" s="1">
        <v>202306</v>
      </c>
      <c r="B103" s="1">
        <v>84036</v>
      </c>
      <c r="C103" s="1" t="s">
        <v>27</v>
      </c>
      <c r="D103" s="9">
        <v>1453397</v>
      </c>
      <c r="E103" s="1">
        <v>134</v>
      </c>
      <c r="F103" s="1">
        <v>88</v>
      </c>
    </row>
    <row r="104" spans="1:6" x14ac:dyDescent="0.25">
      <c r="A104" s="1">
        <v>202307</v>
      </c>
      <c r="B104" s="1">
        <v>84036</v>
      </c>
      <c r="C104" s="1" t="s">
        <v>27</v>
      </c>
      <c r="D104" s="9">
        <v>1454750</v>
      </c>
      <c r="E104" s="1">
        <v>161</v>
      </c>
      <c r="F104" s="1">
        <v>65</v>
      </c>
    </row>
    <row r="105" spans="1:6" x14ac:dyDescent="0.25">
      <c r="A105" s="1">
        <v>202308</v>
      </c>
      <c r="B105" s="1">
        <v>84036</v>
      </c>
      <c r="C105" s="1" t="s">
        <v>27</v>
      </c>
      <c r="D105" s="9">
        <v>1457500</v>
      </c>
      <c r="E105" s="1">
        <v>183</v>
      </c>
      <c r="F105" s="1">
        <v>72</v>
      </c>
    </row>
    <row r="106" spans="1:6" x14ac:dyDescent="0.25">
      <c r="A106" s="1">
        <v>202309</v>
      </c>
      <c r="B106" s="1">
        <v>84036</v>
      </c>
      <c r="C106" s="1" t="s">
        <v>27</v>
      </c>
      <c r="D106" s="9">
        <v>1425000</v>
      </c>
      <c r="E106" s="1">
        <v>174</v>
      </c>
      <c r="F106" s="1">
        <v>90</v>
      </c>
    </row>
    <row r="107" spans="1:6" x14ac:dyDescent="0.25">
      <c r="A107" s="1">
        <v>202310</v>
      </c>
      <c r="B107" s="1">
        <v>84036</v>
      </c>
      <c r="C107" s="1" t="s">
        <v>27</v>
      </c>
      <c r="D107" s="9">
        <v>1398000</v>
      </c>
      <c r="E107" s="1">
        <v>164</v>
      </c>
      <c r="F107" s="1">
        <v>103</v>
      </c>
    </row>
    <row r="108" spans="1:6" x14ac:dyDescent="0.25">
      <c r="A108" s="1">
        <v>202311</v>
      </c>
      <c r="B108" s="1">
        <v>84036</v>
      </c>
      <c r="C108" s="1" t="s">
        <v>27</v>
      </c>
      <c r="D108" s="9">
        <v>1475250</v>
      </c>
      <c r="E108" s="1">
        <v>178</v>
      </c>
      <c r="F108" s="1">
        <v>98</v>
      </c>
    </row>
    <row r="109" spans="1:6" x14ac:dyDescent="0.25">
      <c r="A109" s="1">
        <v>202312</v>
      </c>
      <c r="B109" s="1">
        <v>84036</v>
      </c>
      <c r="C109" s="1" t="s">
        <v>27</v>
      </c>
      <c r="D109" s="9">
        <v>1470000</v>
      </c>
      <c r="E109" s="1">
        <v>180</v>
      </c>
      <c r="F109" s="1">
        <v>91</v>
      </c>
    </row>
    <row r="110" spans="1:6" x14ac:dyDescent="0.25">
      <c r="A110" s="1">
        <v>202401</v>
      </c>
      <c r="B110" s="1">
        <v>84036</v>
      </c>
      <c r="C110" s="1" t="s">
        <v>27</v>
      </c>
      <c r="D110" s="9">
        <v>1483500</v>
      </c>
      <c r="E110" s="1">
        <v>167</v>
      </c>
      <c r="F110" s="1">
        <v>97</v>
      </c>
    </row>
    <row r="111" spans="1:6" x14ac:dyDescent="0.25">
      <c r="A111" s="1">
        <v>202402</v>
      </c>
      <c r="B111" s="1">
        <v>84036</v>
      </c>
      <c r="C111" s="1" t="s">
        <v>27</v>
      </c>
      <c r="D111" s="9">
        <v>1494750</v>
      </c>
      <c r="E111" s="1">
        <v>153</v>
      </c>
      <c r="F111" s="1">
        <v>111</v>
      </c>
    </row>
    <row r="112" spans="1:6" x14ac:dyDescent="0.25">
      <c r="A112" s="1">
        <v>202403</v>
      </c>
      <c r="B112" s="1">
        <v>84036</v>
      </c>
      <c r="C112" s="1" t="s">
        <v>27</v>
      </c>
      <c r="D112" s="9">
        <v>1488500</v>
      </c>
      <c r="E112" s="1">
        <v>147</v>
      </c>
      <c r="F112" s="1">
        <v>127</v>
      </c>
    </row>
    <row r="113" spans="1:6" x14ac:dyDescent="0.25">
      <c r="A113" s="1">
        <v>202404</v>
      </c>
      <c r="B113" s="1">
        <v>84036</v>
      </c>
      <c r="C113" s="1" t="s">
        <v>27</v>
      </c>
      <c r="D113" s="9">
        <v>1430000</v>
      </c>
      <c r="E113" s="1">
        <v>141</v>
      </c>
      <c r="F113" s="1">
        <v>105</v>
      </c>
    </row>
    <row r="114" spans="1:6" x14ac:dyDescent="0.25">
      <c r="A114" s="1">
        <v>202405</v>
      </c>
      <c r="B114" s="1">
        <v>84036</v>
      </c>
      <c r="C114" s="1" t="s">
        <v>27</v>
      </c>
      <c r="D114" s="9">
        <v>1462500</v>
      </c>
      <c r="E114" s="1">
        <v>147</v>
      </c>
      <c r="F114" s="1">
        <v>73</v>
      </c>
    </row>
    <row r="115" spans="1:6" x14ac:dyDescent="0.25">
      <c r="A115" s="1">
        <v>202406</v>
      </c>
      <c r="B115" s="1">
        <v>84036</v>
      </c>
      <c r="C115" s="1" t="s">
        <v>27</v>
      </c>
      <c r="D115" s="9">
        <v>1397450</v>
      </c>
      <c r="E115" s="1">
        <v>178</v>
      </c>
      <c r="F115" s="1">
        <v>67</v>
      </c>
    </row>
    <row r="116" spans="1:6" x14ac:dyDescent="0.25">
      <c r="A116" s="1">
        <v>202407</v>
      </c>
      <c r="B116" s="1">
        <v>84036</v>
      </c>
      <c r="C116" s="1" t="s">
        <v>27</v>
      </c>
      <c r="D116" s="9">
        <v>1350000</v>
      </c>
      <c r="E116" s="1">
        <v>209</v>
      </c>
      <c r="F116" s="1">
        <v>52</v>
      </c>
    </row>
    <row r="117" spans="1:6" x14ac:dyDescent="0.25">
      <c r="A117" s="1">
        <v>202408</v>
      </c>
      <c r="B117" s="1">
        <v>84036</v>
      </c>
      <c r="C117" s="1" t="s">
        <v>27</v>
      </c>
      <c r="D117" s="9">
        <v>1349000</v>
      </c>
      <c r="E117" s="1">
        <v>201</v>
      </c>
      <c r="F117" s="1">
        <v>71</v>
      </c>
    </row>
    <row r="118" spans="1:6" x14ac:dyDescent="0.25">
      <c r="A118" s="1">
        <v>202409</v>
      </c>
      <c r="B118" s="1">
        <v>84036</v>
      </c>
      <c r="C118" s="1" t="s">
        <v>27</v>
      </c>
      <c r="D118" s="9">
        <v>1408750</v>
      </c>
      <c r="E118" s="1">
        <v>197</v>
      </c>
      <c r="F118" s="1">
        <v>89</v>
      </c>
    </row>
    <row r="119" spans="1:6" x14ac:dyDescent="0.25">
      <c r="A119" s="1">
        <v>202410</v>
      </c>
      <c r="B119" s="1">
        <v>84036</v>
      </c>
      <c r="C119" s="1" t="s">
        <v>27</v>
      </c>
      <c r="D119" s="9">
        <v>1303250</v>
      </c>
      <c r="E119" s="1">
        <v>177</v>
      </c>
      <c r="F119" s="1">
        <v>105</v>
      </c>
    </row>
    <row r="120" spans="1:6" x14ac:dyDescent="0.25">
      <c r="A120" s="1">
        <v>202411</v>
      </c>
      <c r="B120" s="1">
        <v>84036</v>
      </c>
      <c r="C120" s="1" t="s">
        <v>27</v>
      </c>
      <c r="D120" s="9">
        <v>1299000</v>
      </c>
      <c r="E120" s="1">
        <v>160</v>
      </c>
      <c r="F120" s="1">
        <v>113</v>
      </c>
    </row>
    <row r="121" spans="1:6" x14ac:dyDescent="0.25">
      <c r="A121" s="1">
        <v>202412</v>
      </c>
      <c r="B121" s="1">
        <v>84036</v>
      </c>
      <c r="C121" s="1" t="s">
        <v>27</v>
      </c>
      <c r="D121" s="9">
        <v>1492250</v>
      </c>
      <c r="E121" s="1">
        <v>151</v>
      </c>
      <c r="F121" s="1">
        <v>103</v>
      </c>
    </row>
    <row r="122" spans="1:6" x14ac:dyDescent="0.25">
      <c r="A122" s="1">
        <v>202501</v>
      </c>
      <c r="B122" s="1">
        <v>84036</v>
      </c>
      <c r="C122" s="1" t="s">
        <v>27</v>
      </c>
      <c r="D122" s="9">
        <v>1501560</v>
      </c>
      <c r="E122" s="1">
        <v>144</v>
      </c>
      <c r="F122" s="1">
        <v>101</v>
      </c>
    </row>
    <row r="123" spans="1:6" x14ac:dyDescent="0.25">
      <c r="A123" s="1">
        <v>202502</v>
      </c>
      <c r="B123" s="1">
        <v>84036</v>
      </c>
      <c r="C123" s="1" t="s">
        <v>27</v>
      </c>
      <c r="D123" s="9">
        <v>1565000</v>
      </c>
      <c r="E123" s="1">
        <v>141</v>
      </c>
      <c r="F123" s="1">
        <v>100</v>
      </c>
    </row>
    <row r="124" spans="1:6" x14ac:dyDescent="0.25">
      <c r="A124" s="1">
        <v>202503</v>
      </c>
      <c r="B124" s="1">
        <v>84036</v>
      </c>
      <c r="C124" s="1" t="s">
        <v>27</v>
      </c>
      <c r="D124" s="9">
        <v>1650000</v>
      </c>
      <c r="E124" s="1">
        <v>140</v>
      </c>
      <c r="F124" s="1">
        <v>100</v>
      </c>
    </row>
    <row r="125" spans="1:6" x14ac:dyDescent="0.25">
      <c r="A125" s="1">
        <v>202504</v>
      </c>
      <c r="B125" s="1">
        <v>84036</v>
      </c>
      <c r="C125" s="1" t="s">
        <v>27</v>
      </c>
      <c r="D125" s="9">
        <v>1602000</v>
      </c>
      <c r="E125" s="1">
        <v>153</v>
      </c>
      <c r="F125" s="1">
        <v>75</v>
      </c>
    </row>
    <row r="126" spans="1:6" x14ac:dyDescent="0.25">
      <c r="A126" s="1">
        <v>202505</v>
      </c>
      <c r="B126" s="1">
        <v>84036</v>
      </c>
      <c r="C126" s="1" t="s">
        <v>27</v>
      </c>
      <c r="D126" s="9">
        <v>1494000</v>
      </c>
      <c r="E126" s="1">
        <v>181</v>
      </c>
      <c r="F126" s="1">
        <v>58</v>
      </c>
    </row>
    <row r="127" spans="1:6" x14ac:dyDescent="0.25">
      <c r="A127" s="1">
        <v>202506</v>
      </c>
      <c r="B127" s="1">
        <v>84036</v>
      </c>
      <c r="C127" s="1" t="s">
        <v>27</v>
      </c>
      <c r="D127" s="9">
        <v>1535000</v>
      </c>
      <c r="E127" s="1">
        <v>210</v>
      </c>
      <c r="F127" s="1">
        <v>58</v>
      </c>
    </row>
    <row r="128" spans="1:6" x14ac:dyDescent="0.25">
      <c r="A128" s="1">
        <v>202507</v>
      </c>
      <c r="B128" s="1">
        <v>84036</v>
      </c>
      <c r="C128" s="1" t="s">
        <v>27</v>
      </c>
      <c r="D128" s="9">
        <v>1571750</v>
      </c>
      <c r="E128" s="1">
        <v>230</v>
      </c>
      <c r="F128" s="1">
        <v>64</v>
      </c>
    </row>
    <row r="129" spans="1:6" x14ac:dyDescent="0.25">
      <c r="A129" s="1">
        <v>202508</v>
      </c>
      <c r="B129" s="1">
        <v>84036</v>
      </c>
      <c r="C129" s="1" t="s">
        <v>27</v>
      </c>
      <c r="D129" s="9">
        <v>1500000</v>
      </c>
      <c r="E129" s="1">
        <v>226</v>
      </c>
      <c r="F129" s="1">
        <v>85</v>
      </c>
    </row>
    <row r="130" spans="1:6" x14ac:dyDescent="0.25">
      <c r="A130" s="1">
        <v>202509</v>
      </c>
      <c r="B130" s="1">
        <v>84036</v>
      </c>
      <c r="C130" s="1" t="s">
        <v>27</v>
      </c>
      <c r="D130" s="9">
        <v>1607500</v>
      </c>
      <c r="E130" s="1">
        <v>213</v>
      </c>
      <c r="F130" s="1">
        <v>95</v>
      </c>
    </row>
    <row r="131" spans="1:6" x14ac:dyDescent="0.25">
      <c r="A131" s="1">
        <v>202510</v>
      </c>
      <c r="B131" s="1">
        <v>84036</v>
      </c>
      <c r="C131" s="1" t="s">
        <v>27</v>
      </c>
      <c r="D131" s="9">
        <v>1587250</v>
      </c>
      <c r="E131" s="1">
        <v>217</v>
      </c>
      <c r="F131" s="1">
        <v>91</v>
      </c>
    </row>
    <row r="132" spans="1:6" x14ac:dyDescent="0.25">
      <c r="A132" s="1">
        <v>202511</v>
      </c>
      <c r="B132" s="1">
        <v>84036</v>
      </c>
      <c r="C132" s="1" t="s">
        <v>27</v>
      </c>
      <c r="D132" s="9">
        <v>1495000</v>
      </c>
      <c r="E132" s="1">
        <v>207</v>
      </c>
      <c r="F132" s="1">
        <v>87</v>
      </c>
    </row>
    <row r="133" spans="1:6" x14ac:dyDescent="0.25">
      <c r="A133" s="1">
        <v>202512</v>
      </c>
      <c r="B133" s="1">
        <v>84036</v>
      </c>
      <c r="C133" s="1" t="s">
        <v>27</v>
      </c>
      <c r="D133" s="9">
        <v>1472500</v>
      </c>
      <c r="E133" s="1">
        <v>190</v>
      </c>
      <c r="F133" s="1">
        <v>98</v>
      </c>
    </row>
    <row r="134" spans="1:6" x14ac:dyDescent="0.25">
      <c r="A134" s="1">
        <v>202601</v>
      </c>
      <c r="B134" s="1">
        <v>84036</v>
      </c>
      <c r="C134" s="1" t="s">
        <v>27</v>
      </c>
      <c r="D134" s="9">
        <v>1580000</v>
      </c>
      <c r="E134" s="1">
        <v>158</v>
      </c>
      <c r="F134" s="1">
        <v>106</v>
      </c>
    </row>
    <row r="135" spans="1:6" x14ac:dyDescent="0.25">
      <c r="A135" s="1">
        <v>202602</v>
      </c>
      <c r="B135" s="1">
        <v>84036</v>
      </c>
      <c r="C135" s="1" t="s">
        <v>27</v>
      </c>
      <c r="D135" s="9">
        <v>1600000</v>
      </c>
      <c r="E135" s="1">
        <v>158</v>
      </c>
      <c r="F135" s="1">
        <v>113</v>
      </c>
    </row>
    <row r="136" spans="1:6" x14ac:dyDescent="0.25">
      <c r="A136" s="1">
        <v>202603</v>
      </c>
      <c r="B136" s="1">
        <v>84036</v>
      </c>
      <c r="C136" s="1" t="s">
        <v>27</v>
      </c>
      <c r="D136" s="9">
        <v>1647500</v>
      </c>
      <c r="E136" s="1">
        <v>161</v>
      </c>
      <c r="F136" s="1">
        <v>114</v>
      </c>
    </row>
    <row r="137" spans="1:6" x14ac:dyDescent="0.25">
      <c r="A137" s="1">
        <v>202604</v>
      </c>
      <c r="B137" s="1">
        <v>84036</v>
      </c>
      <c r="C137" s="1" t="s">
        <v>27</v>
      </c>
      <c r="D137" s="9">
        <v>1620000</v>
      </c>
      <c r="E137" s="1">
        <v>172</v>
      </c>
      <c r="F137" s="1">
        <v>87</v>
      </c>
    </row>
    <row r="138" spans="1:6" x14ac:dyDescent="0.25">
      <c r="A138" s="1">
        <v>202605</v>
      </c>
      <c r="B138" s="1">
        <v>84036</v>
      </c>
      <c r="C138" s="1" t="s">
        <v>27</v>
      </c>
      <c r="D138" s="9">
        <v>1595000</v>
      </c>
      <c r="E138" s="1">
        <v>173</v>
      </c>
      <c r="F138" s="1">
        <v>86</v>
      </c>
    </row>
    <row r="139" spans="1:6" x14ac:dyDescent="0.25">
      <c r="A139" s="1">
        <v>202606</v>
      </c>
      <c r="B139" s="1">
        <v>84036</v>
      </c>
      <c r="C139" s="1" t="s">
        <v>27</v>
      </c>
      <c r="D139" s="9">
        <v>1682250</v>
      </c>
      <c r="E139" s="1">
        <v>206</v>
      </c>
      <c r="F139" s="1">
        <v>71</v>
      </c>
    </row>
    <row r="140" spans="1:6" x14ac:dyDescent="0.25">
      <c r="A140" s="1">
        <v>202306</v>
      </c>
      <c r="B140" s="1">
        <v>84055</v>
      </c>
      <c r="C140" s="1" t="s">
        <v>29</v>
      </c>
      <c r="D140" s="9">
        <v>915000</v>
      </c>
      <c r="E140" s="1">
        <v>22</v>
      </c>
      <c r="F140" s="1">
        <v>30</v>
      </c>
    </row>
    <row r="141" spans="1:6" x14ac:dyDescent="0.25">
      <c r="A141" s="1">
        <v>202307</v>
      </c>
      <c r="B141" s="1">
        <v>84055</v>
      </c>
      <c r="C141" s="1" t="s">
        <v>29</v>
      </c>
      <c r="D141" s="9">
        <v>899000</v>
      </c>
      <c r="E141" s="1">
        <v>26</v>
      </c>
      <c r="F141" s="1">
        <v>50</v>
      </c>
    </row>
    <row r="142" spans="1:6" x14ac:dyDescent="0.25">
      <c r="A142" s="1">
        <v>202308</v>
      </c>
      <c r="B142" s="1">
        <v>84055</v>
      </c>
      <c r="C142" s="1" t="s">
        <v>29</v>
      </c>
      <c r="D142" s="9">
        <v>936750</v>
      </c>
      <c r="E142" s="1">
        <v>30</v>
      </c>
      <c r="F142" s="1">
        <v>53</v>
      </c>
    </row>
    <row r="143" spans="1:6" x14ac:dyDescent="0.25">
      <c r="A143" s="1">
        <v>202309</v>
      </c>
      <c r="B143" s="1">
        <v>84055</v>
      </c>
      <c r="C143" s="1" t="s">
        <v>29</v>
      </c>
      <c r="D143" s="9">
        <v>1050000</v>
      </c>
      <c r="E143" s="1">
        <v>32</v>
      </c>
      <c r="F143" s="1">
        <v>56</v>
      </c>
    </row>
    <row r="144" spans="1:6" x14ac:dyDescent="0.25">
      <c r="A144" s="1">
        <v>202310</v>
      </c>
      <c r="B144" s="1">
        <v>84055</v>
      </c>
      <c r="C144" s="1" t="s">
        <v>29</v>
      </c>
      <c r="D144" s="9">
        <v>999000</v>
      </c>
      <c r="E144" s="1">
        <v>39</v>
      </c>
      <c r="F144" s="1">
        <v>61</v>
      </c>
    </row>
    <row r="145" spans="1:6" x14ac:dyDescent="0.25">
      <c r="A145" s="1">
        <v>202311</v>
      </c>
      <c r="B145" s="1">
        <v>84055</v>
      </c>
      <c r="C145" s="1" t="s">
        <v>29</v>
      </c>
      <c r="D145" s="9">
        <v>849750</v>
      </c>
      <c r="E145" s="1">
        <v>36</v>
      </c>
      <c r="F145" s="1">
        <v>70</v>
      </c>
    </row>
    <row r="146" spans="1:6" x14ac:dyDescent="0.25">
      <c r="A146" s="1">
        <v>202312</v>
      </c>
      <c r="B146" s="1">
        <v>84055</v>
      </c>
      <c r="C146" s="1" t="s">
        <v>29</v>
      </c>
      <c r="D146" s="9">
        <v>1062500</v>
      </c>
      <c r="E146" s="1">
        <v>22</v>
      </c>
      <c r="F146" s="1">
        <v>92</v>
      </c>
    </row>
    <row r="147" spans="1:6" x14ac:dyDescent="0.25">
      <c r="A147" s="1">
        <v>202401</v>
      </c>
      <c r="B147" s="1">
        <v>84055</v>
      </c>
      <c r="C147" s="1" t="s">
        <v>29</v>
      </c>
      <c r="D147" s="9">
        <v>1049250</v>
      </c>
      <c r="E147" s="1">
        <v>20</v>
      </c>
      <c r="F147" s="1">
        <v>118</v>
      </c>
    </row>
    <row r="148" spans="1:6" x14ac:dyDescent="0.25">
      <c r="A148" s="1">
        <v>202402</v>
      </c>
      <c r="B148" s="1">
        <v>84055</v>
      </c>
      <c r="C148" s="1" t="s">
        <v>29</v>
      </c>
      <c r="D148" s="9">
        <v>849500</v>
      </c>
      <c r="E148" s="1">
        <v>22</v>
      </c>
      <c r="F148" s="1">
        <v>130</v>
      </c>
    </row>
    <row r="149" spans="1:6" x14ac:dyDescent="0.25">
      <c r="A149" s="1">
        <v>202403</v>
      </c>
      <c r="B149" s="1">
        <v>84055</v>
      </c>
      <c r="C149" s="1" t="s">
        <v>29</v>
      </c>
      <c r="D149" s="9">
        <v>849500</v>
      </c>
      <c r="E149" s="1">
        <v>21</v>
      </c>
      <c r="F149" s="1">
        <v>141</v>
      </c>
    </row>
    <row r="150" spans="1:6" x14ac:dyDescent="0.25">
      <c r="A150" s="1">
        <v>202404</v>
      </c>
      <c r="B150" s="1">
        <v>84055</v>
      </c>
      <c r="C150" s="1" t="s">
        <v>29</v>
      </c>
      <c r="D150" s="9">
        <v>1250000</v>
      </c>
      <c r="E150" s="1">
        <v>20</v>
      </c>
      <c r="F150" s="1">
        <v>82</v>
      </c>
    </row>
    <row r="151" spans="1:6" x14ac:dyDescent="0.25">
      <c r="A151" s="1">
        <v>202405</v>
      </c>
      <c r="B151" s="1">
        <v>84055</v>
      </c>
      <c r="C151" s="1" t="s">
        <v>29</v>
      </c>
      <c r="D151" s="9">
        <v>1322500</v>
      </c>
      <c r="E151" s="1">
        <v>22</v>
      </c>
      <c r="F151" s="1">
        <v>49</v>
      </c>
    </row>
    <row r="152" spans="1:6" x14ac:dyDescent="0.25">
      <c r="A152" s="1">
        <v>202406</v>
      </c>
      <c r="B152" s="1">
        <v>84055</v>
      </c>
      <c r="C152" s="1" t="s">
        <v>29</v>
      </c>
      <c r="D152" s="9">
        <v>1322500</v>
      </c>
      <c r="E152" s="1">
        <v>35</v>
      </c>
      <c r="F152" s="1">
        <v>44</v>
      </c>
    </row>
    <row r="153" spans="1:6" x14ac:dyDescent="0.25">
      <c r="A153" s="1">
        <v>202407</v>
      </c>
      <c r="B153" s="1">
        <v>84055</v>
      </c>
      <c r="C153" s="1" t="s">
        <v>29</v>
      </c>
      <c r="D153" s="9">
        <v>1186500</v>
      </c>
      <c r="E153" s="1">
        <v>38</v>
      </c>
      <c r="F153" s="1">
        <v>57</v>
      </c>
    </row>
    <row r="154" spans="1:6" x14ac:dyDescent="0.25">
      <c r="A154" s="1">
        <v>202408</v>
      </c>
      <c r="B154" s="1">
        <v>84055</v>
      </c>
      <c r="C154" s="1" t="s">
        <v>29</v>
      </c>
      <c r="D154" s="9">
        <v>1250000</v>
      </c>
      <c r="E154" s="1">
        <v>41</v>
      </c>
      <c r="F154" s="1">
        <v>72</v>
      </c>
    </row>
    <row r="155" spans="1:6" x14ac:dyDescent="0.25">
      <c r="A155" s="1">
        <v>202409</v>
      </c>
      <c r="B155" s="1">
        <v>84055</v>
      </c>
      <c r="C155" s="1" t="s">
        <v>29</v>
      </c>
      <c r="D155" s="9">
        <v>1275000</v>
      </c>
      <c r="E155" s="1">
        <v>39</v>
      </c>
      <c r="F155" s="1">
        <v>82</v>
      </c>
    </row>
    <row r="156" spans="1:6" x14ac:dyDescent="0.25">
      <c r="A156" s="1">
        <v>202410</v>
      </c>
      <c r="B156" s="1">
        <v>84055</v>
      </c>
      <c r="C156" s="1" t="s">
        <v>29</v>
      </c>
      <c r="D156" s="9">
        <v>1263500</v>
      </c>
      <c r="E156" s="1">
        <v>34</v>
      </c>
      <c r="F156" s="1">
        <v>87</v>
      </c>
    </row>
    <row r="157" spans="1:6" x14ac:dyDescent="0.25">
      <c r="A157" s="1">
        <v>202411</v>
      </c>
      <c r="B157" s="1">
        <v>84055</v>
      </c>
      <c r="C157" s="1" t="s">
        <v>29</v>
      </c>
      <c r="D157" s="9">
        <v>1240000</v>
      </c>
      <c r="E157" s="1">
        <v>28</v>
      </c>
      <c r="F157" s="1">
        <v>108</v>
      </c>
    </row>
    <row r="158" spans="1:6" x14ac:dyDescent="0.25">
      <c r="A158" s="1">
        <v>202412</v>
      </c>
      <c r="B158" s="1">
        <v>84055</v>
      </c>
      <c r="C158" s="1" t="s">
        <v>29</v>
      </c>
      <c r="D158" s="9">
        <v>1692500</v>
      </c>
      <c r="E158" s="1">
        <v>19</v>
      </c>
      <c r="F158" s="1">
        <v>127</v>
      </c>
    </row>
    <row r="159" spans="1:6" x14ac:dyDescent="0.25">
      <c r="A159" s="1">
        <v>202501</v>
      </c>
      <c r="B159" s="1">
        <v>84055</v>
      </c>
      <c r="C159" s="1" t="s">
        <v>29</v>
      </c>
      <c r="D159" s="9">
        <v>1069500</v>
      </c>
      <c r="E159" s="1">
        <v>17</v>
      </c>
      <c r="F159" s="1">
        <v>133</v>
      </c>
    </row>
    <row r="160" spans="1:6" x14ac:dyDescent="0.25">
      <c r="A160" s="1">
        <v>202502</v>
      </c>
      <c r="B160" s="1">
        <v>84055</v>
      </c>
      <c r="C160" s="1" t="s">
        <v>29</v>
      </c>
      <c r="D160" s="9">
        <v>948500</v>
      </c>
      <c r="E160" s="1">
        <v>13</v>
      </c>
      <c r="F160" s="1">
        <v>153</v>
      </c>
    </row>
    <row r="161" spans="1:6" x14ac:dyDescent="0.25">
      <c r="A161" s="1">
        <v>202503</v>
      </c>
      <c r="B161" s="1">
        <v>84055</v>
      </c>
      <c r="C161" s="1" t="s">
        <v>29</v>
      </c>
      <c r="D161" s="9">
        <v>884750</v>
      </c>
      <c r="E161" s="1">
        <v>10</v>
      </c>
      <c r="F161" s="1">
        <v>70</v>
      </c>
    </row>
    <row r="162" spans="1:6" x14ac:dyDescent="0.25">
      <c r="A162" s="1">
        <v>202504</v>
      </c>
      <c r="B162" s="1">
        <v>84055</v>
      </c>
      <c r="C162" s="1" t="s">
        <v>29</v>
      </c>
      <c r="D162" s="9">
        <v>1903500</v>
      </c>
      <c r="E162" s="1">
        <v>14</v>
      </c>
      <c r="F162" s="1">
        <v>81</v>
      </c>
    </row>
    <row r="163" spans="1:6" x14ac:dyDescent="0.25">
      <c r="A163" s="1">
        <v>202505</v>
      </c>
      <c r="B163" s="1">
        <v>84055</v>
      </c>
      <c r="C163" s="1" t="s">
        <v>29</v>
      </c>
      <c r="D163" s="9">
        <v>990000</v>
      </c>
      <c r="E163" s="1">
        <v>19</v>
      </c>
      <c r="F163" s="1">
        <v>33</v>
      </c>
    </row>
    <row r="164" spans="1:6" x14ac:dyDescent="0.25">
      <c r="A164" s="1">
        <v>202506</v>
      </c>
      <c r="B164" s="1">
        <v>84055</v>
      </c>
      <c r="C164" s="1" t="s">
        <v>29</v>
      </c>
      <c r="D164" s="9">
        <v>889000</v>
      </c>
      <c r="E164" s="1">
        <v>28</v>
      </c>
      <c r="F164" s="1">
        <v>31</v>
      </c>
    </row>
    <row r="165" spans="1:6" x14ac:dyDescent="0.25">
      <c r="A165" s="1">
        <v>202507</v>
      </c>
      <c r="B165" s="1">
        <v>84055</v>
      </c>
      <c r="C165" s="1" t="s">
        <v>29</v>
      </c>
      <c r="D165" s="9">
        <v>914750</v>
      </c>
      <c r="E165" s="1">
        <v>34</v>
      </c>
      <c r="F165" s="1">
        <v>50</v>
      </c>
    </row>
    <row r="166" spans="1:6" x14ac:dyDescent="0.25">
      <c r="A166" s="1">
        <v>202508</v>
      </c>
      <c r="B166" s="1">
        <v>84055</v>
      </c>
      <c r="C166" s="1" t="s">
        <v>29</v>
      </c>
      <c r="D166" s="9">
        <v>870000</v>
      </c>
      <c r="E166" s="1">
        <v>40</v>
      </c>
      <c r="F166" s="1">
        <v>66</v>
      </c>
    </row>
    <row r="167" spans="1:6" x14ac:dyDescent="0.25">
      <c r="A167" s="1">
        <v>202509</v>
      </c>
      <c r="B167" s="1">
        <v>84055</v>
      </c>
      <c r="C167" s="1" t="s">
        <v>29</v>
      </c>
      <c r="D167" s="9">
        <v>855000</v>
      </c>
      <c r="E167" s="1">
        <v>43</v>
      </c>
      <c r="F167" s="1">
        <v>68</v>
      </c>
    </row>
    <row r="168" spans="1:6" x14ac:dyDescent="0.25">
      <c r="A168" s="1">
        <v>202510</v>
      </c>
      <c r="B168" s="1">
        <v>84055</v>
      </c>
      <c r="C168" s="1" t="s">
        <v>29</v>
      </c>
      <c r="D168" s="9">
        <v>840000</v>
      </c>
      <c r="E168" s="1">
        <v>38</v>
      </c>
      <c r="F168" s="1">
        <v>77</v>
      </c>
    </row>
    <row r="169" spans="1:6" x14ac:dyDescent="0.25">
      <c r="A169" s="1">
        <v>202511</v>
      </c>
      <c r="B169" s="1">
        <v>84055</v>
      </c>
      <c r="C169" s="1" t="s">
        <v>29</v>
      </c>
      <c r="D169" s="9">
        <v>875000</v>
      </c>
      <c r="E169" s="1">
        <v>35</v>
      </c>
      <c r="F169" s="1">
        <v>114</v>
      </c>
    </row>
    <row r="170" spans="1:6" x14ac:dyDescent="0.25">
      <c r="A170" s="1">
        <v>202512</v>
      </c>
      <c r="B170" s="1">
        <v>84055</v>
      </c>
      <c r="C170" s="1" t="s">
        <v>29</v>
      </c>
      <c r="D170" s="9">
        <v>855500</v>
      </c>
      <c r="E170" s="1">
        <v>23</v>
      </c>
      <c r="F170" s="1">
        <v>134</v>
      </c>
    </row>
    <row r="171" spans="1:6" x14ac:dyDescent="0.25">
      <c r="A171" s="1">
        <v>202601</v>
      </c>
      <c r="B171" s="1">
        <v>84055</v>
      </c>
      <c r="C171" s="1" t="s">
        <v>29</v>
      </c>
      <c r="D171" s="9">
        <v>797450</v>
      </c>
      <c r="E171" s="1">
        <v>16</v>
      </c>
      <c r="F171" s="1">
        <v>152</v>
      </c>
    </row>
    <row r="172" spans="1:6" x14ac:dyDescent="0.25">
      <c r="A172" s="1">
        <v>202602</v>
      </c>
      <c r="B172" s="1">
        <v>84055</v>
      </c>
      <c r="C172" s="1" t="s">
        <v>29</v>
      </c>
      <c r="D172" s="9">
        <v>1149500</v>
      </c>
      <c r="E172" s="1">
        <v>13</v>
      </c>
      <c r="F172" s="1">
        <v>165</v>
      </c>
    </row>
    <row r="173" spans="1:6" x14ac:dyDescent="0.25">
      <c r="A173" s="1">
        <v>202603</v>
      </c>
      <c r="B173" s="1">
        <v>84055</v>
      </c>
      <c r="C173" s="1" t="s">
        <v>29</v>
      </c>
      <c r="D173" s="9">
        <v>847425</v>
      </c>
      <c r="E173" s="1">
        <v>11</v>
      </c>
      <c r="F173" s="1">
        <v>159</v>
      </c>
    </row>
    <row r="174" spans="1:6" x14ac:dyDescent="0.25">
      <c r="A174" s="1">
        <v>202604</v>
      </c>
      <c r="B174" s="1">
        <v>84055</v>
      </c>
      <c r="C174" s="1" t="s">
        <v>29</v>
      </c>
      <c r="D174" s="9">
        <v>691250</v>
      </c>
      <c r="E174" s="1">
        <v>19</v>
      </c>
      <c r="F174" s="1">
        <v>60</v>
      </c>
    </row>
    <row r="175" spans="1:6" x14ac:dyDescent="0.25">
      <c r="A175" s="1">
        <v>202605</v>
      </c>
      <c r="B175" s="1">
        <v>84055</v>
      </c>
      <c r="C175" s="1" t="s">
        <v>29</v>
      </c>
      <c r="D175" s="9">
        <v>699900</v>
      </c>
      <c r="E175" s="1">
        <v>25</v>
      </c>
      <c r="F175" s="1">
        <v>43</v>
      </c>
    </row>
    <row r="176" spans="1:6" x14ac:dyDescent="0.25">
      <c r="A176" s="1">
        <v>202606</v>
      </c>
      <c r="B176" s="1">
        <v>84055</v>
      </c>
      <c r="C176" s="1" t="s">
        <v>29</v>
      </c>
      <c r="D176" s="9">
        <v>799950</v>
      </c>
      <c r="E176" s="1">
        <v>35</v>
      </c>
      <c r="F176" s="1">
        <v>40</v>
      </c>
    </row>
    <row r="177" spans="1:6" x14ac:dyDescent="0.25">
      <c r="A177" s="1">
        <v>202306</v>
      </c>
      <c r="B177" s="1">
        <v>84060</v>
      </c>
      <c r="C177" s="1" t="s">
        <v>22</v>
      </c>
      <c r="D177" s="9">
        <v>3084313</v>
      </c>
      <c r="E177" s="1">
        <v>153</v>
      </c>
      <c r="F177" s="1">
        <v>87</v>
      </c>
    </row>
    <row r="178" spans="1:6" x14ac:dyDescent="0.25">
      <c r="A178" s="1">
        <v>202307</v>
      </c>
      <c r="B178" s="1">
        <v>84060</v>
      </c>
      <c r="C178" s="1" t="s">
        <v>22</v>
      </c>
      <c r="D178" s="9">
        <v>2995000</v>
      </c>
      <c r="E178" s="1">
        <v>174</v>
      </c>
      <c r="F178" s="1">
        <v>71</v>
      </c>
    </row>
    <row r="179" spans="1:6" x14ac:dyDescent="0.25">
      <c r="A179" s="1">
        <v>202308</v>
      </c>
      <c r="B179" s="1">
        <v>84060</v>
      </c>
      <c r="C179" s="1" t="s">
        <v>22</v>
      </c>
      <c r="D179" s="9">
        <v>3011250</v>
      </c>
      <c r="E179" s="1">
        <v>170</v>
      </c>
      <c r="F179" s="1">
        <v>59</v>
      </c>
    </row>
    <row r="180" spans="1:6" x14ac:dyDescent="0.25">
      <c r="A180" s="1">
        <v>202309</v>
      </c>
      <c r="B180" s="1">
        <v>84060</v>
      </c>
      <c r="C180" s="1" t="s">
        <v>22</v>
      </c>
      <c r="D180" s="9">
        <v>2875000</v>
      </c>
      <c r="E180" s="1">
        <v>172</v>
      </c>
      <c r="F180" s="1">
        <v>68</v>
      </c>
    </row>
    <row r="181" spans="1:6" x14ac:dyDescent="0.25">
      <c r="A181" s="1">
        <v>202310</v>
      </c>
      <c r="B181" s="1">
        <v>84060</v>
      </c>
      <c r="C181" s="1" t="s">
        <v>22</v>
      </c>
      <c r="D181" s="9">
        <v>2859500</v>
      </c>
      <c r="E181" s="1">
        <v>166</v>
      </c>
      <c r="F181" s="1">
        <v>65</v>
      </c>
    </row>
    <row r="182" spans="1:6" x14ac:dyDescent="0.25">
      <c r="A182" s="1">
        <v>202311</v>
      </c>
      <c r="B182" s="1">
        <v>84060</v>
      </c>
      <c r="C182" s="1" t="s">
        <v>22</v>
      </c>
      <c r="D182" s="9">
        <v>2991500</v>
      </c>
      <c r="E182" s="1">
        <v>165</v>
      </c>
      <c r="F182" s="1">
        <v>76</v>
      </c>
    </row>
    <row r="183" spans="1:6" x14ac:dyDescent="0.25">
      <c r="A183" s="1">
        <v>202312</v>
      </c>
      <c r="B183" s="1">
        <v>84060</v>
      </c>
      <c r="C183" s="1" t="s">
        <v>22</v>
      </c>
      <c r="D183" s="9">
        <v>3100000</v>
      </c>
      <c r="E183" s="1">
        <v>170</v>
      </c>
      <c r="F183" s="1">
        <v>77</v>
      </c>
    </row>
    <row r="184" spans="1:6" x14ac:dyDescent="0.25">
      <c r="A184" s="1">
        <v>202401</v>
      </c>
      <c r="B184" s="1">
        <v>84060</v>
      </c>
      <c r="C184" s="1" t="s">
        <v>22</v>
      </c>
      <c r="D184" s="9">
        <v>2612000</v>
      </c>
      <c r="E184" s="1">
        <v>222</v>
      </c>
      <c r="F184" s="1">
        <v>68</v>
      </c>
    </row>
    <row r="185" spans="1:6" x14ac:dyDescent="0.25">
      <c r="A185" s="1">
        <v>202402</v>
      </c>
      <c r="B185" s="1">
        <v>84060</v>
      </c>
      <c r="C185" s="1" t="s">
        <v>22</v>
      </c>
      <c r="D185" s="9">
        <v>2989250</v>
      </c>
      <c r="E185" s="1">
        <v>224</v>
      </c>
      <c r="F185" s="1">
        <v>58</v>
      </c>
    </row>
    <row r="186" spans="1:6" x14ac:dyDescent="0.25">
      <c r="A186" s="1">
        <v>202403</v>
      </c>
      <c r="B186" s="1">
        <v>84060</v>
      </c>
      <c r="C186" s="1" t="s">
        <v>22</v>
      </c>
      <c r="D186" s="9">
        <v>2983500</v>
      </c>
      <c r="E186" s="1">
        <v>219</v>
      </c>
      <c r="F186" s="1">
        <v>74</v>
      </c>
    </row>
    <row r="187" spans="1:6" x14ac:dyDescent="0.25">
      <c r="A187" s="1">
        <v>202404</v>
      </c>
      <c r="B187" s="1">
        <v>84060</v>
      </c>
      <c r="C187" s="1" t="s">
        <v>22</v>
      </c>
      <c r="D187" s="9">
        <v>2837250</v>
      </c>
      <c r="E187" s="1">
        <v>208</v>
      </c>
      <c r="F187" s="1">
        <v>83</v>
      </c>
    </row>
    <row r="188" spans="1:6" x14ac:dyDescent="0.25">
      <c r="A188" s="1">
        <v>202405</v>
      </c>
      <c r="B188" s="1">
        <v>84060</v>
      </c>
      <c r="C188" s="1" t="s">
        <v>22</v>
      </c>
      <c r="D188" s="9">
        <v>2668750</v>
      </c>
      <c r="E188" s="1">
        <v>194</v>
      </c>
      <c r="F188" s="1">
        <v>97</v>
      </c>
    </row>
    <row r="189" spans="1:6" x14ac:dyDescent="0.25">
      <c r="A189" s="1">
        <v>202406</v>
      </c>
      <c r="B189" s="1">
        <v>84060</v>
      </c>
      <c r="C189" s="1" t="s">
        <v>22</v>
      </c>
      <c r="D189" s="9">
        <v>2750000</v>
      </c>
      <c r="E189" s="1">
        <v>196</v>
      </c>
      <c r="F189" s="1">
        <v>107</v>
      </c>
    </row>
    <row r="190" spans="1:6" x14ac:dyDescent="0.25">
      <c r="A190" s="1">
        <v>202407</v>
      </c>
      <c r="B190" s="1">
        <v>84060</v>
      </c>
      <c r="C190" s="1" t="s">
        <v>22</v>
      </c>
      <c r="D190" s="9">
        <v>2887500</v>
      </c>
      <c r="E190" s="1">
        <v>233</v>
      </c>
      <c r="F190" s="1">
        <v>95</v>
      </c>
    </row>
    <row r="191" spans="1:6" x14ac:dyDescent="0.25">
      <c r="A191" s="1">
        <v>202408</v>
      </c>
      <c r="B191" s="1">
        <v>84060</v>
      </c>
      <c r="C191" s="1" t="s">
        <v>22</v>
      </c>
      <c r="D191" s="9">
        <v>3200000</v>
      </c>
      <c r="E191" s="1">
        <v>228</v>
      </c>
      <c r="F191" s="1">
        <v>88</v>
      </c>
    </row>
    <row r="192" spans="1:6" x14ac:dyDescent="0.25">
      <c r="A192" s="1">
        <v>202409</v>
      </c>
      <c r="B192" s="1">
        <v>84060</v>
      </c>
      <c r="C192" s="1" t="s">
        <v>22</v>
      </c>
      <c r="D192" s="9">
        <v>3105000</v>
      </c>
      <c r="E192" s="1">
        <v>213</v>
      </c>
      <c r="F192" s="1">
        <v>93</v>
      </c>
    </row>
    <row r="193" spans="1:6" x14ac:dyDescent="0.25">
      <c r="A193" s="1">
        <v>202410</v>
      </c>
      <c r="B193" s="1">
        <v>84060</v>
      </c>
      <c r="C193" s="1" t="s">
        <v>22</v>
      </c>
      <c r="D193" s="9">
        <v>2881000</v>
      </c>
      <c r="E193" s="1">
        <v>200</v>
      </c>
      <c r="F193" s="1">
        <v>108</v>
      </c>
    </row>
    <row r="194" spans="1:6" x14ac:dyDescent="0.25">
      <c r="A194" s="1">
        <v>202411</v>
      </c>
      <c r="B194" s="1">
        <v>84060</v>
      </c>
      <c r="C194" s="1" t="s">
        <v>22</v>
      </c>
      <c r="D194" s="9">
        <v>2950000</v>
      </c>
      <c r="E194" s="1">
        <v>192</v>
      </c>
      <c r="F194" s="1">
        <v>112</v>
      </c>
    </row>
    <row r="195" spans="1:6" x14ac:dyDescent="0.25">
      <c r="A195" s="1">
        <v>202412</v>
      </c>
      <c r="B195" s="1">
        <v>84060</v>
      </c>
      <c r="C195" s="1" t="s">
        <v>22</v>
      </c>
      <c r="D195" s="9">
        <v>3811250</v>
      </c>
      <c r="E195" s="1">
        <v>178</v>
      </c>
      <c r="F195" s="1">
        <v>90</v>
      </c>
    </row>
    <row r="196" spans="1:6" x14ac:dyDescent="0.25">
      <c r="A196" s="1">
        <v>202501</v>
      </c>
      <c r="B196" s="1">
        <v>84060</v>
      </c>
      <c r="C196" s="1" t="s">
        <v>22</v>
      </c>
      <c r="D196" s="9">
        <v>4007500</v>
      </c>
      <c r="E196" s="1">
        <v>190</v>
      </c>
      <c r="F196" s="1">
        <v>78</v>
      </c>
    </row>
    <row r="197" spans="1:6" x14ac:dyDescent="0.25">
      <c r="A197" s="1">
        <v>202502</v>
      </c>
      <c r="B197" s="1">
        <v>84060</v>
      </c>
      <c r="C197" s="1" t="s">
        <v>22</v>
      </c>
      <c r="D197" s="9">
        <v>3475000</v>
      </c>
      <c r="E197" s="1">
        <v>212</v>
      </c>
      <c r="F197" s="1">
        <v>59</v>
      </c>
    </row>
    <row r="198" spans="1:6" x14ac:dyDescent="0.25">
      <c r="A198" s="1">
        <v>202503</v>
      </c>
      <c r="B198" s="1">
        <v>84060</v>
      </c>
      <c r="C198" s="1" t="s">
        <v>22</v>
      </c>
      <c r="D198" s="9">
        <v>3890900</v>
      </c>
      <c r="E198" s="1">
        <v>224</v>
      </c>
      <c r="F198" s="1">
        <v>61</v>
      </c>
    </row>
    <row r="199" spans="1:6" x14ac:dyDescent="0.25">
      <c r="A199" s="1">
        <v>202504</v>
      </c>
      <c r="B199" s="1">
        <v>84060</v>
      </c>
      <c r="C199" s="1" t="s">
        <v>22</v>
      </c>
      <c r="D199" s="9">
        <v>3530000</v>
      </c>
      <c r="E199" s="1">
        <v>230</v>
      </c>
      <c r="F199" s="1">
        <v>76</v>
      </c>
    </row>
    <row r="200" spans="1:6" x14ac:dyDescent="0.25">
      <c r="A200" s="1">
        <v>202505</v>
      </c>
      <c r="B200" s="1">
        <v>84060</v>
      </c>
      <c r="C200" s="1" t="s">
        <v>22</v>
      </c>
      <c r="D200" s="9">
        <v>3197500</v>
      </c>
      <c r="E200" s="1">
        <v>233</v>
      </c>
      <c r="F200" s="1">
        <v>88</v>
      </c>
    </row>
    <row r="201" spans="1:6" x14ac:dyDescent="0.25">
      <c r="A201" s="1">
        <v>202506</v>
      </c>
      <c r="B201" s="1">
        <v>84060</v>
      </c>
      <c r="C201" s="1" t="s">
        <v>22</v>
      </c>
      <c r="D201" s="9">
        <v>3097500</v>
      </c>
      <c r="E201" s="1">
        <v>252</v>
      </c>
      <c r="F201" s="1">
        <v>90</v>
      </c>
    </row>
    <row r="202" spans="1:6" x14ac:dyDescent="0.25">
      <c r="A202" s="1">
        <v>202507</v>
      </c>
      <c r="B202" s="1">
        <v>84060</v>
      </c>
      <c r="C202" s="1" t="s">
        <v>22</v>
      </c>
      <c r="D202" s="9">
        <v>3287500</v>
      </c>
      <c r="E202" s="1">
        <v>268</v>
      </c>
      <c r="F202" s="1">
        <v>81</v>
      </c>
    </row>
    <row r="203" spans="1:6" x14ac:dyDescent="0.25">
      <c r="A203" s="1">
        <v>202508</v>
      </c>
      <c r="B203" s="1">
        <v>84060</v>
      </c>
      <c r="C203" s="1" t="s">
        <v>22</v>
      </c>
      <c r="D203" s="9">
        <v>3250000</v>
      </c>
      <c r="E203" s="1">
        <v>266</v>
      </c>
      <c r="F203" s="1">
        <v>74</v>
      </c>
    </row>
    <row r="204" spans="1:6" x14ac:dyDescent="0.25">
      <c r="A204" s="1">
        <v>202509</v>
      </c>
      <c r="B204" s="1">
        <v>84060</v>
      </c>
      <c r="C204" s="1" t="s">
        <v>22</v>
      </c>
      <c r="D204" s="9">
        <v>3249000</v>
      </c>
      <c r="E204" s="1">
        <v>247</v>
      </c>
      <c r="F204" s="1">
        <v>85</v>
      </c>
    </row>
    <row r="205" spans="1:6" x14ac:dyDescent="0.25">
      <c r="A205" s="1">
        <v>202510</v>
      </c>
      <c r="B205" s="1">
        <v>84060</v>
      </c>
      <c r="C205" s="1" t="s">
        <v>22</v>
      </c>
      <c r="D205" s="9">
        <v>3212250</v>
      </c>
      <c r="E205" s="1">
        <v>221</v>
      </c>
      <c r="F205" s="1">
        <v>96</v>
      </c>
    </row>
    <row r="206" spans="1:6" x14ac:dyDescent="0.25">
      <c r="A206" s="1">
        <v>202511</v>
      </c>
      <c r="B206" s="1">
        <v>84060</v>
      </c>
      <c r="C206" s="1" t="s">
        <v>22</v>
      </c>
      <c r="D206" s="9">
        <v>3150000</v>
      </c>
      <c r="E206" s="1">
        <v>205</v>
      </c>
      <c r="F206" s="1">
        <v>106</v>
      </c>
    </row>
    <row r="207" spans="1:6" x14ac:dyDescent="0.25">
      <c r="A207" s="1">
        <v>202512</v>
      </c>
      <c r="B207" s="1">
        <v>84060</v>
      </c>
      <c r="C207" s="1" t="s">
        <v>22</v>
      </c>
      <c r="D207" s="9">
        <v>3537500</v>
      </c>
      <c r="E207" s="1">
        <v>220</v>
      </c>
      <c r="F207" s="1">
        <v>101</v>
      </c>
    </row>
    <row r="208" spans="1:6" x14ac:dyDescent="0.25">
      <c r="A208" s="1">
        <v>202601</v>
      </c>
      <c r="B208" s="1">
        <v>84060</v>
      </c>
      <c r="C208" s="1" t="s">
        <v>22</v>
      </c>
      <c r="D208" s="9">
        <v>3395000</v>
      </c>
      <c r="E208" s="1">
        <v>237</v>
      </c>
      <c r="F208" s="1">
        <v>89</v>
      </c>
    </row>
    <row r="209" spans="1:6" x14ac:dyDescent="0.25">
      <c r="A209" s="1">
        <v>202602</v>
      </c>
      <c r="B209" s="1">
        <v>84060</v>
      </c>
      <c r="C209" s="1" t="s">
        <v>22</v>
      </c>
      <c r="D209" s="9">
        <v>3646250</v>
      </c>
      <c r="E209" s="1">
        <v>265</v>
      </c>
      <c r="F209" s="1">
        <v>81</v>
      </c>
    </row>
    <row r="210" spans="1:6" x14ac:dyDescent="0.25">
      <c r="A210" s="1">
        <v>202603</v>
      </c>
      <c r="B210" s="1">
        <v>84060</v>
      </c>
      <c r="C210" s="1" t="s">
        <v>22</v>
      </c>
      <c r="D210" s="9">
        <v>3602500</v>
      </c>
      <c r="E210" s="1">
        <v>263</v>
      </c>
      <c r="F210" s="1">
        <v>87</v>
      </c>
    </row>
    <row r="211" spans="1:6" x14ac:dyDescent="0.25">
      <c r="A211" s="1">
        <v>202604</v>
      </c>
      <c r="B211" s="1">
        <v>84060</v>
      </c>
      <c r="C211" s="1" t="s">
        <v>22</v>
      </c>
      <c r="D211" s="9">
        <v>3099444</v>
      </c>
      <c r="E211" s="1">
        <v>262</v>
      </c>
      <c r="F211" s="1">
        <v>92</v>
      </c>
    </row>
    <row r="212" spans="1:6" x14ac:dyDescent="0.25">
      <c r="A212" s="1">
        <v>202605</v>
      </c>
      <c r="B212" s="1">
        <v>84060</v>
      </c>
      <c r="C212" s="1" t="s">
        <v>22</v>
      </c>
      <c r="D212" s="9">
        <v>2575000</v>
      </c>
      <c r="E212" s="1">
        <v>259</v>
      </c>
      <c r="F212" s="1">
        <v>85</v>
      </c>
    </row>
    <row r="213" spans="1:6" x14ac:dyDescent="0.25">
      <c r="A213" s="1">
        <v>202606</v>
      </c>
      <c r="B213" s="1">
        <v>84060</v>
      </c>
      <c r="C213" s="1" t="s">
        <v>22</v>
      </c>
      <c r="D213" s="9">
        <v>2647500</v>
      </c>
      <c r="E213" s="1">
        <v>286</v>
      </c>
      <c r="F213" s="1">
        <v>73</v>
      </c>
    </row>
    <row r="214" spans="1:6" x14ac:dyDescent="0.25">
      <c r="A214" s="1">
        <v>202305</v>
      </c>
      <c r="B214" s="1">
        <v>84061</v>
      </c>
      <c r="C214" s="1" t="s">
        <v>30</v>
      </c>
      <c r="D214" s="9">
        <v>4550000</v>
      </c>
      <c r="E214" s="1">
        <v>2</v>
      </c>
      <c r="F214" s="1">
        <v>111</v>
      </c>
    </row>
    <row r="215" spans="1:6" x14ac:dyDescent="0.25">
      <c r="A215" s="1">
        <v>202306</v>
      </c>
      <c r="B215" s="1">
        <v>84061</v>
      </c>
      <c r="C215" s="1" t="s">
        <v>30</v>
      </c>
      <c r="D215" s="9">
        <v>5200000</v>
      </c>
      <c r="E215" s="1">
        <v>2</v>
      </c>
      <c r="F215" s="1">
        <v>103</v>
      </c>
    </row>
    <row r="216" spans="1:6" x14ac:dyDescent="0.25">
      <c r="A216" s="1">
        <v>202307</v>
      </c>
      <c r="B216" s="1">
        <v>84061</v>
      </c>
      <c r="C216" s="1" t="s">
        <v>30</v>
      </c>
      <c r="D216" s="9">
        <v>5200000</v>
      </c>
      <c r="E216" s="1">
        <v>2</v>
      </c>
      <c r="F216" s="1">
        <v>61</v>
      </c>
    </row>
    <row r="217" spans="1:6" x14ac:dyDescent="0.25">
      <c r="A217" s="1">
        <v>202308</v>
      </c>
      <c r="B217" s="1">
        <v>84061</v>
      </c>
      <c r="C217" s="1" t="s">
        <v>30</v>
      </c>
      <c r="D217" s="9">
        <v>2000000</v>
      </c>
      <c r="E217" s="1">
        <v>3</v>
      </c>
      <c r="F217" s="1">
        <v>35</v>
      </c>
    </row>
    <row r="218" spans="1:6" x14ac:dyDescent="0.25">
      <c r="A218" s="1">
        <v>202309</v>
      </c>
      <c r="B218" s="1">
        <v>84061</v>
      </c>
      <c r="C218" s="1" t="s">
        <v>30</v>
      </c>
      <c r="D218" s="9">
        <v>2000000</v>
      </c>
      <c r="E218" s="1">
        <v>3</v>
      </c>
      <c r="F218" s="1">
        <v>56</v>
      </c>
    </row>
    <row r="219" spans="1:6" x14ac:dyDescent="0.25">
      <c r="A219" s="1">
        <v>202310</v>
      </c>
      <c r="B219" s="1">
        <v>84061</v>
      </c>
      <c r="C219" s="1" t="s">
        <v>30</v>
      </c>
      <c r="D219" s="9">
        <v>4070000</v>
      </c>
      <c r="E219" s="1">
        <v>4</v>
      </c>
      <c r="F219" s="1">
        <v>80</v>
      </c>
    </row>
    <row r="220" spans="1:6" x14ac:dyDescent="0.25">
      <c r="A220" s="1">
        <v>202311</v>
      </c>
      <c r="B220" s="1">
        <v>84061</v>
      </c>
      <c r="C220" s="1" t="s">
        <v>30</v>
      </c>
      <c r="D220" s="9">
        <v>4070000</v>
      </c>
      <c r="E220" s="1">
        <v>4</v>
      </c>
      <c r="F220" s="1">
        <v>108</v>
      </c>
    </row>
    <row r="221" spans="1:6" x14ac:dyDescent="0.25">
      <c r="A221" s="1">
        <v>202312</v>
      </c>
      <c r="B221" s="1">
        <v>84061</v>
      </c>
      <c r="C221" s="1" t="s">
        <v>30</v>
      </c>
      <c r="D221" s="9">
        <v>4070000</v>
      </c>
      <c r="E221" s="1">
        <v>4</v>
      </c>
      <c r="F221" s="1">
        <v>126</v>
      </c>
    </row>
    <row r="222" spans="1:6" x14ac:dyDescent="0.25">
      <c r="A222" s="1">
        <v>202401</v>
      </c>
      <c r="B222" s="1">
        <v>84061</v>
      </c>
      <c r="C222" s="1" t="s">
        <v>30</v>
      </c>
      <c r="D222" s="9">
        <v>3300000</v>
      </c>
      <c r="E222" s="1">
        <v>5</v>
      </c>
      <c r="F222" s="1">
        <v>116</v>
      </c>
    </row>
    <row r="223" spans="1:6" x14ac:dyDescent="0.25">
      <c r="A223" s="1">
        <v>202402</v>
      </c>
      <c r="B223" s="1">
        <v>84061</v>
      </c>
      <c r="C223" s="1" t="s">
        <v>30</v>
      </c>
      <c r="D223" s="9">
        <v>2950000</v>
      </c>
      <c r="E223" s="1">
        <v>3</v>
      </c>
      <c r="F223" s="1">
        <v>80</v>
      </c>
    </row>
    <row r="224" spans="1:6" x14ac:dyDescent="0.25">
      <c r="A224" s="1">
        <v>202403</v>
      </c>
      <c r="B224" s="1">
        <v>84061</v>
      </c>
      <c r="C224" s="1" t="s">
        <v>30</v>
      </c>
      <c r="D224" s="9">
        <v>2950000</v>
      </c>
      <c r="E224" s="1">
        <v>2</v>
      </c>
      <c r="F224" s="1">
        <v>85</v>
      </c>
    </row>
    <row r="225" spans="1:6" x14ac:dyDescent="0.25">
      <c r="A225" s="1">
        <v>202404</v>
      </c>
      <c r="B225" s="1">
        <v>84061</v>
      </c>
      <c r="C225" s="1" t="s">
        <v>30</v>
      </c>
      <c r="D225" s="9">
        <v>2950000</v>
      </c>
      <c r="E225" s="1">
        <v>3</v>
      </c>
      <c r="F225" s="1">
        <v>117</v>
      </c>
    </row>
    <row r="226" spans="1:6" x14ac:dyDescent="0.25">
      <c r="A226" s="1">
        <v>202405</v>
      </c>
      <c r="B226" s="1">
        <v>84061</v>
      </c>
      <c r="C226" s="1" t="s">
        <v>30</v>
      </c>
      <c r="D226" s="9">
        <v>2270000</v>
      </c>
      <c r="E226" s="1">
        <v>2</v>
      </c>
      <c r="F226" s="1">
        <v>22</v>
      </c>
    </row>
    <row r="227" spans="1:6" x14ac:dyDescent="0.25">
      <c r="A227" s="1">
        <v>202406</v>
      </c>
      <c r="B227" s="1">
        <v>84061</v>
      </c>
      <c r="C227" s="1" t="s">
        <v>30</v>
      </c>
      <c r="D227" s="9">
        <v>2650000</v>
      </c>
      <c r="E227" s="1">
        <v>5</v>
      </c>
      <c r="F227" s="1">
        <v>29</v>
      </c>
    </row>
    <row r="228" spans="1:6" x14ac:dyDescent="0.25">
      <c r="A228" s="1">
        <v>202407</v>
      </c>
      <c r="B228" s="1">
        <v>84061</v>
      </c>
      <c r="C228" s="1" t="s">
        <v>30</v>
      </c>
      <c r="D228" s="9">
        <v>2650000</v>
      </c>
      <c r="E228" s="1">
        <v>5</v>
      </c>
      <c r="F228" s="1">
        <v>52</v>
      </c>
    </row>
    <row r="229" spans="1:6" x14ac:dyDescent="0.25">
      <c r="A229" s="1">
        <v>202408</v>
      </c>
      <c r="B229" s="1">
        <v>84061</v>
      </c>
      <c r="C229" s="1" t="s">
        <v>30</v>
      </c>
      <c r="D229" s="9">
        <v>2650000</v>
      </c>
      <c r="E229" s="1">
        <v>5</v>
      </c>
      <c r="F229" s="1">
        <v>83</v>
      </c>
    </row>
    <row r="230" spans="1:6" x14ac:dyDescent="0.25">
      <c r="A230" s="1">
        <v>202409</v>
      </c>
      <c r="B230" s="1">
        <v>84061</v>
      </c>
      <c r="C230" s="1" t="s">
        <v>30</v>
      </c>
      <c r="D230" s="9">
        <v>2449250</v>
      </c>
      <c r="E230" s="1">
        <v>6</v>
      </c>
      <c r="F230" s="1">
        <v>105</v>
      </c>
    </row>
    <row r="231" spans="1:6" x14ac:dyDescent="0.25">
      <c r="A231" s="1">
        <v>202410</v>
      </c>
      <c r="B231" s="1">
        <v>84061</v>
      </c>
      <c r="C231" s="1" t="s">
        <v>30</v>
      </c>
      <c r="D231" s="9">
        <v>2461750</v>
      </c>
      <c r="E231" s="1">
        <v>7</v>
      </c>
      <c r="F231" s="1">
        <v>130</v>
      </c>
    </row>
    <row r="232" spans="1:6" x14ac:dyDescent="0.25">
      <c r="A232" s="1">
        <v>202411</v>
      </c>
      <c r="B232" s="1">
        <v>84061</v>
      </c>
      <c r="C232" s="1" t="s">
        <v>30</v>
      </c>
      <c r="D232" s="9">
        <v>2162000</v>
      </c>
      <c r="E232" s="1">
        <v>6</v>
      </c>
      <c r="F232" s="1">
        <v>173</v>
      </c>
    </row>
    <row r="233" spans="1:6" x14ac:dyDescent="0.25">
      <c r="A233" s="1">
        <v>202412</v>
      </c>
      <c r="B233" s="1">
        <v>84061</v>
      </c>
      <c r="C233" s="1" t="s">
        <v>30</v>
      </c>
      <c r="D233" s="9">
        <v>2162000</v>
      </c>
      <c r="E233" s="1">
        <v>5</v>
      </c>
      <c r="F233" s="1">
        <v>198</v>
      </c>
    </row>
    <row r="234" spans="1:6" x14ac:dyDescent="0.25">
      <c r="A234" s="1">
        <v>202501</v>
      </c>
      <c r="B234" s="1">
        <v>84061</v>
      </c>
      <c r="C234" s="1" t="s">
        <v>30</v>
      </c>
      <c r="D234" s="9">
        <v>2575000</v>
      </c>
      <c r="E234" s="1">
        <v>3</v>
      </c>
      <c r="F234" s="1">
        <v>196</v>
      </c>
    </row>
    <row r="235" spans="1:6" x14ac:dyDescent="0.25">
      <c r="A235" s="1">
        <v>202502</v>
      </c>
      <c r="B235" s="1">
        <v>84061</v>
      </c>
      <c r="C235" s="1" t="s">
        <v>30</v>
      </c>
      <c r="D235" s="9">
        <v>4037500</v>
      </c>
      <c r="E235" s="1">
        <v>4</v>
      </c>
      <c r="F235" s="1">
        <v>147</v>
      </c>
    </row>
    <row r="236" spans="1:6" x14ac:dyDescent="0.25">
      <c r="A236" s="1">
        <v>202503</v>
      </c>
      <c r="B236" s="1">
        <v>84061</v>
      </c>
      <c r="C236" s="1" t="s">
        <v>30</v>
      </c>
      <c r="D236" s="9">
        <v>4037500</v>
      </c>
      <c r="E236" s="1">
        <v>4</v>
      </c>
      <c r="F236" s="1">
        <v>165</v>
      </c>
    </row>
    <row r="237" spans="1:6" x14ac:dyDescent="0.25">
      <c r="A237" s="1">
        <v>202504</v>
      </c>
      <c r="B237" s="1">
        <v>84061</v>
      </c>
      <c r="C237" s="1" t="s">
        <v>30</v>
      </c>
      <c r="D237" s="9">
        <v>2575000</v>
      </c>
      <c r="E237" s="1">
        <v>5</v>
      </c>
      <c r="F237" s="1">
        <v>120</v>
      </c>
    </row>
    <row r="238" spans="1:6" x14ac:dyDescent="0.25">
      <c r="A238" s="1">
        <v>202505</v>
      </c>
      <c r="B238" s="1">
        <v>84061</v>
      </c>
      <c r="C238" s="1" t="s">
        <v>30</v>
      </c>
      <c r="D238" s="9">
        <v>2450000</v>
      </c>
      <c r="E238" s="1">
        <v>6</v>
      </c>
      <c r="F238" s="1">
        <v>151</v>
      </c>
    </row>
    <row r="239" spans="1:6" x14ac:dyDescent="0.25">
      <c r="A239" s="1">
        <v>202506</v>
      </c>
      <c r="B239" s="1">
        <v>84061</v>
      </c>
      <c r="C239" s="1" t="s">
        <v>30</v>
      </c>
      <c r="D239" s="9">
        <v>2450000</v>
      </c>
      <c r="E239" s="1">
        <v>7</v>
      </c>
      <c r="F239" s="1">
        <v>157</v>
      </c>
    </row>
    <row r="240" spans="1:6" x14ac:dyDescent="0.25">
      <c r="A240" s="1">
        <v>202507</v>
      </c>
      <c r="B240" s="1">
        <v>84061</v>
      </c>
      <c r="C240" s="1" t="s">
        <v>30</v>
      </c>
      <c r="D240" s="9">
        <v>2450000</v>
      </c>
      <c r="E240" s="1">
        <v>8</v>
      </c>
      <c r="F240" s="1">
        <v>125</v>
      </c>
    </row>
    <row r="241" spans="1:6" x14ac:dyDescent="0.25">
      <c r="A241" s="1">
        <v>202508</v>
      </c>
      <c r="B241" s="1">
        <v>84061</v>
      </c>
      <c r="C241" s="1" t="s">
        <v>30</v>
      </c>
      <c r="D241" s="9">
        <v>2450000</v>
      </c>
      <c r="E241" s="1">
        <v>8</v>
      </c>
      <c r="F241" s="1">
        <v>140</v>
      </c>
    </row>
    <row r="242" spans="1:6" x14ac:dyDescent="0.25">
      <c r="A242" s="1">
        <v>202509</v>
      </c>
      <c r="B242" s="1">
        <v>84061</v>
      </c>
      <c r="C242" s="1" t="s">
        <v>30</v>
      </c>
      <c r="D242" s="9">
        <v>1295000</v>
      </c>
      <c r="E242" s="1">
        <v>5</v>
      </c>
      <c r="F242" s="1">
        <v>120</v>
      </c>
    </row>
    <row r="243" spans="1:6" x14ac:dyDescent="0.25">
      <c r="A243" s="1">
        <v>202510</v>
      </c>
      <c r="B243" s="1">
        <v>84061</v>
      </c>
      <c r="C243" s="1" t="s">
        <v>30</v>
      </c>
      <c r="D243" s="9">
        <v>1812500</v>
      </c>
      <c r="E243" s="1">
        <v>8</v>
      </c>
      <c r="F243" s="1">
        <v>92</v>
      </c>
    </row>
    <row r="244" spans="1:6" x14ac:dyDescent="0.25">
      <c r="A244" s="1">
        <v>202511</v>
      </c>
      <c r="B244" s="1">
        <v>84061</v>
      </c>
      <c r="C244" s="1" t="s">
        <v>30</v>
      </c>
      <c r="D244" s="9">
        <v>1812500</v>
      </c>
      <c r="E244" s="1">
        <v>8</v>
      </c>
      <c r="F244" s="1">
        <v>70</v>
      </c>
    </row>
    <row r="245" spans="1:6" x14ac:dyDescent="0.25">
      <c r="A245" s="1">
        <v>202512</v>
      </c>
      <c r="B245" s="1">
        <v>84061</v>
      </c>
      <c r="C245" s="1" t="s">
        <v>30</v>
      </c>
      <c r="D245" s="9">
        <v>3124500</v>
      </c>
      <c r="E245" s="1">
        <v>6</v>
      </c>
      <c r="F245" s="1">
        <v>116</v>
      </c>
    </row>
    <row r="246" spans="1:6" x14ac:dyDescent="0.25">
      <c r="A246" s="1">
        <v>202601</v>
      </c>
      <c r="B246" s="1">
        <v>84061</v>
      </c>
      <c r="C246" s="1" t="s">
        <v>30</v>
      </c>
      <c r="D246" s="9">
        <v>2900000</v>
      </c>
      <c r="E246" s="1">
        <v>4</v>
      </c>
      <c r="F246" s="1">
        <v>109</v>
      </c>
    </row>
    <row r="247" spans="1:6" x14ac:dyDescent="0.25">
      <c r="A247" s="1">
        <v>202602</v>
      </c>
      <c r="B247" s="1">
        <v>84061</v>
      </c>
      <c r="C247" s="1" t="s">
        <v>30</v>
      </c>
      <c r="D247" s="9">
        <v>2900000</v>
      </c>
      <c r="E247" s="1">
        <v>4</v>
      </c>
      <c r="F247" s="1">
        <v>105</v>
      </c>
    </row>
    <row r="248" spans="1:6" x14ac:dyDescent="0.25">
      <c r="A248" s="1">
        <v>202603</v>
      </c>
      <c r="B248" s="1">
        <v>84061</v>
      </c>
      <c r="C248" s="1" t="s">
        <v>30</v>
      </c>
      <c r="D248" s="9">
        <v>3010000</v>
      </c>
      <c r="E248" s="1">
        <v>4</v>
      </c>
      <c r="F248" s="1">
        <v>38</v>
      </c>
    </row>
    <row r="249" spans="1:6" x14ac:dyDescent="0.25">
      <c r="A249" s="1">
        <v>202604</v>
      </c>
      <c r="B249" s="1">
        <v>84061</v>
      </c>
      <c r="C249" s="1" t="s">
        <v>30</v>
      </c>
      <c r="D249" s="9">
        <v>5137500</v>
      </c>
      <c r="E249" s="1">
        <v>3</v>
      </c>
      <c r="F249" s="1">
        <v>85</v>
      </c>
    </row>
    <row r="250" spans="1:6" x14ac:dyDescent="0.25">
      <c r="A250" s="1">
        <v>202605</v>
      </c>
      <c r="B250" s="1">
        <v>84061</v>
      </c>
      <c r="C250" s="1" t="s">
        <v>30</v>
      </c>
      <c r="D250" s="9">
        <v>5100000</v>
      </c>
      <c r="E250" s="1">
        <v>2</v>
      </c>
      <c r="F250" s="1">
        <v>48</v>
      </c>
    </row>
    <row r="251" spans="1:6" x14ac:dyDescent="0.25">
      <c r="A251" s="1">
        <v>202606</v>
      </c>
      <c r="B251" s="1">
        <v>84061</v>
      </c>
      <c r="C251" s="1" t="s">
        <v>30</v>
      </c>
      <c r="D251" s="9">
        <v>4417250</v>
      </c>
      <c r="E251" s="1">
        <v>3</v>
      </c>
      <c r="F251" s="1">
        <v>56</v>
      </c>
    </row>
    <row r="252" spans="1:6" x14ac:dyDescent="0.25">
      <c r="A252" s="1">
        <v>202306</v>
      </c>
      <c r="B252" s="1">
        <v>84098</v>
      </c>
      <c r="C252" s="1" t="s">
        <v>24</v>
      </c>
      <c r="D252" s="9">
        <v>1887500</v>
      </c>
      <c r="E252" s="1">
        <v>308</v>
      </c>
      <c r="F252" s="1">
        <v>72</v>
      </c>
    </row>
    <row r="253" spans="1:6" x14ac:dyDescent="0.25">
      <c r="A253" s="1">
        <v>202307</v>
      </c>
      <c r="B253" s="1">
        <v>84098</v>
      </c>
      <c r="C253" s="1" t="s">
        <v>24</v>
      </c>
      <c r="D253" s="9">
        <v>2225000</v>
      </c>
      <c r="E253" s="1">
        <v>343</v>
      </c>
      <c r="F253" s="1">
        <v>60</v>
      </c>
    </row>
    <row r="254" spans="1:6" x14ac:dyDescent="0.25">
      <c r="A254" s="1">
        <v>202308</v>
      </c>
      <c r="B254" s="1">
        <v>84098</v>
      </c>
      <c r="C254" s="1" t="s">
        <v>24</v>
      </c>
      <c r="D254" s="9">
        <v>1994500</v>
      </c>
      <c r="E254" s="1">
        <v>347</v>
      </c>
      <c r="F254" s="1">
        <v>62</v>
      </c>
    </row>
    <row r="255" spans="1:6" x14ac:dyDescent="0.25">
      <c r="A255" s="1">
        <v>202309</v>
      </c>
      <c r="B255" s="1">
        <v>84098</v>
      </c>
      <c r="C255" s="1" t="s">
        <v>24</v>
      </c>
      <c r="D255" s="9">
        <v>1995000</v>
      </c>
      <c r="E255" s="1">
        <v>328</v>
      </c>
      <c r="F255" s="1">
        <v>71</v>
      </c>
    </row>
    <row r="256" spans="1:6" x14ac:dyDescent="0.25">
      <c r="A256" s="1">
        <v>202310</v>
      </c>
      <c r="B256" s="1">
        <v>84098</v>
      </c>
      <c r="C256" s="1" t="s">
        <v>24</v>
      </c>
      <c r="D256" s="9">
        <v>1881000</v>
      </c>
      <c r="E256" s="1">
        <v>308</v>
      </c>
      <c r="F256" s="1">
        <v>87</v>
      </c>
    </row>
    <row r="257" spans="1:6" x14ac:dyDescent="0.25">
      <c r="A257" s="1">
        <v>202311</v>
      </c>
      <c r="B257" s="1">
        <v>84098</v>
      </c>
      <c r="C257" s="1" t="s">
        <v>24</v>
      </c>
      <c r="D257" s="9">
        <v>1813501</v>
      </c>
      <c r="E257" s="1">
        <v>295</v>
      </c>
      <c r="F257" s="1">
        <v>88</v>
      </c>
    </row>
    <row r="258" spans="1:6" x14ac:dyDescent="0.25">
      <c r="A258" s="1">
        <v>202312</v>
      </c>
      <c r="B258" s="1">
        <v>84098</v>
      </c>
      <c r="C258" s="1" t="s">
        <v>24</v>
      </c>
      <c r="D258" s="9">
        <v>1792500</v>
      </c>
      <c r="E258" s="1">
        <v>282</v>
      </c>
      <c r="F258" s="1">
        <v>94</v>
      </c>
    </row>
    <row r="259" spans="1:6" x14ac:dyDescent="0.25">
      <c r="A259" s="1">
        <v>202401</v>
      </c>
      <c r="B259" s="1">
        <v>84098</v>
      </c>
      <c r="C259" s="1" t="s">
        <v>24</v>
      </c>
      <c r="D259" s="9">
        <v>1639500</v>
      </c>
      <c r="E259" s="1">
        <v>276</v>
      </c>
      <c r="F259" s="1">
        <v>100</v>
      </c>
    </row>
    <row r="260" spans="1:6" x14ac:dyDescent="0.25">
      <c r="A260" s="1">
        <v>202402</v>
      </c>
      <c r="B260" s="1">
        <v>84098</v>
      </c>
      <c r="C260" s="1" t="s">
        <v>24</v>
      </c>
      <c r="D260" s="9">
        <v>1594000</v>
      </c>
      <c r="E260" s="1">
        <v>274</v>
      </c>
      <c r="F260" s="1">
        <v>94</v>
      </c>
    </row>
    <row r="261" spans="1:6" x14ac:dyDescent="0.25">
      <c r="A261" s="1">
        <v>202403</v>
      </c>
      <c r="B261" s="1">
        <v>84098</v>
      </c>
      <c r="C261" s="1" t="s">
        <v>24</v>
      </c>
      <c r="D261" s="9">
        <v>1397500</v>
      </c>
      <c r="E261" s="1">
        <v>274</v>
      </c>
      <c r="F261" s="1">
        <v>81</v>
      </c>
    </row>
    <row r="262" spans="1:6" x14ac:dyDescent="0.25">
      <c r="A262" s="1">
        <v>202404</v>
      </c>
      <c r="B262" s="1">
        <v>84098</v>
      </c>
      <c r="C262" s="1" t="s">
        <v>24</v>
      </c>
      <c r="D262" s="9">
        <v>1372500</v>
      </c>
      <c r="E262" s="1">
        <v>273</v>
      </c>
      <c r="F262" s="1">
        <v>77</v>
      </c>
    </row>
    <row r="263" spans="1:6" x14ac:dyDescent="0.25">
      <c r="A263" s="1">
        <v>202405</v>
      </c>
      <c r="B263" s="1">
        <v>84098</v>
      </c>
      <c r="C263" s="1" t="s">
        <v>24</v>
      </c>
      <c r="D263" s="9">
        <v>1375000</v>
      </c>
      <c r="E263" s="1">
        <v>297</v>
      </c>
      <c r="F263" s="1">
        <v>73</v>
      </c>
    </row>
    <row r="264" spans="1:6" x14ac:dyDescent="0.25">
      <c r="A264" s="1">
        <v>202406</v>
      </c>
      <c r="B264" s="1">
        <v>84098</v>
      </c>
      <c r="C264" s="1" t="s">
        <v>24</v>
      </c>
      <c r="D264" s="9">
        <v>1645000</v>
      </c>
      <c r="E264" s="1">
        <v>360</v>
      </c>
      <c r="F264" s="1">
        <v>58</v>
      </c>
    </row>
    <row r="265" spans="1:6" x14ac:dyDescent="0.25">
      <c r="A265" s="1">
        <v>202407</v>
      </c>
      <c r="B265" s="1">
        <v>84098</v>
      </c>
      <c r="C265" s="1" t="s">
        <v>24</v>
      </c>
      <c r="D265" s="9">
        <v>1760000</v>
      </c>
      <c r="E265" s="1">
        <v>392</v>
      </c>
      <c r="F265" s="1">
        <v>56</v>
      </c>
    </row>
    <row r="266" spans="1:6" x14ac:dyDescent="0.25">
      <c r="A266" s="1">
        <v>202408</v>
      </c>
      <c r="B266" s="1">
        <v>84098</v>
      </c>
      <c r="C266" s="1" t="s">
        <v>24</v>
      </c>
      <c r="D266" s="9">
        <v>1690000</v>
      </c>
      <c r="E266" s="1">
        <v>389</v>
      </c>
      <c r="F266" s="1">
        <v>72</v>
      </c>
    </row>
    <row r="267" spans="1:6" x14ac:dyDescent="0.25">
      <c r="A267" s="1">
        <v>202409</v>
      </c>
      <c r="B267" s="1">
        <v>84098</v>
      </c>
      <c r="C267" s="1" t="s">
        <v>24</v>
      </c>
      <c r="D267" s="9">
        <v>1590000</v>
      </c>
      <c r="E267" s="1">
        <v>378</v>
      </c>
      <c r="F267" s="1">
        <v>88</v>
      </c>
    </row>
    <row r="268" spans="1:6" x14ac:dyDescent="0.25">
      <c r="A268" s="1">
        <v>202410</v>
      </c>
      <c r="B268" s="1">
        <v>84098</v>
      </c>
      <c r="C268" s="1" t="s">
        <v>24</v>
      </c>
      <c r="D268" s="9">
        <v>1578500</v>
      </c>
      <c r="E268" s="1">
        <v>346</v>
      </c>
      <c r="F268" s="1">
        <v>99</v>
      </c>
    </row>
    <row r="269" spans="1:6" x14ac:dyDescent="0.25">
      <c r="A269" s="1">
        <v>202411</v>
      </c>
      <c r="B269" s="1">
        <v>84098</v>
      </c>
      <c r="C269" s="1" t="s">
        <v>24</v>
      </c>
      <c r="D269" s="9">
        <v>1564000</v>
      </c>
      <c r="E269" s="1">
        <v>328</v>
      </c>
      <c r="F269" s="1">
        <v>101</v>
      </c>
    </row>
    <row r="270" spans="1:6" x14ac:dyDescent="0.25">
      <c r="A270" s="1">
        <v>202412</v>
      </c>
      <c r="B270" s="1">
        <v>84098</v>
      </c>
      <c r="C270" s="1" t="s">
        <v>24</v>
      </c>
      <c r="D270" s="9">
        <v>1591250</v>
      </c>
      <c r="E270" s="1">
        <v>286</v>
      </c>
      <c r="F270" s="1">
        <v>101</v>
      </c>
    </row>
    <row r="271" spans="1:6" x14ac:dyDescent="0.25">
      <c r="A271" s="1">
        <v>202501</v>
      </c>
      <c r="B271" s="1">
        <v>84098</v>
      </c>
      <c r="C271" s="1" t="s">
        <v>24</v>
      </c>
      <c r="D271" s="9">
        <v>1750000</v>
      </c>
      <c r="E271" s="1">
        <v>278</v>
      </c>
      <c r="F271" s="1">
        <v>105</v>
      </c>
    </row>
    <row r="272" spans="1:6" x14ac:dyDescent="0.25">
      <c r="A272" s="1">
        <v>202502</v>
      </c>
      <c r="B272" s="1">
        <v>84098</v>
      </c>
      <c r="C272" s="1" t="s">
        <v>24</v>
      </c>
      <c r="D272" s="9">
        <v>1825000</v>
      </c>
      <c r="E272" s="1">
        <v>287</v>
      </c>
      <c r="F272" s="1">
        <v>88</v>
      </c>
    </row>
    <row r="273" spans="1:6" x14ac:dyDescent="0.25">
      <c r="A273" s="1">
        <v>202503</v>
      </c>
      <c r="B273" s="1">
        <v>84098</v>
      </c>
      <c r="C273" s="1" t="s">
        <v>24</v>
      </c>
      <c r="D273" s="9">
        <v>1562500</v>
      </c>
      <c r="E273" s="1">
        <v>291</v>
      </c>
      <c r="F273" s="1">
        <v>74</v>
      </c>
    </row>
    <row r="274" spans="1:6" x14ac:dyDescent="0.25">
      <c r="A274" s="1">
        <v>202504</v>
      </c>
      <c r="B274" s="1">
        <v>84098</v>
      </c>
      <c r="C274" s="1" t="s">
        <v>24</v>
      </c>
      <c r="D274" s="9">
        <v>1572500</v>
      </c>
      <c r="E274" s="1">
        <v>321</v>
      </c>
      <c r="F274" s="1">
        <v>77</v>
      </c>
    </row>
    <row r="275" spans="1:6" x14ac:dyDescent="0.25">
      <c r="A275" s="1">
        <v>202505</v>
      </c>
      <c r="B275" s="1">
        <v>84098</v>
      </c>
      <c r="C275" s="1" t="s">
        <v>24</v>
      </c>
      <c r="D275" s="9">
        <v>1575000</v>
      </c>
      <c r="E275" s="1">
        <v>330</v>
      </c>
      <c r="F275" s="1">
        <v>73</v>
      </c>
    </row>
    <row r="276" spans="1:6" x14ac:dyDescent="0.25">
      <c r="A276" s="1">
        <v>202506</v>
      </c>
      <c r="B276" s="1">
        <v>84098</v>
      </c>
      <c r="C276" s="1" t="s">
        <v>24</v>
      </c>
      <c r="D276" s="9">
        <v>1526250</v>
      </c>
      <c r="E276" s="1">
        <v>398</v>
      </c>
      <c r="F276" s="1">
        <v>65</v>
      </c>
    </row>
    <row r="277" spans="1:6" x14ac:dyDescent="0.25">
      <c r="A277" s="1">
        <v>202507</v>
      </c>
      <c r="B277" s="1">
        <v>84098</v>
      </c>
      <c r="C277" s="1" t="s">
        <v>24</v>
      </c>
      <c r="D277" s="9">
        <v>1550000</v>
      </c>
      <c r="E277" s="1">
        <v>411</v>
      </c>
      <c r="F277" s="1">
        <v>64</v>
      </c>
    </row>
    <row r="278" spans="1:6" x14ac:dyDescent="0.25">
      <c r="A278" s="1">
        <v>202508</v>
      </c>
      <c r="B278" s="1">
        <v>84098</v>
      </c>
      <c r="C278" s="1" t="s">
        <v>24</v>
      </c>
      <c r="D278" s="9">
        <v>1500000</v>
      </c>
      <c r="E278" s="1">
        <v>402</v>
      </c>
      <c r="F278" s="1">
        <v>78</v>
      </c>
    </row>
    <row r="279" spans="1:6" x14ac:dyDescent="0.25">
      <c r="A279" s="1">
        <v>202509</v>
      </c>
      <c r="B279" s="1">
        <v>84098</v>
      </c>
      <c r="C279" s="1" t="s">
        <v>24</v>
      </c>
      <c r="D279" s="9">
        <v>1471250</v>
      </c>
      <c r="E279" s="1">
        <v>364</v>
      </c>
      <c r="F279" s="1">
        <v>96</v>
      </c>
    </row>
    <row r="280" spans="1:6" x14ac:dyDescent="0.25">
      <c r="A280" s="1">
        <v>202510</v>
      </c>
      <c r="B280" s="1">
        <v>84098</v>
      </c>
      <c r="C280" s="1" t="s">
        <v>24</v>
      </c>
      <c r="D280" s="9">
        <v>1420000</v>
      </c>
      <c r="E280" s="1">
        <v>338</v>
      </c>
      <c r="F280" s="1">
        <v>101</v>
      </c>
    </row>
    <row r="281" spans="1:6" x14ac:dyDescent="0.25">
      <c r="A281" s="1">
        <v>202511</v>
      </c>
      <c r="B281" s="1">
        <v>84098</v>
      </c>
      <c r="C281" s="1" t="s">
        <v>24</v>
      </c>
      <c r="D281" s="9">
        <v>1363000</v>
      </c>
      <c r="E281" s="1">
        <v>316</v>
      </c>
      <c r="F281" s="1">
        <v>107</v>
      </c>
    </row>
    <row r="282" spans="1:6" x14ac:dyDescent="0.25">
      <c r="A282" s="1">
        <v>202512</v>
      </c>
      <c r="B282" s="1">
        <v>84098</v>
      </c>
      <c r="C282" s="1" t="s">
        <v>24</v>
      </c>
      <c r="D282" s="9">
        <v>1333750</v>
      </c>
      <c r="E282" s="1">
        <v>287</v>
      </c>
      <c r="F282" s="1">
        <v>116</v>
      </c>
    </row>
    <row r="283" spans="1:6" x14ac:dyDescent="0.25">
      <c r="A283" s="1">
        <v>202601</v>
      </c>
      <c r="B283" s="1">
        <v>84098</v>
      </c>
      <c r="C283" s="1" t="s">
        <v>24</v>
      </c>
      <c r="D283" s="9">
        <v>1350000</v>
      </c>
      <c r="E283" s="1">
        <v>266</v>
      </c>
      <c r="F283" s="1">
        <v>113</v>
      </c>
    </row>
    <row r="284" spans="1:6" x14ac:dyDescent="0.25">
      <c r="A284" s="1">
        <v>202602</v>
      </c>
      <c r="B284" s="1">
        <v>84098</v>
      </c>
      <c r="C284" s="1" t="s">
        <v>24</v>
      </c>
      <c r="D284" s="9">
        <v>1350000</v>
      </c>
      <c r="E284" s="1">
        <v>262</v>
      </c>
      <c r="F284" s="1">
        <v>106</v>
      </c>
    </row>
    <row r="285" spans="1:6" x14ac:dyDescent="0.25">
      <c r="A285" s="1">
        <v>202603</v>
      </c>
      <c r="B285" s="1">
        <v>84098</v>
      </c>
      <c r="C285" s="1" t="s">
        <v>24</v>
      </c>
      <c r="D285" s="9">
        <v>1325000</v>
      </c>
      <c r="E285" s="1">
        <v>280</v>
      </c>
      <c r="F285" s="1">
        <v>91</v>
      </c>
    </row>
    <row r="286" spans="1:6" x14ac:dyDescent="0.25">
      <c r="A286" s="1">
        <v>202604</v>
      </c>
      <c r="B286" s="1">
        <v>84098</v>
      </c>
      <c r="C286" s="1" t="s">
        <v>24</v>
      </c>
      <c r="D286" s="9">
        <v>1277500</v>
      </c>
      <c r="E286" s="1">
        <v>283</v>
      </c>
      <c r="F286" s="1">
        <v>81</v>
      </c>
    </row>
    <row r="287" spans="1:6" x14ac:dyDescent="0.25">
      <c r="A287" s="1">
        <v>202605</v>
      </c>
      <c r="B287" s="1">
        <v>84098</v>
      </c>
      <c r="C287" s="1" t="s">
        <v>24</v>
      </c>
      <c r="D287" s="9">
        <v>1350000</v>
      </c>
      <c r="E287" s="1">
        <v>286</v>
      </c>
      <c r="F287" s="1">
        <v>75</v>
      </c>
    </row>
    <row r="288" spans="1:6" x14ac:dyDescent="0.25">
      <c r="A288" s="1">
        <v>202606</v>
      </c>
      <c r="B288" s="1">
        <v>84098</v>
      </c>
      <c r="C288" s="1" t="s">
        <v>24</v>
      </c>
      <c r="D288" s="9">
        <v>1449500</v>
      </c>
      <c r="E288" s="1">
        <v>353</v>
      </c>
      <c r="F288" s="1">
        <v>58</v>
      </c>
    </row>
  </sheetData>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3"/>
  <sheetViews>
    <sheetView zoomScaleNormal="100" workbookViewId="0">
      <pane ySplit="3" topLeftCell="A4" activePane="bottomLeft" state="frozen"/>
      <selection pane="bottomLeft"/>
    </sheetView>
  </sheetViews>
  <sheetFormatPr defaultColWidth="8.5703125" defaultRowHeight="15" x14ac:dyDescent="0.25"/>
  <cols>
    <col min="1" max="1" width="8" customWidth="1"/>
    <col min="2" max="2" width="28" customWidth="1"/>
    <col min="3" max="3" width="18" customWidth="1"/>
    <col min="4" max="4" width="10" customWidth="1"/>
    <col min="5" max="6" width="15" customWidth="1"/>
    <col min="7" max="7" width="11" customWidth="1"/>
    <col min="8" max="8" width="12" customWidth="1"/>
    <col min="9" max="9" width="11" customWidth="1"/>
    <col min="10" max="10" width="12" customWidth="1"/>
    <col min="11" max="11" width="10" customWidth="1"/>
    <col min="12" max="12" width="18" customWidth="1"/>
    <col min="13" max="13" width="34" customWidth="1"/>
  </cols>
  <sheetData>
    <row r="1" spans="1:13" ht="16.5" x14ac:dyDescent="0.25">
      <c r="A1" s="10" t="s">
        <v>39</v>
      </c>
    </row>
    <row r="3" spans="1:13" ht="38.25" x14ac:dyDescent="0.25">
      <c r="A3" s="8" t="s">
        <v>17</v>
      </c>
      <c r="B3" s="8" t="s">
        <v>18</v>
      </c>
      <c r="C3" s="8" t="s">
        <v>40</v>
      </c>
      <c r="D3" s="8" t="s">
        <v>41</v>
      </c>
      <c r="E3" s="8" t="s">
        <v>42</v>
      </c>
      <c r="F3" s="8" t="s">
        <v>43</v>
      </c>
      <c r="G3" s="8" t="s">
        <v>44</v>
      </c>
      <c r="H3" s="8" t="s">
        <v>45</v>
      </c>
      <c r="I3" s="8" t="s">
        <v>46</v>
      </c>
      <c r="J3" s="8" t="s">
        <v>47</v>
      </c>
      <c r="K3" s="8" t="s">
        <v>48</v>
      </c>
      <c r="L3" s="8" t="s">
        <v>49</v>
      </c>
      <c r="M3" s="8" t="s">
        <v>50</v>
      </c>
    </row>
    <row r="4" spans="1:13" x14ac:dyDescent="0.25">
      <c r="A4" s="11">
        <v>84060</v>
      </c>
      <c r="B4" s="11" t="s">
        <v>22</v>
      </c>
      <c r="C4" s="12">
        <f>SUMIFS('Raw Data'!$D$2:$D$288,'Raw Data'!$B$2:$B$288,$A4,'Raw Data'!$A$2:$A$288,202606)</f>
        <v>2647500</v>
      </c>
      <c r="D4" s="13">
        <f>IFERROR(C4/SUMIFS('Raw Data'!$D$2:$D$288,'Raw Data'!$B$2:$B$288,$A4,'Raw Data'!$A$2:$A$288,202506)-1,"n/a")</f>
        <v>-0.14527845036319609</v>
      </c>
      <c r="E4" s="12">
        <f>AVERAGEIFS('Raw Data'!$D$2:$D$288,'Raw Data'!$B$2:$B$288,$A4,'Raw Data'!$A$2:$A$288,"&gt;=202507")</f>
        <v>3220995.3333333335</v>
      </c>
      <c r="F4" s="12">
        <f>AVERAGEIFS('Raw Data'!$D$2:$D$288,'Raw Data'!$B$2:$B$288,$A4,'Raw Data'!$A$2:$A$288,"&gt;=202407",'Raw Data'!$A$2:$A$288,"&lt;202507")</f>
        <v>3336095.8333333335</v>
      </c>
      <c r="G4" s="13">
        <f t="shared" ref="G4:G11" si="0">E4/F4-1</f>
        <v>-3.4501556834773184E-2</v>
      </c>
      <c r="H4" s="11">
        <f>SUMIFS('Raw Data'!$E$2:$E$288,'Raw Data'!$B$2:$B$288,$A4,'Raw Data'!$A$2:$A$288,202606)</f>
        <v>286</v>
      </c>
      <c r="I4" s="13">
        <f>IFERROR(H4/SUMIFS('Raw Data'!$E$2:$E$288,'Raw Data'!$B$2:$B$288,$A4,'Raw Data'!$A$2:$A$288,202506)-1,"n/a")</f>
        <v>0.13492063492063489</v>
      </c>
      <c r="J4" s="11">
        <f>SUMIFS('Raw Data'!$F$2:$F$288,'Raw Data'!$B$2:$B$288,$A4,'Raw Data'!$A$2:$A$288,202606)</f>
        <v>73</v>
      </c>
      <c r="K4" s="11">
        <f>J4-SUMIFS('Raw Data'!$F$2:$F$288,'Raw Data'!$B$2:$B$288,$A4,'Raw Data'!$A$2:$A$288,202506)</f>
        <v>-17</v>
      </c>
      <c r="L4" s="14">
        <v>4694772</v>
      </c>
      <c r="M4" s="11" t="s">
        <v>23</v>
      </c>
    </row>
    <row r="5" spans="1:13" x14ac:dyDescent="0.25">
      <c r="A5" s="11">
        <v>84098</v>
      </c>
      <c r="B5" s="11" t="s">
        <v>24</v>
      </c>
      <c r="C5" s="12">
        <f>SUMIFS('Raw Data'!$D$2:$D$288,'Raw Data'!$B$2:$B$288,$A5,'Raw Data'!$A$2:$A$288,202606)</f>
        <v>1449500</v>
      </c>
      <c r="D5" s="13">
        <f>IFERROR(C5/SUMIFS('Raw Data'!$D$2:$D$288,'Raw Data'!$B$2:$B$288,$A5,'Raw Data'!$A$2:$A$288,202506)-1,"n/a")</f>
        <v>-5.0286650286650247E-2</v>
      </c>
      <c r="E5" s="12">
        <f>AVERAGEIFS('Raw Data'!$D$2:$D$288,'Raw Data'!$B$2:$B$288,$A5,'Raw Data'!$A$2:$A$288,"&gt;=202507")</f>
        <v>1395000</v>
      </c>
      <c r="F5" s="12">
        <f>AVERAGEIFS('Raw Data'!$D$2:$D$288,'Raw Data'!$B$2:$B$288,$A5,'Raw Data'!$A$2:$A$288,"&gt;=202407",'Raw Data'!$A$2:$A$288,"&lt;202507")</f>
        <v>1632083.3333333333</v>
      </c>
      <c r="G5" s="13">
        <f t="shared" si="0"/>
        <v>-0.14526423283124834</v>
      </c>
      <c r="H5" s="11">
        <f>SUMIFS('Raw Data'!$E$2:$E$288,'Raw Data'!$B$2:$B$288,$A5,'Raw Data'!$A$2:$A$288,202606)</f>
        <v>353</v>
      </c>
      <c r="I5" s="13">
        <f>IFERROR(H5/SUMIFS('Raw Data'!$E$2:$E$288,'Raw Data'!$B$2:$B$288,$A5,'Raw Data'!$A$2:$A$288,202506)-1,"n/a")</f>
        <v>-0.11306532663316582</v>
      </c>
      <c r="J5" s="11">
        <f>SUMIFS('Raw Data'!$F$2:$F$288,'Raw Data'!$B$2:$B$288,$A5,'Raw Data'!$A$2:$A$288,202606)</f>
        <v>58</v>
      </c>
      <c r="K5" s="11">
        <f>J5-SUMIFS('Raw Data'!$F$2:$F$288,'Raw Data'!$B$2:$B$288,$A5,'Raw Data'!$A$2:$A$288,202506)</f>
        <v>-7</v>
      </c>
      <c r="L5" s="14">
        <v>2532677</v>
      </c>
      <c r="M5" s="11" t="s">
        <v>25</v>
      </c>
    </row>
    <row r="6" spans="1:13" x14ac:dyDescent="0.25">
      <c r="A6" s="11">
        <v>84017</v>
      </c>
      <c r="B6" s="11" t="s">
        <v>26</v>
      </c>
      <c r="C6" s="12">
        <f>SUMIFS('Raw Data'!$D$2:$D$288,'Raw Data'!$B$2:$B$288,$A6,'Raw Data'!$A$2:$A$288,202606)</f>
        <v>925000</v>
      </c>
      <c r="D6" s="13">
        <f>IFERROR(C6/SUMIFS('Raw Data'!$D$2:$D$288,'Raw Data'!$B$2:$B$288,$A6,'Raw Data'!$A$2:$A$288,202506)-1,"n/a")</f>
        <v>-0.15327932628495589</v>
      </c>
      <c r="E6" s="12">
        <f>AVERAGEIFS('Raw Data'!$D$2:$D$288,'Raw Data'!$B$2:$B$288,$A6,'Raw Data'!$A$2:$A$288,"&gt;=202507")</f>
        <v>989514.58333333337</v>
      </c>
      <c r="F6" s="12">
        <f>AVERAGEIFS('Raw Data'!$D$2:$D$288,'Raw Data'!$B$2:$B$288,$A6,'Raw Data'!$A$2:$A$288,"&gt;=202407",'Raw Data'!$A$2:$A$288,"&lt;202507")</f>
        <v>1046995.8333333334</v>
      </c>
      <c r="G6" s="13">
        <f t="shared" si="0"/>
        <v>-5.490112584020157E-2</v>
      </c>
      <c r="H6" s="11">
        <f>SUMIFS('Raw Data'!$E$2:$E$288,'Raw Data'!$B$2:$B$288,$A6,'Raw Data'!$A$2:$A$288,202606)</f>
        <v>53</v>
      </c>
      <c r="I6" s="13">
        <f>IFERROR(H6/SUMIFS('Raw Data'!$E$2:$E$288,'Raw Data'!$B$2:$B$288,$A6,'Raw Data'!$A$2:$A$288,202506)-1,"n/a")</f>
        <v>0.32499999999999996</v>
      </c>
      <c r="J6" s="11">
        <f>SUMIFS('Raw Data'!$F$2:$F$288,'Raw Data'!$B$2:$B$288,$A6,'Raw Data'!$A$2:$A$288,202606)</f>
        <v>51</v>
      </c>
      <c r="K6" s="11">
        <f>J6-SUMIFS('Raw Data'!$F$2:$F$288,'Raw Data'!$B$2:$B$288,$A6,'Raw Data'!$A$2:$A$288,202506)</f>
        <v>10</v>
      </c>
      <c r="L6" s="14">
        <v>1253334</v>
      </c>
      <c r="M6" s="11" t="s">
        <v>25</v>
      </c>
    </row>
    <row r="7" spans="1:13" x14ac:dyDescent="0.25">
      <c r="A7" s="11">
        <v>84036</v>
      </c>
      <c r="B7" s="11" t="s">
        <v>27</v>
      </c>
      <c r="C7" s="12">
        <f>SUMIFS('Raw Data'!$D$2:$D$288,'Raw Data'!$B$2:$B$288,$A7,'Raw Data'!$A$2:$A$288,202606)</f>
        <v>1682250</v>
      </c>
      <c r="D7" s="13">
        <f>IFERROR(C7/SUMIFS('Raw Data'!$D$2:$D$288,'Raw Data'!$B$2:$B$288,$A7,'Raw Data'!$A$2:$A$288,202506)-1,"n/a")</f>
        <v>9.592833876221496E-2</v>
      </c>
      <c r="E7" s="12">
        <f>AVERAGEIFS('Raw Data'!$D$2:$D$288,'Raw Data'!$B$2:$B$288,$A7,'Raw Data'!$A$2:$A$288,"&gt;=202507")</f>
        <v>1579895.8333333333</v>
      </c>
      <c r="F7" s="12">
        <f>AVERAGEIFS('Raw Data'!$D$2:$D$288,'Raw Data'!$B$2:$B$288,$A7,'Raw Data'!$A$2:$A$288,"&gt;=202407",'Raw Data'!$A$2:$A$288,"&lt;202507")</f>
        <v>1462484.1666666667</v>
      </c>
      <c r="G7" s="13">
        <f t="shared" si="0"/>
        <v>8.0282350635134891E-2</v>
      </c>
      <c r="H7" s="11">
        <f>SUMIFS('Raw Data'!$E$2:$E$288,'Raw Data'!$B$2:$B$288,$A7,'Raw Data'!$A$2:$A$288,202606)</f>
        <v>206</v>
      </c>
      <c r="I7" s="13">
        <f>IFERROR(H7/SUMIFS('Raw Data'!$E$2:$E$288,'Raw Data'!$B$2:$B$288,$A7,'Raw Data'!$A$2:$A$288,202506)-1,"n/a")</f>
        <v>-1.9047619047619091E-2</v>
      </c>
      <c r="J7" s="11">
        <f>SUMIFS('Raw Data'!$F$2:$F$288,'Raw Data'!$B$2:$B$288,$A7,'Raw Data'!$A$2:$A$288,202606)</f>
        <v>71</v>
      </c>
      <c r="K7" s="11">
        <f>J7-SUMIFS('Raw Data'!$F$2:$F$288,'Raw Data'!$B$2:$B$288,$A7,'Raw Data'!$A$2:$A$288,202506)</f>
        <v>13</v>
      </c>
      <c r="L7" s="14">
        <v>2720702</v>
      </c>
      <c r="M7" s="11" t="s">
        <v>28</v>
      </c>
    </row>
    <row r="8" spans="1:13" x14ac:dyDescent="0.25">
      <c r="A8" s="11">
        <v>84055</v>
      </c>
      <c r="B8" s="11" t="s">
        <v>29</v>
      </c>
      <c r="C8" s="12">
        <f>SUMIFS('Raw Data'!$D$2:$D$288,'Raw Data'!$B$2:$B$288,$A8,'Raw Data'!$A$2:$A$288,202606)</f>
        <v>799950</v>
      </c>
      <c r="D8" s="13">
        <f>IFERROR(C8/SUMIFS('Raw Data'!$D$2:$D$288,'Raw Data'!$B$2:$B$288,$A8,'Raw Data'!$A$2:$A$288,202506)-1,"n/a")</f>
        <v>-0.1001687289088864</v>
      </c>
      <c r="E8" s="12">
        <f>AVERAGEIFS('Raw Data'!$D$2:$D$288,'Raw Data'!$B$2:$B$288,$A8,'Raw Data'!$A$2:$A$288,"&gt;=202507")</f>
        <v>849643.75</v>
      </c>
      <c r="F8" s="12">
        <f>AVERAGEIFS('Raw Data'!$D$2:$D$288,'Raw Data'!$B$2:$B$288,$A8,'Raw Data'!$A$2:$A$288,"&gt;=202407",'Raw Data'!$A$2:$A$288,"&lt;202507")</f>
        <v>1216062.5</v>
      </c>
      <c r="G8" s="13">
        <f t="shared" si="0"/>
        <v>-0.30131572184817801</v>
      </c>
      <c r="H8" s="11">
        <f>SUMIFS('Raw Data'!$E$2:$E$288,'Raw Data'!$B$2:$B$288,$A8,'Raw Data'!$A$2:$A$288,202606)</f>
        <v>35</v>
      </c>
      <c r="I8" s="13">
        <f>IFERROR(H8/SUMIFS('Raw Data'!$E$2:$E$288,'Raw Data'!$B$2:$B$288,$A8,'Raw Data'!$A$2:$A$288,202506)-1,"n/a")</f>
        <v>0.25</v>
      </c>
      <c r="J8" s="11">
        <f>SUMIFS('Raw Data'!$F$2:$F$288,'Raw Data'!$B$2:$B$288,$A8,'Raw Data'!$A$2:$A$288,202606)</f>
        <v>40</v>
      </c>
      <c r="K8" s="11">
        <f>J8-SUMIFS('Raw Data'!$F$2:$F$288,'Raw Data'!$B$2:$B$288,$A8,'Raw Data'!$A$2:$A$288,202506)</f>
        <v>9</v>
      </c>
      <c r="L8" s="14">
        <v>1328671</v>
      </c>
      <c r="M8" s="11" t="s">
        <v>25</v>
      </c>
    </row>
    <row r="9" spans="1:13" x14ac:dyDescent="0.25">
      <c r="A9" s="11">
        <v>84061</v>
      </c>
      <c r="B9" s="11" t="s">
        <v>30</v>
      </c>
      <c r="C9" s="12">
        <f>SUMIFS('Raw Data'!$D$2:$D$288,'Raw Data'!$B$2:$B$288,$A9,'Raw Data'!$A$2:$A$288,202606)</f>
        <v>4417250</v>
      </c>
      <c r="D9" s="13">
        <f>IFERROR(C9/SUMIFS('Raw Data'!$D$2:$D$288,'Raw Data'!$B$2:$B$288,$A9,'Raw Data'!$A$2:$A$288,202506)-1,"n/a")</f>
        <v>0.8029591836734693</v>
      </c>
      <c r="E9" s="12">
        <f>AVERAGEIFS('Raw Data'!$D$2:$D$288,'Raw Data'!$B$2:$B$288,$A9,'Raw Data'!$A$2:$A$288,"&gt;=202507")</f>
        <v>3034104.1666666665</v>
      </c>
      <c r="F9" s="12">
        <f>AVERAGEIFS('Raw Data'!$D$2:$D$288,'Raw Data'!$B$2:$B$288,$A9,'Raw Data'!$A$2:$A$288,"&gt;=202407",'Raw Data'!$A$2:$A$288,"&lt;202507")</f>
        <v>2721666.6666666665</v>
      </c>
      <c r="G9" s="13">
        <f t="shared" si="0"/>
        <v>0.11479638701775863</v>
      </c>
      <c r="H9" s="11">
        <f>SUMIFS('Raw Data'!$E$2:$E$288,'Raw Data'!$B$2:$B$288,$A9,'Raw Data'!$A$2:$A$288,202606)</f>
        <v>3</v>
      </c>
      <c r="I9" s="13">
        <f>IFERROR(H9/SUMIFS('Raw Data'!$E$2:$E$288,'Raw Data'!$B$2:$B$288,$A9,'Raw Data'!$A$2:$A$288,202506)-1,"n/a")</f>
        <v>-0.5714285714285714</v>
      </c>
      <c r="J9" s="11">
        <f>SUMIFS('Raw Data'!$F$2:$F$288,'Raw Data'!$B$2:$B$288,$A9,'Raw Data'!$A$2:$A$288,202606)</f>
        <v>56</v>
      </c>
      <c r="K9" s="11">
        <f>J9-SUMIFS('Raw Data'!$F$2:$F$288,'Raw Data'!$B$2:$B$288,$A9,'Raw Data'!$A$2:$A$288,202506)</f>
        <v>-101</v>
      </c>
      <c r="L9" s="14">
        <v>5462417</v>
      </c>
      <c r="M9" s="11" t="s">
        <v>28</v>
      </c>
    </row>
    <row r="10" spans="1:13" x14ac:dyDescent="0.25">
      <c r="A10" s="11">
        <v>84033</v>
      </c>
      <c r="B10" s="11" t="s">
        <v>31</v>
      </c>
      <c r="C10" s="12">
        <f>SUMIFS('Raw Data'!$D$2:$D$288,'Raw Data'!$B$2:$B$288,$A10,'Raw Data'!$A$2:$A$288,202606)</f>
        <v>899975</v>
      </c>
      <c r="D10" s="13">
        <f>IFERROR(C10/SUMIFS('Raw Data'!$D$2:$D$288,'Raw Data'!$B$2:$B$288,$A10,'Raw Data'!$A$2:$A$288,202506)-1,"n/a")</f>
        <v>0.24228725239837123</v>
      </c>
      <c r="E10" s="12">
        <f>AVERAGEIFS('Raw Data'!$D$2:$D$288,'Raw Data'!$B$2:$B$288,$A10,'Raw Data'!$A$2:$A$288,"&gt;=202507")</f>
        <v>706069.83333333337</v>
      </c>
      <c r="F10" s="12">
        <f>AVERAGEIFS('Raw Data'!$D$2:$D$288,'Raw Data'!$B$2:$B$288,$A10,'Raw Data'!$A$2:$A$288,"&gt;=202407",'Raw Data'!$A$2:$A$288,"&lt;202507")</f>
        <v>787241.66666666663</v>
      </c>
      <c r="G10" s="13">
        <f t="shared" si="0"/>
        <v>-0.10310916808688553</v>
      </c>
      <c r="H10" s="11">
        <f>SUMIFS('Raw Data'!$E$2:$E$288,'Raw Data'!$B$2:$B$288,$A10,'Raw Data'!$A$2:$A$288,202606)</f>
        <v>2</v>
      </c>
      <c r="I10" s="13">
        <f>IFERROR(H10/SUMIFS('Raw Data'!$E$2:$E$288,'Raw Data'!$B$2:$B$288,$A10,'Raw Data'!$A$2:$A$288,202506)-1,"n/a")</f>
        <v>0</v>
      </c>
      <c r="J10" s="11">
        <f>SUMIFS('Raw Data'!$F$2:$F$288,'Raw Data'!$B$2:$B$288,$A10,'Raw Data'!$A$2:$A$288,202606)</f>
        <v>68</v>
      </c>
      <c r="K10" s="11">
        <f>J10-SUMIFS('Raw Data'!$F$2:$F$288,'Raw Data'!$B$2:$B$288,$A10,'Raw Data'!$A$2:$A$288,202506)</f>
        <v>-77</v>
      </c>
      <c r="L10" s="14">
        <v>899975</v>
      </c>
      <c r="M10" s="11" t="s">
        <v>25</v>
      </c>
    </row>
    <row r="11" spans="1:13" x14ac:dyDescent="0.25">
      <c r="A11" s="11">
        <v>84024</v>
      </c>
      <c r="B11" s="11" t="s">
        <v>32</v>
      </c>
      <c r="C11" s="12">
        <f>SUMIFS('Raw Data'!$D$2:$D$288,'Raw Data'!$B$2:$B$288,$A11,'Raw Data'!$A$2:$A$288,202606)</f>
        <v>375000</v>
      </c>
      <c r="D11" s="13">
        <f>IFERROR(C11/SUMIFS('Raw Data'!$D$2:$D$288,'Raw Data'!$B$2:$B$288,$A11,'Raw Data'!$A$2:$A$288,202506)-1,"n/a")</f>
        <v>-0.38625204582651396</v>
      </c>
      <c r="E11" s="12">
        <f>AVERAGEIFS('Raw Data'!$D$2:$D$288,'Raw Data'!$B$2:$B$288,$A11,'Raw Data'!$A$2:$A$288,"&gt;=202507")</f>
        <v>375166.5</v>
      </c>
      <c r="F11" s="12">
        <f>AVERAGEIFS('Raw Data'!$D$2:$D$288,'Raw Data'!$B$2:$B$288,$A11,'Raw Data'!$A$2:$A$288,"&gt;=202407",'Raw Data'!$A$2:$A$288,"&lt;202507")</f>
        <v>561611.11111111112</v>
      </c>
      <c r="G11" s="13">
        <f t="shared" si="0"/>
        <v>-0.33198169947571476</v>
      </c>
      <c r="H11" s="11">
        <f>SUMIFS('Raw Data'!$E$2:$E$288,'Raw Data'!$B$2:$B$288,$A11,'Raw Data'!$A$2:$A$288,202606)</f>
        <v>1</v>
      </c>
      <c r="I11" s="13">
        <f>IFERROR(H11/SUMIFS('Raw Data'!$E$2:$E$288,'Raw Data'!$B$2:$B$288,$A11,'Raw Data'!$A$2:$A$288,202506)-1,"n/a")</f>
        <v>0</v>
      </c>
      <c r="J11" s="11">
        <f>SUMIFS('Raw Data'!$F$2:$F$288,'Raw Data'!$B$2:$B$288,$A11,'Raw Data'!$A$2:$A$288,202606)</f>
        <v>127</v>
      </c>
      <c r="K11" s="11">
        <f>J11-SUMIFS('Raw Data'!$F$2:$F$288,'Raw Data'!$B$2:$B$288,$A11,'Raw Data'!$A$2:$A$288,202506)</f>
        <v>69</v>
      </c>
      <c r="L11" s="14">
        <v>375000</v>
      </c>
      <c r="M11" s="11" t="s">
        <v>25</v>
      </c>
    </row>
    <row r="13" spans="1:13" x14ac:dyDescent="0.25">
      <c r="A13" s="21" t="s">
        <v>51</v>
      </c>
      <c r="B13" s="21"/>
      <c r="C13" s="21"/>
      <c r="D13" s="21"/>
      <c r="E13" s="21"/>
      <c r="F13" s="21"/>
      <c r="G13" s="21"/>
      <c r="H13" s="21"/>
      <c r="I13" s="21"/>
      <c r="J13" s="21"/>
      <c r="K13" s="21"/>
      <c r="L13" s="21"/>
      <c r="M13" s="21"/>
    </row>
  </sheetData>
  <mergeCells count="1">
    <mergeCell ref="A13:M13"/>
  </mergeCell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9"/>
  <sheetViews>
    <sheetView tabSelected="1" zoomScaleNormal="100" workbookViewId="0"/>
  </sheetViews>
  <sheetFormatPr defaultColWidth="8.5703125" defaultRowHeight="15" x14ac:dyDescent="0.25"/>
  <cols>
    <col min="1" max="1" width="10" customWidth="1"/>
    <col min="2" max="9" width="20" customWidth="1"/>
  </cols>
  <sheetData>
    <row r="1" spans="1:9" ht="25.5" x14ac:dyDescent="0.25">
      <c r="A1" s="8" t="s">
        <v>52</v>
      </c>
      <c r="B1" s="8" t="s">
        <v>53</v>
      </c>
      <c r="C1" s="8" t="s">
        <v>54</v>
      </c>
      <c r="D1" s="8" t="s">
        <v>55</v>
      </c>
      <c r="E1" s="8" t="s">
        <v>56</v>
      </c>
      <c r="F1" s="8" t="s">
        <v>57</v>
      </c>
      <c r="G1" s="8" t="s">
        <v>58</v>
      </c>
      <c r="H1" s="8" t="s">
        <v>59</v>
      </c>
      <c r="I1" s="8" t="s">
        <v>60</v>
      </c>
    </row>
    <row r="2" spans="1:9" x14ac:dyDescent="0.25">
      <c r="A2" s="1" t="s">
        <v>61</v>
      </c>
      <c r="B2" s="9"/>
      <c r="C2" s="9"/>
      <c r="D2" s="9"/>
      <c r="E2" s="9"/>
      <c r="F2" s="9"/>
      <c r="G2" s="9">
        <v>4550000</v>
      </c>
      <c r="H2" s="9"/>
      <c r="I2" s="9"/>
    </row>
    <row r="3" spans="1:9" x14ac:dyDescent="0.25">
      <c r="A3" s="1" t="s">
        <v>62</v>
      </c>
      <c r="B3" s="9">
        <v>3084313</v>
      </c>
      <c r="C3" s="9">
        <v>1887500</v>
      </c>
      <c r="D3" s="9">
        <v>1099750</v>
      </c>
      <c r="E3" s="9">
        <v>1453397</v>
      </c>
      <c r="F3" s="9">
        <v>915000</v>
      </c>
      <c r="G3" s="9">
        <v>5200000</v>
      </c>
      <c r="H3" s="9">
        <v>549000</v>
      </c>
      <c r="I3" s="9"/>
    </row>
    <row r="4" spans="1:9" x14ac:dyDescent="0.25">
      <c r="A4" s="1" t="s">
        <v>63</v>
      </c>
      <c r="B4" s="9">
        <v>2995000</v>
      </c>
      <c r="C4" s="9">
        <v>2225000</v>
      </c>
      <c r="D4" s="9">
        <v>982000</v>
      </c>
      <c r="E4" s="9">
        <v>1454750</v>
      </c>
      <c r="F4" s="9">
        <v>899000</v>
      </c>
      <c r="G4" s="9">
        <v>5200000</v>
      </c>
      <c r="H4" s="9">
        <v>729999</v>
      </c>
      <c r="I4" s="9">
        <v>425000</v>
      </c>
    </row>
    <row r="5" spans="1:9" x14ac:dyDescent="0.25">
      <c r="A5" s="1" t="s">
        <v>64</v>
      </c>
      <c r="B5" s="9">
        <v>3011250</v>
      </c>
      <c r="C5" s="9">
        <v>1994500</v>
      </c>
      <c r="D5" s="9">
        <v>983000</v>
      </c>
      <c r="E5" s="9">
        <v>1457500</v>
      </c>
      <c r="F5" s="9">
        <v>936750</v>
      </c>
      <c r="G5" s="9">
        <v>2000000</v>
      </c>
      <c r="H5" s="9">
        <v>686249</v>
      </c>
      <c r="I5" s="9">
        <v>425000</v>
      </c>
    </row>
    <row r="6" spans="1:9" x14ac:dyDescent="0.25">
      <c r="A6" s="1" t="s">
        <v>65</v>
      </c>
      <c r="B6" s="9">
        <v>2875000</v>
      </c>
      <c r="C6" s="9">
        <v>1995000</v>
      </c>
      <c r="D6" s="9">
        <v>900000</v>
      </c>
      <c r="E6" s="9">
        <v>1425000</v>
      </c>
      <c r="F6" s="9">
        <v>1050000</v>
      </c>
      <c r="G6" s="9">
        <v>2000000</v>
      </c>
      <c r="H6" s="9">
        <v>689999</v>
      </c>
      <c r="I6" s="9">
        <v>425000</v>
      </c>
    </row>
    <row r="7" spans="1:9" x14ac:dyDescent="0.25">
      <c r="A7" s="1" t="s">
        <v>66</v>
      </c>
      <c r="B7" s="9">
        <v>2859500</v>
      </c>
      <c r="C7" s="9">
        <v>1881000</v>
      </c>
      <c r="D7" s="9">
        <v>968725</v>
      </c>
      <c r="E7" s="9">
        <v>1398000</v>
      </c>
      <c r="F7" s="9">
        <v>999000</v>
      </c>
      <c r="G7" s="9">
        <v>4070000</v>
      </c>
      <c r="H7" s="9">
        <v>697500</v>
      </c>
      <c r="I7" s="9">
        <v>410000</v>
      </c>
    </row>
    <row r="8" spans="1:9" x14ac:dyDescent="0.25">
      <c r="A8" s="1" t="s">
        <v>67</v>
      </c>
      <c r="B8" s="9">
        <v>2991500</v>
      </c>
      <c r="C8" s="9">
        <v>1813501</v>
      </c>
      <c r="D8" s="9">
        <v>1011725</v>
      </c>
      <c r="E8" s="9">
        <v>1475250</v>
      </c>
      <c r="F8" s="9">
        <v>849750</v>
      </c>
      <c r="G8" s="9">
        <v>4070000</v>
      </c>
      <c r="H8" s="9">
        <v>742500</v>
      </c>
      <c r="I8" s="9"/>
    </row>
    <row r="9" spans="1:9" x14ac:dyDescent="0.25">
      <c r="A9" s="1" t="s">
        <v>68</v>
      </c>
      <c r="B9" s="9">
        <v>3100000</v>
      </c>
      <c r="C9" s="9">
        <v>1792500</v>
      </c>
      <c r="D9" s="9">
        <v>999999</v>
      </c>
      <c r="E9" s="9">
        <v>1470000</v>
      </c>
      <c r="F9" s="9">
        <v>1062500</v>
      </c>
      <c r="G9" s="9">
        <v>4070000</v>
      </c>
      <c r="H9" s="9">
        <v>742500</v>
      </c>
      <c r="I9" s="9"/>
    </row>
    <row r="10" spans="1:9" x14ac:dyDescent="0.25">
      <c r="A10" s="1" t="s">
        <v>69</v>
      </c>
      <c r="B10" s="9">
        <v>2612000</v>
      </c>
      <c r="C10" s="9">
        <v>1639500</v>
      </c>
      <c r="D10" s="9">
        <v>999999</v>
      </c>
      <c r="E10" s="9">
        <v>1483500</v>
      </c>
      <c r="F10" s="9">
        <v>1049250</v>
      </c>
      <c r="G10" s="9">
        <v>3300000</v>
      </c>
      <c r="H10" s="9">
        <v>835000</v>
      </c>
      <c r="I10" s="9"/>
    </row>
    <row r="11" spans="1:9" x14ac:dyDescent="0.25">
      <c r="A11" s="1" t="s">
        <v>70</v>
      </c>
      <c r="B11" s="9">
        <v>2989250</v>
      </c>
      <c r="C11" s="9">
        <v>1594000</v>
      </c>
      <c r="D11" s="9">
        <v>962175</v>
      </c>
      <c r="E11" s="9">
        <v>1494750</v>
      </c>
      <c r="F11" s="9">
        <v>849500</v>
      </c>
      <c r="G11" s="9">
        <v>2950000</v>
      </c>
      <c r="H11" s="9">
        <v>686950</v>
      </c>
      <c r="I11" s="9"/>
    </row>
    <row r="12" spans="1:9" x14ac:dyDescent="0.25">
      <c r="A12" s="1" t="s">
        <v>71</v>
      </c>
      <c r="B12" s="9">
        <v>2983500</v>
      </c>
      <c r="C12" s="9">
        <v>1397500</v>
      </c>
      <c r="D12" s="9">
        <v>999500</v>
      </c>
      <c r="E12" s="9">
        <v>1488500</v>
      </c>
      <c r="F12" s="9">
        <v>849500</v>
      </c>
      <c r="G12" s="9">
        <v>2950000</v>
      </c>
      <c r="H12" s="9">
        <v>538900</v>
      </c>
      <c r="I12" s="9"/>
    </row>
    <row r="13" spans="1:9" x14ac:dyDescent="0.25">
      <c r="A13" s="1" t="s">
        <v>72</v>
      </c>
      <c r="B13" s="9">
        <v>2837250</v>
      </c>
      <c r="C13" s="9">
        <v>1372500</v>
      </c>
      <c r="D13" s="9">
        <v>968725</v>
      </c>
      <c r="E13" s="9">
        <v>1430000</v>
      </c>
      <c r="F13" s="9">
        <v>1250000</v>
      </c>
      <c r="G13" s="9">
        <v>2950000</v>
      </c>
      <c r="H13" s="9">
        <v>675000</v>
      </c>
      <c r="I13" s="9"/>
    </row>
    <row r="14" spans="1:9" x14ac:dyDescent="0.25">
      <c r="A14" s="1" t="s">
        <v>73</v>
      </c>
      <c r="B14" s="9">
        <v>2668750</v>
      </c>
      <c r="C14" s="9">
        <v>1375000</v>
      </c>
      <c r="D14" s="9">
        <v>1011500</v>
      </c>
      <c r="E14" s="9">
        <v>1462500</v>
      </c>
      <c r="F14" s="9">
        <v>1322500</v>
      </c>
      <c r="G14" s="9">
        <v>2270000</v>
      </c>
      <c r="H14" s="9">
        <v>650000</v>
      </c>
      <c r="I14" s="9">
        <v>410000</v>
      </c>
    </row>
    <row r="15" spans="1:9" x14ac:dyDescent="0.25">
      <c r="A15" s="1" t="s">
        <v>74</v>
      </c>
      <c r="B15" s="9">
        <v>2750000</v>
      </c>
      <c r="C15" s="9">
        <v>1645000</v>
      </c>
      <c r="D15" s="9">
        <v>997500</v>
      </c>
      <c r="E15" s="9">
        <v>1397450</v>
      </c>
      <c r="F15" s="9">
        <v>1322500</v>
      </c>
      <c r="G15" s="9">
        <v>2650000</v>
      </c>
      <c r="H15" s="9">
        <v>850000</v>
      </c>
      <c r="I15" s="9">
        <v>410000</v>
      </c>
    </row>
    <row r="16" spans="1:9" x14ac:dyDescent="0.25">
      <c r="A16" s="1" t="s">
        <v>75</v>
      </c>
      <c r="B16" s="9">
        <v>2887500</v>
      </c>
      <c r="C16" s="9">
        <v>1760000</v>
      </c>
      <c r="D16" s="9">
        <v>991500</v>
      </c>
      <c r="E16" s="9">
        <v>1350000</v>
      </c>
      <c r="F16" s="9">
        <v>1186500</v>
      </c>
      <c r="G16" s="9">
        <v>2650000</v>
      </c>
      <c r="H16" s="9">
        <v>940000</v>
      </c>
      <c r="I16" s="9">
        <v>405000</v>
      </c>
    </row>
    <row r="17" spans="1:9" x14ac:dyDescent="0.25">
      <c r="A17" s="1" t="s">
        <v>76</v>
      </c>
      <c r="B17" s="9">
        <v>3200000</v>
      </c>
      <c r="C17" s="9">
        <v>1690000</v>
      </c>
      <c r="D17" s="9">
        <v>949500</v>
      </c>
      <c r="E17" s="9">
        <v>1349000</v>
      </c>
      <c r="F17" s="9">
        <v>1250000</v>
      </c>
      <c r="G17" s="9">
        <v>2650000</v>
      </c>
      <c r="H17" s="9">
        <v>895000</v>
      </c>
      <c r="I17" s="9">
        <v>420000</v>
      </c>
    </row>
    <row r="18" spans="1:9" x14ac:dyDescent="0.25">
      <c r="A18" s="1" t="s">
        <v>77</v>
      </c>
      <c r="B18" s="9">
        <v>3105000</v>
      </c>
      <c r="C18" s="9">
        <v>1590000</v>
      </c>
      <c r="D18" s="9">
        <v>928000</v>
      </c>
      <c r="E18" s="9">
        <v>1408750</v>
      </c>
      <c r="F18" s="9">
        <v>1275000</v>
      </c>
      <c r="G18" s="9">
        <v>2449250</v>
      </c>
      <c r="H18" s="9">
        <v>895000</v>
      </c>
      <c r="I18" s="9">
        <v>415000</v>
      </c>
    </row>
    <row r="19" spans="1:9" x14ac:dyDescent="0.25">
      <c r="A19" s="1" t="s">
        <v>78</v>
      </c>
      <c r="B19" s="9">
        <v>2881000</v>
      </c>
      <c r="C19" s="9">
        <v>1578500</v>
      </c>
      <c r="D19" s="9">
        <v>875000</v>
      </c>
      <c r="E19" s="9">
        <v>1303250</v>
      </c>
      <c r="F19" s="9">
        <v>1263500</v>
      </c>
      <c r="G19" s="9">
        <v>2461750</v>
      </c>
      <c r="H19" s="9">
        <v>872500</v>
      </c>
      <c r="I19" s="9">
        <v>415000</v>
      </c>
    </row>
    <row r="20" spans="1:9" x14ac:dyDescent="0.25">
      <c r="A20" s="1" t="s">
        <v>79</v>
      </c>
      <c r="B20" s="9">
        <v>2950000</v>
      </c>
      <c r="C20" s="9">
        <v>1564000</v>
      </c>
      <c r="D20" s="9">
        <v>888000</v>
      </c>
      <c r="E20" s="9">
        <v>1299000</v>
      </c>
      <c r="F20" s="9">
        <v>1240000</v>
      </c>
      <c r="G20" s="9">
        <v>2162000</v>
      </c>
      <c r="H20" s="9">
        <v>739900</v>
      </c>
      <c r="I20" s="9">
        <v>415000</v>
      </c>
    </row>
    <row r="21" spans="1:9" x14ac:dyDescent="0.25">
      <c r="A21" s="1" t="s">
        <v>80</v>
      </c>
      <c r="B21" s="9">
        <v>3811250</v>
      </c>
      <c r="C21" s="9">
        <v>1591250</v>
      </c>
      <c r="D21" s="9">
        <v>790000</v>
      </c>
      <c r="E21" s="9">
        <v>1492250</v>
      </c>
      <c r="F21" s="9">
        <v>1692500</v>
      </c>
      <c r="G21" s="9">
        <v>2162000</v>
      </c>
      <c r="H21" s="9">
        <v>792425</v>
      </c>
      <c r="I21" s="9"/>
    </row>
    <row r="22" spans="1:9" x14ac:dyDescent="0.25">
      <c r="A22" s="1" t="s">
        <v>81</v>
      </c>
      <c r="B22" s="9">
        <v>4007500</v>
      </c>
      <c r="C22" s="9">
        <v>1750000</v>
      </c>
      <c r="D22" s="9">
        <v>1195000</v>
      </c>
      <c r="E22" s="9">
        <v>1501560</v>
      </c>
      <c r="F22" s="9">
        <v>1069500</v>
      </c>
      <c r="G22" s="9">
        <v>2575000</v>
      </c>
      <c r="H22" s="9">
        <v>739900</v>
      </c>
      <c r="I22" s="9"/>
    </row>
    <row r="23" spans="1:9" x14ac:dyDescent="0.25">
      <c r="A23" s="1" t="s">
        <v>82</v>
      </c>
      <c r="B23" s="9">
        <v>3475000</v>
      </c>
      <c r="C23" s="9">
        <v>1825000</v>
      </c>
      <c r="D23" s="9">
        <v>1307500</v>
      </c>
      <c r="E23" s="9">
        <v>1565000</v>
      </c>
      <c r="F23" s="9">
        <v>948500</v>
      </c>
      <c r="G23" s="9">
        <v>4037500</v>
      </c>
      <c r="H23" s="9">
        <v>661175</v>
      </c>
      <c r="I23" s="9"/>
    </row>
    <row r="24" spans="1:9" x14ac:dyDescent="0.25">
      <c r="A24" s="1" t="s">
        <v>83</v>
      </c>
      <c r="B24" s="9">
        <v>3890900</v>
      </c>
      <c r="C24" s="9">
        <v>1562500</v>
      </c>
      <c r="D24" s="9">
        <v>1250000</v>
      </c>
      <c r="E24" s="9">
        <v>1650000</v>
      </c>
      <c r="F24" s="9">
        <v>884750</v>
      </c>
      <c r="G24" s="9">
        <v>4037500</v>
      </c>
      <c r="H24" s="9">
        <v>739900</v>
      </c>
      <c r="I24" s="9">
        <v>800000</v>
      </c>
    </row>
    <row r="25" spans="1:9" x14ac:dyDescent="0.25">
      <c r="A25" s="1" t="s">
        <v>84</v>
      </c>
      <c r="B25" s="9">
        <v>3530000</v>
      </c>
      <c r="C25" s="9">
        <v>1572500</v>
      </c>
      <c r="D25" s="9">
        <v>1159500</v>
      </c>
      <c r="E25" s="9">
        <v>1602000</v>
      </c>
      <c r="F25" s="9">
        <v>1903500</v>
      </c>
      <c r="G25" s="9">
        <v>2575000</v>
      </c>
      <c r="H25" s="9">
        <v>722200</v>
      </c>
      <c r="I25" s="9">
        <v>774500</v>
      </c>
    </row>
    <row r="26" spans="1:9" x14ac:dyDescent="0.25">
      <c r="A26" s="1" t="s">
        <v>85</v>
      </c>
      <c r="B26" s="9">
        <v>3197500</v>
      </c>
      <c r="C26" s="9">
        <v>1575000</v>
      </c>
      <c r="D26" s="9">
        <v>1137500</v>
      </c>
      <c r="E26" s="9">
        <v>1494000</v>
      </c>
      <c r="F26" s="9">
        <v>990000</v>
      </c>
      <c r="G26" s="9">
        <v>2450000</v>
      </c>
      <c r="H26" s="9">
        <v>724450</v>
      </c>
      <c r="I26" s="9">
        <v>799000</v>
      </c>
    </row>
    <row r="27" spans="1:9" x14ac:dyDescent="0.25">
      <c r="A27" s="1" t="s">
        <v>86</v>
      </c>
      <c r="B27" s="9">
        <v>3097500</v>
      </c>
      <c r="C27" s="9">
        <v>1526250</v>
      </c>
      <c r="D27" s="9">
        <v>1092450</v>
      </c>
      <c r="E27" s="9">
        <v>1535000</v>
      </c>
      <c r="F27" s="9">
        <v>889000</v>
      </c>
      <c r="G27" s="9">
        <v>2450000</v>
      </c>
      <c r="H27" s="9">
        <v>724450</v>
      </c>
      <c r="I27" s="9">
        <v>611000</v>
      </c>
    </row>
    <row r="28" spans="1:9" x14ac:dyDescent="0.25">
      <c r="A28" s="1" t="s">
        <v>87</v>
      </c>
      <c r="B28" s="9">
        <v>3287500</v>
      </c>
      <c r="C28" s="9">
        <v>1550000</v>
      </c>
      <c r="D28" s="9">
        <v>1011250</v>
      </c>
      <c r="E28" s="9">
        <v>1571750</v>
      </c>
      <c r="F28" s="9">
        <v>914750</v>
      </c>
      <c r="G28" s="9">
        <v>2450000</v>
      </c>
      <c r="H28" s="9">
        <v>724450</v>
      </c>
      <c r="I28" s="9">
        <v>423000</v>
      </c>
    </row>
    <row r="29" spans="1:9" x14ac:dyDescent="0.25">
      <c r="A29" s="1" t="s">
        <v>88</v>
      </c>
      <c r="B29" s="9">
        <v>3250000</v>
      </c>
      <c r="C29" s="9">
        <v>1500000</v>
      </c>
      <c r="D29" s="9">
        <v>1024950</v>
      </c>
      <c r="E29" s="9">
        <v>1500000</v>
      </c>
      <c r="F29" s="9">
        <v>870000</v>
      </c>
      <c r="G29" s="9">
        <v>2450000</v>
      </c>
      <c r="H29" s="9">
        <v>724450</v>
      </c>
      <c r="I29" s="9">
        <v>423000</v>
      </c>
    </row>
    <row r="30" spans="1:9" x14ac:dyDescent="0.25">
      <c r="A30" s="1" t="s">
        <v>89</v>
      </c>
      <c r="B30" s="9">
        <v>3249000</v>
      </c>
      <c r="C30" s="9">
        <v>1471250</v>
      </c>
      <c r="D30" s="9">
        <v>999000</v>
      </c>
      <c r="E30" s="9">
        <v>1607500</v>
      </c>
      <c r="F30" s="9">
        <v>855000</v>
      </c>
      <c r="G30" s="9">
        <v>1295000</v>
      </c>
      <c r="H30" s="9">
        <v>739900</v>
      </c>
      <c r="I30" s="9">
        <v>366500</v>
      </c>
    </row>
    <row r="31" spans="1:9" x14ac:dyDescent="0.25">
      <c r="A31" s="1" t="s">
        <v>90</v>
      </c>
      <c r="B31" s="9">
        <v>3212250</v>
      </c>
      <c r="C31" s="9">
        <v>1420000</v>
      </c>
      <c r="D31" s="9">
        <v>997000</v>
      </c>
      <c r="E31" s="9">
        <v>1587250</v>
      </c>
      <c r="F31" s="9">
        <v>840000</v>
      </c>
      <c r="G31" s="9">
        <v>1812500</v>
      </c>
      <c r="H31" s="9">
        <v>693000</v>
      </c>
      <c r="I31" s="9">
        <v>366500</v>
      </c>
    </row>
    <row r="32" spans="1:9" x14ac:dyDescent="0.25">
      <c r="A32" s="1" t="s">
        <v>91</v>
      </c>
      <c r="B32" s="9">
        <v>3150000</v>
      </c>
      <c r="C32" s="9">
        <v>1363000</v>
      </c>
      <c r="D32" s="9">
        <v>997000</v>
      </c>
      <c r="E32" s="9">
        <v>1495000</v>
      </c>
      <c r="F32" s="9">
        <v>875000</v>
      </c>
      <c r="G32" s="9">
        <v>1812500</v>
      </c>
      <c r="H32" s="9">
        <v>679900</v>
      </c>
      <c r="I32" s="9">
        <v>366500</v>
      </c>
    </row>
    <row r="33" spans="1:9" x14ac:dyDescent="0.25">
      <c r="A33" s="1" t="s">
        <v>92</v>
      </c>
      <c r="B33" s="9">
        <v>3537500</v>
      </c>
      <c r="C33" s="9">
        <v>1333750</v>
      </c>
      <c r="D33" s="9">
        <v>998000</v>
      </c>
      <c r="E33" s="9">
        <v>1472500</v>
      </c>
      <c r="F33" s="9">
        <v>855500</v>
      </c>
      <c r="G33" s="9">
        <v>3124500</v>
      </c>
      <c r="H33" s="9">
        <v>656250</v>
      </c>
      <c r="I33" s="9">
        <v>366500</v>
      </c>
    </row>
    <row r="34" spans="1:9" x14ac:dyDescent="0.25">
      <c r="A34" s="1" t="s">
        <v>93</v>
      </c>
      <c r="B34" s="9">
        <v>3395000</v>
      </c>
      <c r="C34" s="9">
        <v>1350000</v>
      </c>
      <c r="D34" s="9">
        <v>1047000</v>
      </c>
      <c r="E34" s="9">
        <v>1580000</v>
      </c>
      <c r="F34" s="9">
        <v>797450</v>
      </c>
      <c r="G34" s="9">
        <v>2900000</v>
      </c>
      <c r="H34" s="9">
        <v>622500</v>
      </c>
      <c r="I34" s="9">
        <v>310000</v>
      </c>
    </row>
    <row r="35" spans="1:9" x14ac:dyDescent="0.25">
      <c r="A35" s="1" t="s">
        <v>94</v>
      </c>
      <c r="B35" s="9">
        <v>3646250</v>
      </c>
      <c r="C35" s="9">
        <v>1350000</v>
      </c>
      <c r="D35" s="9">
        <v>1005725</v>
      </c>
      <c r="E35" s="9">
        <v>1600000</v>
      </c>
      <c r="F35" s="9">
        <v>1149500</v>
      </c>
      <c r="G35" s="9">
        <v>2900000</v>
      </c>
      <c r="H35" s="9">
        <v>595913</v>
      </c>
      <c r="I35" s="9">
        <v>355000</v>
      </c>
    </row>
    <row r="36" spans="1:9" x14ac:dyDescent="0.25">
      <c r="A36" s="1" t="s">
        <v>95</v>
      </c>
      <c r="B36" s="9">
        <v>3602500</v>
      </c>
      <c r="C36" s="9">
        <v>1325000</v>
      </c>
      <c r="D36" s="9">
        <v>970500</v>
      </c>
      <c r="E36" s="9">
        <v>1647500</v>
      </c>
      <c r="F36" s="9">
        <v>847425</v>
      </c>
      <c r="G36" s="9">
        <v>3010000</v>
      </c>
      <c r="H36" s="9">
        <v>713750</v>
      </c>
      <c r="I36" s="9">
        <v>355000</v>
      </c>
    </row>
    <row r="37" spans="1:9" x14ac:dyDescent="0.25">
      <c r="A37" s="1" t="s">
        <v>96</v>
      </c>
      <c r="B37" s="9">
        <v>3099444</v>
      </c>
      <c r="C37" s="9">
        <v>1277500</v>
      </c>
      <c r="D37" s="9">
        <v>936250</v>
      </c>
      <c r="E37" s="9">
        <v>1620000</v>
      </c>
      <c r="F37" s="9">
        <v>691250</v>
      </c>
      <c r="G37" s="9">
        <v>5137500</v>
      </c>
      <c r="H37" s="9">
        <v>713750</v>
      </c>
      <c r="I37" s="9">
        <v>399999</v>
      </c>
    </row>
    <row r="38" spans="1:9" x14ac:dyDescent="0.25">
      <c r="A38" s="1" t="s">
        <v>97</v>
      </c>
      <c r="B38" s="9">
        <v>2575000</v>
      </c>
      <c r="C38" s="9">
        <v>1350000</v>
      </c>
      <c r="D38" s="9">
        <v>962500</v>
      </c>
      <c r="E38" s="9">
        <v>1595000</v>
      </c>
      <c r="F38" s="9">
        <v>699900</v>
      </c>
      <c r="G38" s="9">
        <v>5100000</v>
      </c>
      <c r="H38" s="9">
        <v>709000</v>
      </c>
      <c r="I38" s="9">
        <v>394999</v>
      </c>
    </row>
    <row r="39" spans="1:9" x14ac:dyDescent="0.25">
      <c r="A39" s="1" t="s">
        <v>98</v>
      </c>
      <c r="B39" s="9">
        <v>2647500</v>
      </c>
      <c r="C39" s="9">
        <v>1449500</v>
      </c>
      <c r="D39" s="9">
        <v>925000</v>
      </c>
      <c r="E39" s="9">
        <v>1682250</v>
      </c>
      <c r="F39" s="9">
        <v>799950</v>
      </c>
      <c r="G39" s="9">
        <v>4417250</v>
      </c>
      <c r="H39" s="9">
        <v>899975</v>
      </c>
      <c r="I39" s="9">
        <v>375000</v>
      </c>
    </row>
  </sheetData>
  <pageMargins left="0.75" right="0.75" top="1" bottom="1" header="0.511811023622047" footer="0.511811023622047"/>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9"/>
  <sheetViews>
    <sheetView zoomScaleNormal="100" workbookViewId="0"/>
  </sheetViews>
  <sheetFormatPr defaultColWidth="8.5703125" defaultRowHeight="15" x14ac:dyDescent="0.25"/>
  <cols>
    <col min="1" max="1" width="8" customWidth="1"/>
    <col min="2" max="2" width="22" customWidth="1"/>
    <col min="3" max="3" width="18" customWidth="1"/>
    <col min="4" max="5" width="14" customWidth="1"/>
    <col min="6" max="6" width="18" customWidth="1"/>
  </cols>
  <sheetData>
    <row r="1" spans="1:6" ht="25.5" x14ac:dyDescent="0.25">
      <c r="A1" s="8" t="s">
        <v>17</v>
      </c>
      <c r="B1" s="8" t="s">
        <v>18</v>
      </c>
      <c r="C1" s="8" t="s">
        <v>99</v>
      </c>
      <c r="D1" s="8" t="s">
        <v>37</v>
      </c>
      <c r="E1" s="8" t="s">
        <v>100</v>
      </c>
      <c r="F1" s="8" t="s">
        <v>101</v>
      </c>
    </row>
    <row r="2" spans="1:6" x14ac:dyDescent="0.25">
      <c r="A2" s="1">
        <v>84060</v>
      </c>
      <c r="B2" s="1" t="s">
        <v>22</v>
      </c>
      <c r="C2" s="9">
        <v>2647500</v>
      </c>
      <c r="D2" s="1">
        <v>286</v>
      </c>
      <c r="E2" s="1">
        <v>73</v>
      </c>
      <c r="F2" s="9">
        <v>4694772</v>
      </c>
    </row>
    <row r="3" spans="1:6" x14ac:dyDescent="0.25">
      <c r="A3" s="1">
        <v>84061</v>
      </c>
      <c r="B3" s="1" t="s">
        <v>30</v>
      </c>
      <c r="C3" s="9">
        <v>4417250</v>
      </c>
      <c r="D3" s="1">
        <v>3</v>
      </c>
      <c r="E3" s="1">
        <v>56</v>
      </c>
      <c r="F3" s="9">
        <v>5462417</v>
      </c>
    </row>
    <row r="4" spans="1:6" x14ac:dyDescent="0.25">
      <c r="A4" s="1">
        <v>84024</v>
      </c>
      <c r="B4" s="1" t="s">
        <v>32</v>
      </c>
      <c r="C4" s="9">
        <v>375000</v>
      </c>
      <c r="D4" s="1">
        <v>1</v>
      </c>
      <c r="E4" s="1">
        <v>127</v>
      </c>
      <c r="F4" s="9">
        <v>375000</v>
      </c>
    </row>
    <row r="5" spans="1:6" x14ac:dyDescent="0.25">
      <c r="A5" s="1">
        <v>84017</v>
      </c>
      <c r="B5" s="1" t="s">
        <v>102</v>
      </c>
      <c r="C5" s="9">
        <v>925000</v>
      </c>
      <c r="D5" s="1">
        <v>53</v>
      </c>
      <c r="E5" s="1">
        <v>51</v>
      </c>
      <c r="F5" s="9">
        <v>1253334</v>
      </c>
    </row>
    <row r="6" spans="1:6" x14ac:dyDescent="0.25">
      <c r="A6" s="1">
        <v>84098</v>
      </c>
      <c r="B6" s="1" t="s">
        <v>24</v>
      </c>
      <c r="C6" s="9">
        <v>1449500</v>
      </c>
      <c r="D6" s="1">
        <v>353</v>
      </c>
      <c r="E6" s="1">
        <v>58</v>
      </c>
      <c r="F6" s="9">
        <v>2532677</v>
      </c>
    </row>
    <row r="7" spans="1:6" x14ac:dyDescent="0.25">
      <c r="A7" s="1">
        <v>84055</v>
      </c>
      <c r="B7" s="1" t="s">
        <v>29</v>
      </c>
      <c r="C7" s="9">
        <v>799950</v>
      </c>
      <c r="D7" s="1">
        <v>35</v>
      </c>
      <c r="E7" s="1">
        <v>40</v>
      </c>
      <c r="F7" s="9">
        <v>1328671</v>
      </c>
    </row>
    <row r="8" spans="1:6" x14ac:dyDescent="0.25">
      <c r="A8" s="1">
        <v>84033</v>
      </c>
      <c r="B8" s="1" t="s">
        <v>31</v>
      </c>
      <c r="C8" s="9">
        <v>899975</v>
      </c>
      <c r="D8" s="1">
        <v>2</v>
      </c>
      <c r="E8" s="1">
        <v>68</v>
      </c>
      <c r="F8" s="9">
        <v>899975</v>
      </c>
    </row>
    <row r="9" spans="1:6" x14ac:dyDescent="0.25">
      <c r="A9" s="1">
        <v>84036</v>
      </c>
      <c r="B9" s="1" t="s">
        <v>103</v>
      </c>
      <c r="C9" s="9">
        <v>1682250</v>
      </c>
      <c r="D9" s="1">
        <v>206</v>
      </c>
      <c r="E9" s="1">
        <v>71</v>
      </c>
      <c r="F9" s="9">
        <v>2720702</v>
      </c>
    </row>
  </sheetData>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Executive Summary</vt:lpstr>
      <vt:lpstr>Raw Data</vt:lpstr>
      <vt:lpstr>Trend Analysis</vt:lpstr>
      <vt:lpstr>Price History</vt:lpstr>
      <vt:lpstr>Jun 2026 Detail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Amy Jones</cp:lastModifiedBy>
  <cp:revision>1</cp:revision>
  <dcterms:created xsi:type="dcterms:W3CDTF">2026-07-08T20:19:26Z</dcterms:created>
  <dcterms:modified xsi:type="dcterms:W3CDTF">2026-07-15T19:54:43Z</dcterms:modified>
  <dc:language>en-US</dc:language>
</cp:coreProperties>
</file>