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INEVIEW\COMBINED\BUDGETS\2026\"/>
    </mc:Choice>
  </mc:AlternateContent>
  <xr:revisionPtr revIDLastSave="0" documentId="13_ncr:1_{029169A2-68E6-4D10-93D1-6AB31164DF85}" xr6:coauthVersionLast="47" xr6:coauthVersionMax="47" xr10:uidLastSave="{00000000-0000-0000-0000-000000000000}"/>
  <bookViews>
    <workbookView xWindow="-108" yWindow="-108" windowWidth="23256" windowHeight="12456" tabRatio="483" activeTab="2" xr2:uid="{00000000-000D-0000-FFFF-FFFF00000000}"/>
  </bookViews>
  <sheets>
    <sheet name="Capital Expenditures" sheetId="7" r:id="rId1"/>
    <sheet name="SO Historical" sheetId="2" r:id="rId2"/>
    <sheet name="SO Summary" sheetId="8" r:id="rId3"/>
  </sheets>
  <definedNames>
    <definedName name="_A70097">'SO Summary'!$A$64870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8" l="1"/>
  <c r="F33" i="8"/>
  <c r="F19" i="8" l="1"/>
  <c r="G19" i="8"/>
  <c r="I19" i="8"/>
  <c r="J19" i="8"/>
  <c r="L19" i="8"/>
  <c r="M19" i="8"/>
  <c r="O19" i="8"/>
  <c r="F27" i="8"/>
  <c r="G27" i="8"/>
  <c r="G31" i="8" s="1"/>
  <c r="I27" i="8"/>
  <c r="I31" i="8" s="1"/>
  <c r="J27" i="8"/>
  <c r="J31" i="8" s="1"/>
  <c r="L27" i="8"/>
  <c r="L31" i="8" s="1"/>
  <c r="M27" i="8"/>
  <c r="M31" i="8" s="1"/>
  <c r="O27" i="8"/>
  <c r="O31" i="8" s="1"/>
  <c r="J33" i="8" l="1"/>
  <c r="L33" i="8"/>
  <c r="G33" i="8"/>
  <c r="M33" i="8"/>
  <c r="I33" i="8"/>
  <c r="O33" i="8"/>
  <c r="C46" i="7" l="1"/>
  <c r="G16" i="7"/>
  <c r="F16" i="7"/>
  <c r="E16" i="7"/>
  <c r="C16" i="7"/>
  <c r="G33" i="7"/>
  <c r="F33" i="7"/>
  <c r="E33" i="7"/>
  <c r="C33" i="7"/>
  <c r="G46" i="7" l="1"/>
  <c r="F46" i="7"/>
  <c r="E46" i="7"/>
  <c r="H90" i="2" l="1"/>
  <c r="H97" i="2" s="1"/>
  <c r="I90" i="2"/>
  <c r="I97" i="2" s="1"/>
  <c r="J98" i="2"/>
  <c r="I66" i="2"/>
  <c r="I96" i="2" s="1"/>
  <c r="I45" i="2"/>
  <c r="I95" i="2" s="1"/>
  <c r="I31" i="2"/>
  <c r="I94" i="2" s="1"/>
  <c r="I21" i="2"/>
  <c r="I93" i="2" s="1"/>
  <c r="H66" i="2"/>
  <c r="H96" i="2" s="1"/>
  <c r="H45" i="2"/>
  <c r="H95" i="2" s="1"/>
  <c r="H31" i="2"/>
  <c r="H94" i="2" s="1"/>
  <c r="H21" i="2"/>
  <c r="H93" i="2" s="1"/>
  <c r="H98" i="2" l="1"/>
  <c r="I98" i="2"/>
  <c r="K90" i="2" l="1"/>
  <c r="K97" i="2" s="1"/>
  <c r="K66" i="2"/>
  <c r="K96" i="2" s="1"/>
  <c r="K45" i="2"/>
  <c r="K95" i="2" s="1"/>
  <c r="K31" i="2"/>
  <c r="K94" i="2" s="1"/>
  <c r="K21" i="2"/>
  <c r="K93" i="2" s="1"/>
  <c r="F90" i="2"/>
  <c r="F97" i="2" s="1"/>
  <c r="F66" i="2"/>
  <c r="F96" i="2" s="1"/>
  <c r="F45" i="2"/>
  <c r="F95" i="2" s="1"/>
  <c r="F31" i="2"/>
  <c r="F94" i="2" s="1"/>
  <c r="F21" i="2"/>
  <c r="F93" i="2" s="1"/>
  <c r="D64" i="7"/>
  <c r="D58" i="7"/>
  <c r="K98" i="2" l="1"/>
  <c r="F98" i="2"/>
  <c r="N21" i="2" l="1"/>
  <c r="L21" i="2"/>
  <c r="E21" i="2"/>
  <c r="E90" i="2" l="1"/>
  <c r="N90" i="2"/>
  <c r="L90" i="2" l="1"/>
  <c r="E66" i="2" l="1"/>
  <c r="E96" i="2" s="1"/>
  <c r="D66" i="2"/>
  <c r="N66" i="2"/>
  <c r="N96" i="2" s="1"/>
  <c r="L66" i="2"/>
  <c r="L96" i="2" s="1"/>
  <c r="E97" i="2"/>
  <c r="N97" i="2"/>
  <c r="L97" i="2"/>
  <c r="N45" i="2"/>
  <c r="N95" i="2" s="1"/>
  <c r="L45" i="2"/>
  <c r="L95" i="2" s="1"/>
  <c r="N31" i="2"/>
  <c r="N94" i="2" s="1"/>
  <c r="L31" i="2"/>
  <c r="L94" i="2" s="1"/>
  <c r="N93" i="2"/>
  <c r="L93" i="2"/>
  <c r="E93" i="2"/>
  <c r="E45" i="2"/>
  <c r="E95" i="2" s="1"/>
  <c r="E31" i="2"/>
  <c r="E94" i="2" s="1"/>
  <c r="L98" i="2" l="1"/>
  <c r="E98" i="2"/>
  <c r="N98" i="2"/>
</calcChain>
</file>

<file path=xl/sharedStrings.xml><?xml version="1.0" encoding="utf-8"?>
<sst xmlns="http://schemas.openxmlformats.org/spreadsheetml/2006/main" count="218" uniqueCount="148">
  <si>
    <t>Budget</t>
  </si>
  <si>
    <t>Actual</t>
  </si>
  <si>
    <t>General Administrative:</t>
  </si>
  <si>
    <t>Manager's Salary</t>
  </si>
  <si>
    <t>Conventions &amp; Travel</t>
  </si>
  <si>
    <t>Director's Fees</t>
  </si>
  <si>
    <t>Attorney Fees</t>
  </si>
  <si>
    <t>Memberships</t>
  </si>
  <si>
    <t>Manager Car Expense</t>
  </si>
  <si>
    <t>Miscellaneous Expense</t>
  </si>
  <si>
    <t>Annual Audit</t>
  </si>
  <si>
    <t>Payroll Taxes</t>
  </si>
  <si>
    <t>Liability Insurance</t>
  </si>
  <si>
    <t>Medical Insurance</t>
  </si>
  <si>
    <t>Total</t>
  </si>
  <si>
    <t>Engineering:</t>
  </si>
  <si>
    <t>Engineer's Salary</t>
  </si>
  <si>
    <t>Engineer Aid</t>
  </si>
  <si>
    <t>Office Expense:</t>
  </si>
  <si>
    <t>Office Manager's Salary</t>
  </si>
  <si>
    <t>Telephones</t>
  </si>
  <si>
    <t>Utilities</t>
  </si>
  <si>
    <t>Janitorial Service</t>
  </si>
  <si>
    <t>Repairs-Office Machines</t>
  </si>
  <si>
    <t>Computer Expense</t>
  </si>
  <si>
    <t>Foreman Salary</t>
  </si>
  <si>
    <t>Repairs &amp; Maint- Tractor</t>
  </si>
  <si>
    <t>Gas, Oil &amp; Supplies</t>
  </si>
  <si>
    <t>Radio Expense</t>
  </si>
  <si>
    <t>Non-Operating Expense:</t>
  </si>
  <si>
    <t>Canal Operator's Salary</t>
  </si>
  <si>
    <t>Construction</t>
  </si>
  <si>
    <t>Total Expenses</t>
  </si>
  <si>
    <t>General Administrative</t>
  </si>
  <si>
    <t>Engineering</t>
  </si>
  <si>
    <t>Office Expense</t>
  </si>
  <si>
    <t>Non-Operating Expense</t>
  </si>
  <si>
    <t>Ogden</t>
  </si>
  <si>
    <t>South</t>
  </si>
  <si>
    <t>Weber-</t>
  </si>
  <si>
    <t>Ratio</t>
  </si>
  <si>
    <t>River</t>
  </si>
  <si>
    <t>Box Elder</t>
  </si>
  <si>
    <t>South Ogden Conservation District</t>
  </si>
  <si>
    <t>Water Rentals</t>
  </si>
  <si>
    <t>Interest Expense</t>
  </si>
  <si>
    <t>Blue Stakes</t>
  </si>
  <si>
    <t>General Operations &amp; Maint.:</t>
  </si>
  <si>
    <t>Service Connections</t>
  </si>
  <si>
    <t>Power</t>
  </si>
  <si>
    <t>District Construction</t>
  </si>
  <si>
    <t>Small Tools</t>
  </si>
  <si>
    <t>Assessment-Ogden River</t>
  </si>
  <si>
    <t>Weber Basin Water Subscript</t>
  </si>
  <si>
    <t>Current Tax Collections</t>
  </si>
  <si>
    <t>Redemptions</t>
  </si>
  <si>
    <t>Post Taxes</t>
  </si>
  <si>
    <t>Service Connection Fees</t>
  </si>
  <si>
    <t>Interest Income</t>
  </si>
  <si>
    <t>Rental of equipment</t>
  </si>
  <si>
    <t>Miscellaneous</t>
  </si>
  <si>
    <t>Total Revenue</t>
  </si>
  <si>
    <t>General Operations &amp; Maint.</t>
  </si>
  <si>
    <t>Gain on Sale of  Assets</t>
  </si>
  <si>
    <t>Bond Issuance Expense</t>
  </si>
  <si>
    <t>Revenue:</t>
  </si>
  <si>
    <r>
      <t>Expenses</t>
    </r>
    <r>
      <rPr>
        <sz val="10"/>
        <rFont val="Arial"/>
        <family val="2"/>
      </rPr>
      <t>:</t>
    </r>
  </si>
  <si>
    <t xml:space="preserve">Tuition / Longevity </t>
  </si>
  <si>
    <t>0-100-0</t>
  </si>
  <si>
    <t>0-0-100</t>
  </si>
  <si>
    <t>SUBTOTALS:</t>
  </si>
  <si>
    <t>General Oper. &amp; Maint.:</t>
  </si>
  <si>
    <t>Superintendent's Salary</t>
  </si>
  <si>
    <t>Capital Expenditures</t>
  </si>
  <si>
    <t>Pension  (GASB 68)</t>
  </si>
  <si>
    <t>33-33-33</t>
  </si>
  <si>
    <t xml:space="preserve">*Depreciation  </t>
  </si>
  <si>
    <t>*</t>
  </si>
  <si>
    <t>Depreciation:  Non-cash expense on statement of expenses</t>
  </si>
  <si>
    <t>Maintenance Workers</t>
  </si>
  <si>
    <t>Repairs &amp; Maint- Vehicle</t>
  </si>
  <si>
    <t>Vehicle Expense</t>
  </si>
  <si>
    <t>Uniforms/Safety</t>
  </si>
  <si>
    <t>Damage Claims</t>
  </si>
  <si>
    <t>Grant Revenue</t>
  </si>
  <si>
    <t>Vehicles, Machinery &amp; Equipment</t>
  </si>
  <si>
    <t xml:space="preserve">Vehicle / Equipment Sales &amp; Trade-ins </t>
  </si>
  <si>
    <t>Repairs &amp; Maint- Equip. Expense</t>
  </si>
  <si>
    <t>Repairs &amp; Maint- Building Expense</t>
  </si>
  <si>
    <t>Land</t>
  </si>
  <si>
    <t>Accounting / Office Clerks</t>
  </si>
  <si>
    <t>South Ogden Conservation District:</t>
  </si>
  <si>
    <t>Applicant (SOCD District)</t>
  </si>
  <si>
    <t>Weber-Box Elder Conservation District:</t>
  </si>
  <si>
    <t>Office - Meter Expense</t>
  </si>
  <si>
    <t>Water Meter Installers</t>
  </si>
  <si>
    <t>Engineering/Utility Management:</t>
  </si>
  <si>
    <t>Meter Expense</t>
  </si>
  <si>
    <t>Engineering Expenses</t>
  </si>
  <si>
    <t>Maintenance Supplies &amp; Training</t>
  </si>
  <si>
    <t>Board of Water Resources - Bond</t>
  </si>
  <si>
    <t>Board of Water Resources - Grant (State of Utah)</t>
  </si>
  <si>
    <t>Applicant (WBECD District)</t>
  </si>
  <si>
    <t xml:space="preserve">Engineering workers </t>
  </si>
  <si>
    <t>SECONDARY WATER METER PROJECTS - FUNDING</t>
  </si>
  <si>
    <t>Siphon - Project  Pmt</t>
  </si>
  <si>
    <t>Estimated</t>
  </si>
  <si>
    <t>GIS / Administrative</t>
  </si>
  <si>
    <t>35-5-60</t>
  </si>
  <si>
    <t>* May need to change the make, size and/or year of vehicles/equipment depending on availability.</t>
  </si>
  <si>
    <t>Equipment Lease</t>
  </si>
  <si>
    <t>2019 Colorado</t>
  </si>
  <si>
    <t>2021 Colorado</t>
  </si>
  <si>
    <t>Skid loader</t>
  </si>
  <si>
    <t>Skid loader with rock bucket and broom</t>
  </si>
  <si>
    <t>10-45-45</t>
  </si>
  <si>
    <t>Administrative Expense</t>
  </si>
  <si>
    <t>0-50-50</t>
  </si>
  <si>
    <t>0-35-65</t>
  </si>
  <si>
    <t>Secondary Meter Project Payments</t>
  </si>
  <si>
    <t>90-5-5</t>
  </si>
  <si>
    <t>0-40-60</t>
  </si>
  <si>
    <t>5-40-55</t>
  </si>
  <si>
    <t xml:space="preserve">2014 John Deere 324J   </t>
  </si>
  <si>
    <t>BUDGET INCLUDES:  2.8% COLA</t>
  </si>
  <si>
    <t>Line locating equipment</t>
  </si>
  <si>
    <t>Pending grant monies, long term loans and cash position.</t>
  </si>
  <si>
    <t>SOCD - line replacements/capital improvements</t>
  </si>
  <si>
    <t>WBECD - line replacements/capital improvements</t>
  </si>
  <si>
    <t>Perry pump house upgrade</t>
  </si>
  <si>
    <t>Accounting software licensing</t>
  </si>
  <si>
    <t>SOCD - secondary water meter project</t>
  </si>
  <si>
    <t>WBECD - secondary water meter project</t>
  </si>
  <si>
    <t>1 ton pickup</t>
  </si>
  <si>
    <t>1/2 ton or smaller pickup</t>
  </si>
  <si>
    <t>1/2 ton or Smaller pickup</t>
  </si>
  <si>
    <t>Snow plow</t>
  </si>
  <si>
    <t>Hole hammer "bullet"</t>
  </si>
  <si>
    <t>2019  3/4 ton</t>
  </si>
  <si>
    <t>*Grant revenue - Meter Project majority of the expenditures were capitalized and depreciated over 20 years</t>
  </si>
  <si>
    <t xml:space="preserve">Water master plan </t>
  </si>
  <si>
    <t xml:space="preserve">Contrib. from Fund Balance </t>
  </si>
  <si>
    <t>Subtract Deprec. Exp. included in O &amp; M:</t>
  </si>
  <si>
    <t>Total Expenses (excluding depreciation)</t>
  </si>
  <si>
    <t>Net Cash Flow:</t>
  </si>
  <si>
    <t>Total Expenses (includes depreciation)</t>
  </si>
  <si>
    <t>Capital Expenditures Budget - 2026 Final Budget</t>
  </si>
  <si>
    <t>2026 Final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</si>
</sst>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mm\ d\,\ yyyy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4"/>
      <name val="Arial"/>
      <family val="2"/>
    </font>
    <font>
      <b/>
      <sz val="10"/>
      <color theme="7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sz val="11"/>
      <color rgb="FF000000"/>
      <name val="Calibri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theme="7"/>
      <name val="Arial"/>
      <family val="2"/>
    </font>
    <font>
      <sz val="10"/>
      <color rgb="FF004376"/>
      <name val="Arial"/>
      <family val="2"/>
    </font>
    <font>
      <b/>
      <sz val="12"/>
      <color rgb="FF005DA2"/>
      <name val="Arial"/>
      <family val="2"/>
    </font>
    <font>
      <b/>
      <sz val="10"/>
      <color rgb="FF004376"/>
      <name val="Arial"/>
      <family val="2"/>
    </font>
    <font>
      <b/>
      <sz val="12"/>
      <color rgb="FF00437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2" fillId="0" borderId="1" xfId="0" applyFont="1" applyBorder="1" applyAlignment="1">
      <alignment horizontal="center"/>
    </xf>
    <xf numFmtId="165" fontId="0" fillId="0" borderId="1" xfId="2" applyNumberFormat="1" applyFont="1" applyBorder="1"/>
    <xf numFmtId="164" fontId="0" fillId="0" borderId="1" xfId="1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0" xfId="1" applyNumberFormat="1" applyFont="1" applyBorder="1"/>
    <xf numFmtId="165" fontId="0" fillId="0" borderId="0" xfId="2" applyNumberFormat="1" applyFont="1"/>
    <xf numFmtId="164" fontId="0" fillId="0" borderId="2" xfId="1" applyNumberFormat="1" applyFont="1" applyBorder="1"/>
    <xf numFmtId="164" fontId="7" fillId="0" borderId="1" xfId="1" applyNumberFormat="1" applyFont="1" applyBorder="1"/>
    <xf numFmtId="42" fontId="0" fillId="0" borderId="0" xfId="1" applyNumberFormat="1" applyFont="1" applyBorder="1" applyAlignment="1"/>
    <xf numFmtId="42" fontId="0" fillId="0" borderId="0" xfId="1" applyNumberFormat="1" applyFont="1" applyBorder="1"/>
    <xf numFmtId="164" fontId="0" fillId="0" borderId="6" xfId="1" applyNumberFormat="1" applyFont="1" applyFill="1" applyBorder="1"/>
    <xf numFmtId="44" fontId="8" fillId="0" borderId="0" xfId="2" applyFont="1" applyBorder="1"/>
    <xf numFmtId="0" fontId="9" fillId="0" borderId="0" xfId="0" applyFont="1"/>
    <xf numFmtId="44" fontId="0" fillId="0" borderId="0" xfId="0" applyNumberFormat="1"/>
    <xf numFmtId="42" fontId="8" fillId="0" borderId="1" xfId="2" applyNumberFormat="1" applyFont="1" applyBorder="1"/>
    <xf numFmtId="42" fontId="2" fillId="0" borderId="0" xfId="1" applyNumberFormat="1" applyFont="1" applyBorder="1" applyAlignment="1"/>
    <xf numFmtId="42" fontId="11" fillId="0" borderId="0" xfId="1" applyNumberFormat="1" applyFont="1" applyBorder="1"/>
    <xf numFmtId="42" fontId="12" fillId="0" borderId="0" xfId="1" applyNumberFormat="1" applyFont="1" applyBorder="1"/>
    <xf numFmtId="0" fontId="13" fillId="0" borderId="2" xfId="0" applyFont="1" applyBorder="1" applyAlignment="1">
      <alignment horizontal="center"/>
    </xf>
    <xf numFmtId="42" fontId="13" fillId="0" borderId="0" xfId="1" applyNumberFormat="1" applyFont="1" applyBorder="1"/>
    <xf numFmtId="0" fontId="7" fillId="0" borderId="0" xfId="0" applyFont="1" applyAlignment="1">
      <alignment horizontal="right"/>
    </xf>
    <xf numFmtId="164" fontId="0" fillId="0" borderId="1" xfId="1" applyNumberFormat="1" applyFont="1" applyFill="1" applyBorder="1"/>
    <xf numFmtId="0" fontId="1" fillId="0" borderId="4" xfId="0" applyFont="1" applyBorder="1"/>
    <xf numFmtId="0" fontId="1" fillId="0" borderId="0" xfId="0" applyFont="1"/>
    <xf numFmtId="166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6" fillId="0" borderId="0" xfId="0" applyFont="1"/>
    <xf numFmtId="0" fontId="14" fillId="0" borderId="7" xfId="0" applyFont="1" applyBorder="1"/>
    <xf numFmtId="165" fontId="14" fillId="0" borderId="7" xfId="2" applyNumberFormat="1" applyFont="1" applyBorder="1"/>
    <xf numFmtId="42" fontId="2" fillId="0" borderId="0" xfId="1" applyNumberFormat="1" applyFont="1" applyBorder="1"/>
    <xf numFmtId="42" fontId="9" fillId="0" borderId="0" xfId="1" applyNumberFormat="1" applyFont="1" applyBorder="1"/>
    <xf numFmtId="42" fontId="15" fillId="0" borderId="0" xfId="1" applyNumberFormat="1" applyFont="1" applyBorder="1"/>
    <xf numFmtId="164" fontId="0" fillId="0" borderId="1" xfId="1" applyNumberFormat="1" applyFont="1" applyFill="1" applyBorder="1" applyAlignment="1"/>
    <xf numFmtId="164" fontId="1" fillId="0" borderId="1" xfId="1" applyNumberFormat="1" applyFont="1" applyFill="1" applyBorder="1"/>
    <xf numFmtId="0" fontId="18" fillId="0" borderId="0" xfId="0" applyFont="1" applyAlignment="1">
      <alignment horizontal="right"/>
    </xf>
    <xf numFmtId="10" fontId="19" fillId="0" borderId="0" xfId="1" applyNumberFormat="1" applyFont="1" applyBorder="1"/>
    <xf numFmtId="9" fontId="19" fillId="0" borderId="0" xfId="1" applyNumberFormat="1" applyFont="1" applyBorder="1"/>
    <xf numFmtId="164" fontId="19" fillId="0" borderId="0" xfId="1" applyNumberFormat="1" applyFont="1" applyBorder="1"/>
    <xf numFmtId="164" fontId="19" fillId="0" borderId="8" xfId="1" applyNumberFormat="1" applyFont="1" applyBorder="1"/>
    <xf numFmtId="0" fontId="20" fillId="0" borderId="0" xfId="0" applyFont="1"/>
    <xf numFmtId="42" fontId="5" fillId="0" borderId="0" xfId="1" applyNumberFormat="1" applyFont="1" applyBorder="1" applyAlignment="1"/>
    <xf numFmtId="0" fontId="21" fillId="0" borderId="0" xfId="0" applyFont="1"/>
    <xf numFmtId="164" fontId="13" fillId="0" borderId="0" xfId="1" applyNumberFormat="1" applyFont="1" applyBorder="1"/>
    <xf numFmtId="10" fontId="13" fillId="0" borderId="0" xfId="1" applyNumberFormat="1" applyFont="1" applyBorder="1"/>
    <xf numFmtId="9" fontId="13" fillId="0" borderId="0" xfId="1" applyNumberFormat="1" applyFont="1" applyBorder="1"/>
    <xf numFmtId="164" fontId="13" fillId="0" borderId="8" xfId="1" applyNumberFormat="1" applyFont="1" applyBorder="1"/>
    <xf numFmtId="6" fontId="19" fillId="0" borderId="9" xfId="1" applyNumberFormat="1" applyFont="1" applyBorder="1"/>
    <xf numFmtId="9" fontId="19" fillId="0" borderId="9" xfId="1" applyNumberFormat="1" applyFont="1" applyBorder="1"/>
    <xf numFmtId="6" fontId="13" fillId="0" borderId="9" xfId="1" applyNumberFormat="1" applyFont="1" applyBorder="1"/>
    <xf numFmtId="9" fontId="13" fillId="0" borderId="9" xfId="1" applyNumberFormat="1" applyFont="1" applyBorder="1"/>
    <xf numFmtId="0" fontId="1" fillId="2" borderId="4" xfId="0" applyFont="1" applyFill="1" applyBorder="1"/>
    <xf numFmtId="10" fontId="19" fillId="0" borderId="8" xfId="1" applyNumberFormat="1" applyFont="1" applyBorder="1"/>
    <xf numFmtId="10" fontId="13" fillId="0" borderId="8" xfId="1" applyNumberFormat="1" applyFont="1" applyBorder="1"/>
    <xf numFmtId="165" fontId="1" fillId="0" borderId="1" xfId="2" applyNumberFormat="1" applyFont="1" applyBorder="1"/>
    <xf numFmtId="164" fontId="1" fillId="0" borderId="1" xfId="1" applyNumberFormat="1" applyFont="1" applyBorder="1"/>
    <xf numFmtId="164" fontId="1" fillId="0" borderId="1" xfId="1" applyNumberFormat="1" applyFont="1" applyBorder="1" applyAlignment="1"/>
    <xf numFmtId="0" fontId="1" fillId="2" borderId="1" xfId="0" applyFont="1" applyFill="1" applyBorder="1" applyAlignment="1">
      <alignment horizontal="center"/>
    </xf>
    <xf numFmtId="42" fontId="17" fillId="0" borderId="1" xfId="2" applyNumberFormat="1" applyFont="1" applyBorder="1"/>
    <xf numFmtId="0" fontId="0" fillId="0" borderId="1" xfId="0" applyBorder="1"/>
    <xf numFmtId="0" fontId="5" fillId="0" borderId="0" xfId="0" applyFont="1" applyAlignment="1">
      <alignment horizontal="center"/>
    </xf>
    <xf numFmtId="165" fontId="19" fillId="0" borderId="9" xfId="2" applyNumberFormat="1" applyFont="1" applyBorder="1"/>
    <xf numFmtId="165" fontId="13" fillId="0" borderId="9" xfId="2" applyNumberFormat="1" applyFont="1" applyBorder="1"/>
    <xf numFmtId="42" fontId="11" fillId="4" borderId="1" xfId="1" applyNumberFormat="1" applyFont="1" applyFill="1" applyBorder="1"/>
    <xf numFmtId="42" fontId="9" fillId="4" borderId="1" xfId="1" applyNumberFormat="1" applyFont="1" applyFill="1" applyBorder="1"/>
    <xf numFmtId="42" fontId="15" fillId="4" borderId="1" xfId="1" applyNumberFormat="1" applyFont="1" applyFill="1" applyBorder="1"/>
    <xf numFmtId="42" fontId="2" fillId="4" borderId="1" xfId="1" applyNumberFormat="1" applyFont="1" applyFill="1" applyBorder="1"/>
    <xf numFmtId="42" fontId="2" fillId="4" borderId="1" xfId="1" applyNumberFormat="1" applyFont="1" applyFill="1" applyBorder="1" applyAlignment="1"/>
    <xf numFmtId="42" fontId="17" fillId="4" borderId="1" xfId="1" applyNumberFormat="1" applyFont="1" applyFill="1" applyBorder="1"/>
    <xf numFmtId="164" fontId="1" fillId="2" borderId="1" xfId="1" applyNumberFormat="1" applyFont="1" applyFill="1" applyBorder="1"/>
    <xf numFmtId="165" fontId="1" fillId="2" borderId="1" xfId="2" applyNumberFormat="1" applyFont="1" applyFill="1" applyBorder="1"/>
    <xf numFmtId="0" fontId="0" fillId="2" borderId="0" xfId="0" applyFill="1"/>
    <xf numFmtId="164" fontId="0" fillId="2" borderId="1" xfId="1" applyNumberFormat="1" applyFont="1" applyFill="1" applyBorder="1"/>
    <xf numFmtId="165" fontId="2" fillId="0" borderId="1" xfId="2" applyNumberFormat="1" applyFont="1" applyBorder="1"/>
    <xf numFmtId="42" fontId="17" fillId="2" borderId="1" xfId="2" applyNumberFormat="1" applyFont="1" applyFill="1" applyBorder="1"/>
    <xf numFmtId="0" fontId="0" fillId="5" borderId="0" xfId="0" applyFill="1"/>
    <xf numFmtId="42" fontId="8" fillId="0" borderId="0" xfId="2" applyNumberFormat="1" applyFont="1" applyBorder="1"/>
    <xf numFmtId="0" fontId="10" fillId="6" borderId="0" xfId="0" applyFont="1" applyFill="1"/>
    <xf numFmtId="164" fontId="1" fillId="2" borderId="1" xfId="1" applyNumberFormat="1" applyFont="1" applyFill="1" applyBorder="1" applyAlignment="1"/>
    <xf numFmtId="0" fontId="5" fillId="0" borderId="10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2" fontId="2" fillId="6" borderId="0" xfId="1" applyNumberFormat="1" applyFont="1" applyFill="1" applyBorder="1"/>
    <xf numFmtId="0" fontId="1" fillId="2" borderId="4" xfId="0" applyFont="1" applyFill="1" applyBorder="1" applyAlignment="1">
      <alignment horizontal="left"/>
    </xf>
    <xf numFmtId="0" fontId="18" fillId="2" borderId="0" xfId="3" applyFont="1" applyFill="1" applyAlignment="1">
      <alignment horizontal="right"/>
    </xf>
    <xf numFmtId="0" fontId="1" fillId="2" borderId="1" xfId="3" applyFill="1" applyBorder="1" applyAlignment="1">
      <alignment horizontal="left"/>
    </xf>
    <xf numFmtId="0" fontId="18" fillId="2" borderId="0" xfId="0" applyFont="1" applyFill="1" applyAlignment="1">
      <alignment horizontal="right"/>
    </xf>
    <xf numFmtId="42" fontId="11" fillId="6" borderId="0" xfId="1" applyNumberFormat="1" applyFont="1" applyFill="1" applyBorder="1"/>
    <xf numFmtId="164" fontId="7" fillId="2" borderId="1" xfId="1" applyNumberFormat="1" applyFont="1" applyFill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0" borderId="5" xfId="0" applyNumberFormat="1" applyFont="1" applyBorder="1"/>
    <xf numFmtId="3" fontId="1" fillId="2" borderId="5" xfId="0" applyNumberFormat="1" applyFont="1" applyFill="1" applyBorder="1"/>
    <xf numFmtId="0" fontId="1" fillId="2" borderId="1" xfId="3" applyFill="1" applyBorder="1" applyAlignment="1">
      <alignment horizontal="center"/>
    </xf>
    <xf numFmtId="3" fontId="1" fillId="2" borderId="1" xfId="3" applyNumberFormat="1" applyFill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164" fontId="2" fillId="0" borderId="1" xfId="1" applyNumberFormat="1" applyFont="1" applyBorder="1"/>
    <xf numFmtId="165" fontId="24" fillId="0" borderId="1" xfId="2" applyNumberFormat="1" applyFont="1" applyBorder="1"/>
    <xf numFmtId="164" fontId="2" fillId="0" borderId="2" xfId="1" applyNumberFormat="1" applyFont="1" applyBorder="1"/>
    <xf numFmtId="41" fontId="0" fillId="0" borderId="1" xfId="2" applyNumberFormat="1" applyFont="1" applyBorder="1"/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" fillId="2" borderId="12" xfId="0" applyFont="1" applyFill="1" applyBorder="1"/>
    <xf numFmtId="0" fontId="5" fillId="0" borderId="13" xfId="0" applyFont="1" applyBorder="1"/>
    <xf numFmtId="0" fontId="5" fillId="0" borderId="14" xfId="0" applyFont="1" applyBorder="1"/>
    <xf numFmtId="164" fontId="0" fillId="0" borderId="14" xfId="1" applyNumberFormat="1" applyFont="1" applyBorder="1"/>
    <xf numFmtId="0" fontId="0" fillId="0" borderId="14" xfId="0" applyBorder="1" applyAlignment="1">
      <alignment horizontal="center"/>
    </xf>
    <xf numFmtId="164" fontId="0" fillId="0" borderId="15" xfId="1" applyNumberFormat="1" applyFont="1" applyBorder="1"/>
    <xf numFmtId="0" fontId="16" fillId="0" borderId="14" xfId="0" applyFont="1" applyBorder="1"/>
    <xf numFmtId="0" fontId="16" fillId="0" borderId="15" xfId="0" applyFont="1" applyBorder="1"/>
    <xf numFmtId="166" fontId="5" fillId="0" borderId="16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20" xfId="0" applyFont="1" applyBorder="1"/>
    <xf numFmtId="0" fontId="13" fillId="0" borderId="21" xfId="0" applyFont="1" applyBorder="1" applyAlignment="1">
      <alignment horizontal="center"/>
    </xf>
    <xf numFmtId="164" fontId="0" fillId="0" borderId="3" xfId="1" applyNumberFormat="1" applyFont="1" applyFill="1" applyBorder="1" applyAlignment="1"/>
    <xf numFmtId="0" fontId="1" fillId="0" borderId="3" xfId="0" applyFont="1" applyBorder="1" applyAlignment="1">
      <alignment horizontal="center"/>
    </xf>
    <xf numFmtId="164" fontId="0" fillId="0" borderId="3" xfId="1" applyNumberFormat="1" applyFont="1" applyFill="1" applyBorder="1"/>
    <xf numFmtId="164" fontId="7" fillId="0" borderId="1" xfId="1" applyNumberFormat="1" applyFont="1" applyFill="1" applyBorder="1"/>
    <xf numFmtId="164" fontId="1" fillId="0" borderId="1" xfId="1" applyNumberFormat="1" applyFont="1" applyFill="1" applyBorder="1" applyAlignment="1"/>
    <xf numFmtId="164" fontId="0" fillId="0" borderId="22" xfId="1" applyNumberFormat="1" applyFont="1" applyFill="1" applyBorder="1"/>
    <xf numFmtId="0" fontId="1" fillId="7" borderId="0" xfId="0" applyFont="1" applyFill="1"/>
    <xf numFmtId="0" fontId="0" fillId="7" borderId="0" xfId="0" applyFill="1"/>
    <xf numFmtId="0" fontId="23" fillId="8" borderId="0" xfId="0" applyFont="1" applyFill="1"/>
    <xf numFmtId="165" fontId="22" fillId="0" borderId="0" xfId="2" applyNumberFormat="1" applyFont="1" applyBorder="1"/>
    <xf numFmtId="165" fontId="24" fillId="0" borderId="0" xfId="2" applyNumberFormat="1" applyFont="1" applyBorder="1"/>
    <xf numFmtId="164" fontId="7" fillId="0" borderId="0" xfId="1" applyNumberFormat="1" applyFont="1" applyFill="1" applyBorder="1"/>
    <xf numFmtId="164" fontId="1" fillId="0" borderId="0" xfId="1" applyNumberFormat="1" applyFont="1" applyFill="1" applyBorder="1"/>
    <xf numFmtId="0" fontId="2" fillId="0" borderId="1" xfId="0" applyFont="1" applyBorder="1"/>
    <xf numFmtId="0" fontId="1" fillId="0" borderId="1" xfId="0" applyFont="1" applyBorder="1"/>
    <xf numFmtId="165" fontId="2" fillId="0" borderId="1" xfId="0" applyNumberFormat="1" applyFont="1" applyBorder="1"/>
    <xf numFmtId="0" fontId="22" fillId="0" borderId="0" xfId="0" applyFont="1"/>
    <xf numFmtId="0" fontId="24" fillId="0" borderId="0" xfId="0" applyFont="1"/>
    <xf numFmtId="41" fontId="8" fillId="0" borderId="1" xfId="2" applyNumberFormat="1" applyFont="1" applyBorder="1"/>
    <xf numFmtId="0" fontId="24" fillId="0" borderId="1" xfId="0" applyFont="1" applyBorder="1"/>
    <xf numFmtId="0" fontId="5" fillId="3" borderId="0" xfId="0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0" borderId="0" xfId="0"/>
    <xf numFmtId="0" fontId="25" fillId="0" borderId="0" xfId="0" applyFont="1" applyAlignment="1">
      <alignment horizontal="center"/>
    </xf>
    <xf numFmtId="0" fontId="22" fillId="0" borderId="0" xfId="0" applyFont="1"/>
    <xf numFmtId="166" fontId="6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00863D"/>
      <color rgb="FF004376"/>
      <color rgb="FF005DA2"/>
      <color rgb="FFFFFF99"/>
      <color rgb="FFFFFF66"/>
      <color rgb="FF80008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8"/>
  <sheetViews>
    <sheetView zoomScale="107" zoomScaleNormal="107" workbookViewId="0">
      <selection activeCell="A4" sqref="A4"/>
    </sheetView>
  </sheetViews>
  <sheetFormatPr defaultRowHeight="13.2" x14ac:dyDescent="0.25"/>
  <cols>
    <col min="1" max="1" width="9.109375" customWidth="1"/>
    <col min="2" max="2" width="51.44140625" customWidth="1"/>
    <col min="3" max="3" width="14.44140625" customWidth="1"/>
    <col min="4" max="4" width="12" bestFit="1" customWidth="1"/>
    <col min="5" max="5" width="14.77734375" bestFit="1" customWidth="1"/>
    <col min="6" max="6" width="14.77734375" customWidth="1"/>
    <col min="7" max="7" width="14.6640625" customWidth="1"/>
  </cols>
  <sheetData>
    <row r="2" spans="1:7" ht="15.6" x14ac:dyDescent="0.3">
      <c r="A2" s="151" t="s">
        <v>146</v>
      </c>
      <c r="B2" s="151"/>
      <c r="C2" s="151"/>
      <c r="D2" s="151"/>
      <c r="E2" s="151"/>
      <c r="F2" s="151"/>
      <c r="G2" s="151"/>
    </row>
    <row r="3" spans="1:7" ht="15.6" x14ac:dyDescent="0.3">
      <c r="A3" s="152">
        <v>46000</v>
      </c>
      <c r="B3" s="152"/>
      <c r="C3" s="152"/>
      <c r="D3" s="152"/>
      <c r="E3" s="152"/>
      <c r="F3" s="152"/>
      <c r="G3" s="152"/>
    </row>
    <row r="4" spans="1:7" ht="15.6" x14ac:dyDescent="0.3">
      <c r="A4" s="32"/>
      <c r="B4" s="32"/>
      <c r="C4" s="32"/>
      <c r="D4" s="32"/>
      <c r="E4" s="32"/>
      <c r="F4" s="32"/>
      <c r="G4" s="32"/>
    </row>
    <row r="5" spans="1:7" x14ac:dyDescent="0.25">
      <c r="C5" s="4"/>
      <c r="D5" s="4"/>
      <c r="E5" s="9" t="s">
        <v>37</v>
      </c>
      <c r="F5" s="8" t="s">
        <v>38</v>
      </c>
      <c r="G5" s="26" t="s">
        <v>39</v>
      </c>
    </row>
    <row r="6" spans="1:7" ht="13.8" thickBot="1" x14ac:dyDescent="0.3">
      <c r="C6" s="111" t="s">
        <v>14</v>
      </c>
      <c r="D6" s="111" t="s">
        <v>40</v>
      </c>
      <c r="E6" s="112" t="s">
        <v>41</v>
      </c>
      <c r="F6" s="113" t="s">
        <v>37</v>
      </c>
      <c r="G6" s="114" t="s">
        <v>42</v>
      </c>
    </row>
    <row r="7" spans="1:7" ht="16.2" thickBot="1" x14ac:dyDescent="0.35">
      <c r="A7" s="116" t="s">
        <v>73</v>
      </c>
      <c r="B7" s="117"/>
      <c r="C7" s="118"/>
      <c r="D7" s="119"/>
      <c r="E7" s="118"/>
      <c r="F7" s="118"/>
      <c r="G7" s="120"/>
    </row>
    <row r="8" spans="1:7" x14ac:dyDescent="0.25">
      <c r="A8" s="106" t="s">
        <v>77</v>
      </c>
      <c r="B8" s="115" t="s">
        <v>131</v>
      </c>
      <c r="C8" s="131">
        <v>5000000</v>
      </c>
      <c r="D8" s="132" t="s">
        <v>68</v>
      </c>
      <c r="E8" s="133">
        <v>0</v>
      </c>
      <c r="F8" s="133">
        <v>5000000</v>
      </c>
      <c r="G8" s="133"/>
    </row>
    <row r="9" spans="1:7" x14ac:dyDescent="0.25">
      <c r="A9" s="106" t="s">
        <v>77</v>
      </c>
      <c r="B9" s="58" t="s">
        <v>132</v>
      </c>
      <c r="C9" s="40">
        <v>30000000</v>
      </c>
      <c r="D9" s="33" t="s">
        <v>69</v>
      </c>
      <c r="E9" s="29">
        <v>0</v>
      </c>
      <c r="F9" s="29">
        <v>0</v>
      </c>
      <c r="G9" s="29">
        <v>30000000</v>
      </c>
    </row>
    <row r="10" spans="1:7" x14ac:dyDescent="0.25">
      <c r="A10" s="10" t="s">
        <v>77</v>
      </c>
      <c r="B10" s="30" t="s">
        <v>127</v>
      </c>
      <c r="C10" s="85">
        <v>1000000</v>
      </c>
      <c r="D10" s="33" t="s">
        <v>68</v>
      </c>
      <c r="E10" s="62">
        <v>0</v>
      </c>
      <c r="F10" s="76">
        <v>1000000</v>
      </c>
      <c r="G10" s="62">
        <v>0</v>
      </c>
    </row>
    <row r="11" spans="1:7" x14ac:dyDescent="0.25">
      <c r="A11" s="10" t="s">
        <v>77</v>
      </c>
      <c r="B11" s="30" t="s">
        <v>128</v>
      </c>
      <c r="C11" s="63">
        <v>1600000</v>
      </c>
      <c r="D11" s="33" t="s">
        <v>69</v>
      </c>
      <c r="E11" s="62">
        <v>0</v>
      </c>
      <c r="F11" s="62">
        <v>0</v>
      </c>
      <c r="G11" s="62">
        <v>1600000</v>
      </c>
    </row>
    <row r="12" spans="1:7" x14ac:dyDescent="0.25">
      <c r="A12" s="106" t="s">
        <v>77</v>
      </c>
      <c r="B12" s="58" t="s">
        <v>129</v>
      </c>
      <c r="C12" s="85">
        <v>600000</v>
      </c>
      <c r="D12" s="64" t="s">
        <v>69</v>
      </c>
      <c r="E12" s="76">
        <v>0</v>
      </c>
      <c r="F12" s="76">
        <v>0</v>
      </c>
      <c r="G12" s="76">
        <v>600000</v>
      </c>
    </row>
    <row r="13" spans="1:7" x14ac:dyDescent="0.25">
      <c r="A13" s="10" t="s">
        <v>77</v>
      </c>
      <c r="B13" s="58" t="s">
        <v>140</v>
      </c>
      <c r="C13" s="85">
        <v>450000</v>
      </c>
      <c r="D13" s="64" t="s">
        <v>108</v>
      </c>
      <c r="E13" s="76">
        <v>157500</v>
      </c>
      <c r="F13" s="76">
        <v>22500</v>
      </c>
      <c r="G13" s="76">
        <v>270000</v>
      </c>
    </row>
    <row r="14" spans="1:7" x14ac:dyDescent="0.25">
      <c r="A14" s="10"/>
      <c r="B14" s="30" t="s">
        <v>89</v>
      </c>
      <c r="C14" s="40">
        <v>400000</v>
      </c>
      <c r="D14" s="33" t="s">
        <v>69</v>
      </c>
      <c r="E14" s="41">
        <v>0</v>
      </c>
      <c r="F14" s="29">
        <v>0</v>
      </c>
      <c r="G14" s="29">
        <v>400000</v>
      </c>
    </row>
    <row r="15" spans="1:7" x14ac:dyDescent="0.25">
      <c r="A15" s="10"/>
      <c r="B15" s="30" t="s">
        <v>130</v>
      </c>
      <c r="C15" s="135">
        <v>125000</v>
      </c>
      <c r="D15" s="33" t="s">
        <v>115</v>
      </c>
      <c r="E15" s="41">
        <v>12500</v>
      </c>
      <c r="F15" s="41">
        <v>56250</v>
      </c>
      <c r="G15" s="41">
        <v>56250</v>
      </c>
    </row>
    <row r="16" spans="1:7" x14ac:dyDescent="0.25">
      <c r="A16" s="10"/>
      <c r="B16" s="31"/>
      <c r="C16" s="73">
        <f>SUM(C8:C15)</f>
        <v>39175000</v>
      </c>
      <c r="D16" s="74"/>
      <c r="E16" s="70">
        <f>SUM(E8:E15)</f>
        <v>170000</v>
      </c>
      <c r="F16" s="75">
        <f>SUM(F8:F15)</f>
        <v>6078750</v>
      </c>
      <c r="G16" s="72">
        <f>SUM(G8:G15)</f>
        <v>32926250</v>
      </c>
    </row>
    <row r="17" spans="1:7" x14ac:dyDescent="0.25">
      <c r="A17" s="10"/>
      <c r="C17" s="16"/>
      <c r="D17" s="10"/>
      <c r="E17" s="17"/>
      <c r="F17" s="17"/>
      <c r="G17" s="17"/>
    </row>
    <row r="18" spans="1:7" x14ac:dyDescent="0.25">
      <c r="A18" s="106" t="s">
        <v>77</v>
      </c>
      <c r="B18" s="31" t="s">
        <v>126</v>
      </c>
      <c r="C18" s="16"/>
      <c r="D18" s="10"/>
      <c r="E18" s="17"/>
      <c r="F18" s="17"/>
      <c r="G18" s="17"/>
    </row>
    <row r="19" spans="1:7" x14ac:dyDescent="0.25">
      <c r="C19" s="16"/>
      <c r="D19" s="10"/>
      <c r="E19" s="17"/>
      <c r="F19" s="17"/>
      <c r="G19" s="17"/>
    </row>
    <row r="22" spans="1:7" ht="13.8" thickBot="1" x14ac:dyDescent="0.3">
      <c r="A22" s="35"/>
      <c r="B22" s="35"/>
      <c r="C22" s="36"/>
      <c r="D22" s="35"/>
      <c r="E22" s="35"/>
      <c r="F22" s="35"/>
      <c r="G22" s="35"/>
    </row>
    <row r="23" spans="1:7" ht="15.6" x14ac:dyDescent="0.3">
      <c r="A23" s="123"/>
      <c r="B23" s="124"/>
      <c r="C23" s="125"/>
      <c r="D23" s="125"/>
      <c r="E23" s="126" t="s">
        <v>37</v>
      </c>
      <c r="F23" s="127" t="s">
        <v>38</v>
      </c>
      <c r="G23" s="128" t="s">
        <v>39</v>
      </c>
    </row>
    <row r="24" spans="1:7" ht="16.2" thickBot="1" x14ac:dyDescent="0.35">
      <c r="A24" s="129" t="s">
        <v>85</v>
      </c>
      <c r="B24" s="86"/>
      <c r="C24" s="87" t="s">
        <v>14</v>
      </c>
      <c r="D24" s="87" t="s">
        <v>40</v>
      </c>
      <c r="E24" s="88" t="s">
        <v>41</v>
      </c>
      <c r="F24" s="89" t="s">
        <v>37</v>
      </c>
      <c r="G24" s="130" t="s">
        <v>42</v>
      </c>
    </row>
    <row r="25" spans="1:7" s="78" customFormat="1" ht="14.4" x14ac:dyDescent="0.3">
      <c r="A25" s="94"/>
      <c r="B25" s="91" t="s">
        <v>133</v>
      </c>
      <c r="C25" s="100">
        <v>61000</v>
      </c>
      <c r="D25" s="64" t="s">
        <v>115</v>
      </c>
      <c r="E25" s="76">
        <v>6100</v>
      </c>
      <c r="F25" s="76">
        <v>27450</v>
      </c>
      <c r="G25" s="76">
        <v>27450</v>
      </c>
    </row>
    <row r="26" spans="1:7" s="78" customFormat="1" ht="14.4" x14ac:dyDescent="0.3">
      <c r="A26" s="94"/>
      <c r="B26" s="91" t="s">
        <v>134</v>
      </c>
      <c r="C26" s="100">
        <v>46000</v>
      </c>
      <c r="D26" s="64" t="s">
        <v>115</v>
      </c>
      <c r="E26" s="76">
        <v>4600</v>
      </c>
      <c r="F26" s="76">
        <v>20700</v>
      </c>
      <c r="G26" s="76">
        <v>20700</v>
      </c>
    </row>
    <row r="27" spans="1:7" s="78" customFormat="1" ht="14.4" x14ac:dyDescent="0.3">
      <c r="A27" s="94"/>
      <c r="B27" s="91" t="s">
        <v>135</v>
      </c>
      <c r="C27" s="100">
        <v>46000</v>
      </c>
      <c r="D27" s="64" t="s">
        <v>120</v>
      </c>
      <c r="E27" s="76">
        <v>41400</v>
      </c>
      <c r="F27" s="76">
        <v>2300</v>
      </c>
      <c r="G27" s="76">
        <v>2300</v>
      </c>
    </row>
    <row r="28" spans="1:7" s="78" customFormat="1" ht="14.4" x14ac:dyDescent="0.3">
      <c r="A28" s="94"/>
      <c r="B28" s="91" t="s">
        <v>114</v>
      </c>
      <c r="C28" s="100">
        <v>110000</v>
      </c>
      <c r="D28" s="64" t="s">
        <v>122</v>
      </c>
      <c r="E28" s="76">
        <v>5500</v>
      </c>
      <c r="F28" s="76">
        <v>44000</v>
      </c>
      <c r="G28" s="76">
        <v>60500</v>
      </c>
    </row>
    <row r="29" spans="1:7" ht="14.4" x14ac:dyDescent="0.3">
      <c r="A29" s="42"/>
      <c r="B29" s="97" t="s">
        <v>125</v>
      </c>
      <c r="C29" s="101">
        <v>12000</v>
      </c>
      <c r="D29" s="33" t="s">
        <v>118</v>
      </c>
      <c r="E29" s="62">
        <v>0</v>
      </c>
      <c r="F29" s="62">
        <v>4200</v>
      </c>
      <c r="G29" s="62">
        <v>7800</v>
      </c>
    </row>
    <row r="30" spans="1:7" ht="14.4" x14ac:dyDescent="0.3">
      <c r="A30" s="42"/>
      <c r="B30" s="97" t="s">
        <v>136</v>
      </c>
      <c r="C30" s="101">
        <v>12000</v>
      </c>
      <c r="D30" s="33" t="s">
        <v>75</v>
      </c>
      <c r="E30" s="62">
        <v>4000</v>
      </c>
      <c r="F30" s="62">
        <v>4000</v>
      </c>
      <c r="G30" s="62">
        <v>4000</v>
      </c>
    </row>
    <row r="31" spans="1:7" ht="14.4" x14ac:dyDescent="0.3">
      <c r="A31" s="42"/>
      <c r="B31" s="98" t="s">
        <v>137</v>
      </c>
      <c r="C31" s="102">
        <v>7000</v>
      </c>
      <c r="D31" s="64" t="s">
        <v>117</v>
      </c>
      <c r="E31" s="62">
        <v>0</v>
      </c>
      <c r="F31" s="62">
        <v>3500</v>
      </c>
      <c r="G31" s="62">
        <v>3500</v>
      </c>
    </row>
    <row r="32" spans="1:7" ht="14.4" x14ac:dyDescent="0.3">
      <c r="A32" s="42"/>
      <c r="B32" s="97"/>
      <c r="C32" s="101"/>
      <c r="D32" s="33"/>
      <c r="E32" s="62"/>
      <c r="F32" s="62"/>
      <c r="G32" s="62"/>
    </row>
    <row r="33" spans="1:7" x14ac:dyDescent="0.25">
      <c r="C33" s="73">
        <f>SUM(C25:C32)</f>
        <v>294000</v>
      </c>
      <c r="D33" s="73"/>
      <c r="E33" s="70">
        <f>SUM(E25:E32)</f>
        <v>61600</v>
      </c>
      <c r="F33" s="71">
        <f>SUM(F25:F32)</f>
        <v>106150</v>
      </c>
      <c r="G33" s="72">
        <f>SUM(G25:G32)</f>
        <v>126250</v>
      </c>
    </row>
    <row r="34" spans="1:7" x14ac:dyDescent="0.25">
      <c r="C34" s="37"/>
      <c r="D34" s="37"/>
      <c r="E34" s="24"/>
      <c r="F34" s="38"/>
      <c r="G34" s="39"/>
    </row>
    <row r="35" spans="1:7" x14ac:dyDescent="0.25">
      <c r="B35" s="84" t="s">
        <v>109</v>
      </c>
      <c r="C35" s="90"/>
      <c r="D35" s="90"/>
      <c r="E35" s="95"/>
      <c r="F35" s="38"/>
      <c r="G35" s="39"/>
    </row>
    <row r="36" spans="1:7" x14ac:dyDescent="0.25">
      <c r="C36" s="37"/>
      <c r="D36" s="37"/>
      <c r="E36" s="24"/>
      <c r="F36" s="38"/>
      <c r="G36" s="39"/>
    </row>
    <row r="37" spans="1:7" x14ac:dyDescent="0.25">
      <c r="C37" s="37"/>
      <c r="D37" s="37"/>
      <c r="E37" s="24"/>
      <c r="F37" s="38"/>
      <c r="G37" s="39"/>
    </row>
    <row r="38" spans="1:7" x14ac:dyDescent="0.25">
      <c r="C38" s="37"/>
      <c r="D38" s="37"/>
      <c r="E38" s="24"/>
      <c r="F38" s="38"/>
      <c r="G38" s="39"/>
    </row>
    <row r="39" spans="1:7" ht="13.8" thickBot="1" x14ac:dyDescent="0.3">
      <c r="C39" s="17"/>
      <c r="D39" s="17"/>
      <c r="E39" s="17"/>
      <c r="F39" s="17"/>
      <c r="G39" s="17"/>
    </row>
    <row r="40" spans="1:7" ht="16.2" thickBot="1" x14ac:dyDescent="0.35">
      <c r="A40" s="116" t="s">
        <v>86</v>
      </c>
      <c r="B40" s="117"/>
      <c r="C40" s="121"/>
      <c r="D40" s="121"/>
      <c r="E40" s="121"/>
      <c r="F40" s="121"/>
      <c r="G40" s="122"/>
    </row>
    <row r="41" spans="1:7" s="78" customFormat="1" ht="14.4" x14ac:dyDescent="0.3">
      <c r="A41" s="92"/>
      <c r="B41" s="93" t="s">
        <v>138</v>
      </c>
      <c r="C41" s="104">
        <v>8000</v>
      </c>
      <c r="D41" s="103" t="s">
        <v>115</v>
      </c>
      <c r="E41" s="76">
        <v>800</v>
      </c>
      <c r="F41" s="76">
        <v>3600</v>
      </c>
      <c r="G41" s="76">
        <v>3600</v>
      </c>
    </row>
    <row r="42" spans="1:7" s="78" customFormat="1" ht="14.4" x14ac:dyDescent="0.3">
      <c r="A42" s="92"/>
      <c r="B42" s="93" t="s">
        <v>111</v>
      </c>
      <c r="C42" s="104">
        <v>6000</v>
      </c>
      <c r="D42" s="103" t="s">
        <v>115</v>
      </c>
      <c r="E42" s="76">
        <v>600</v>
      </c>
      <c r="F42" s="76">
        <v>2700</v>
      </c>
      <c r="G42" s="76">
        <v>2700</v>
      </c>
    </row>
    <row r="43" spans="1:7" s="78" customFormat="1" ht="14.4" x14ac:dyDescent="0.3">
      <c r="A43" s="92"/>
      <c r="B43" s="93" t="s">
        <v>112</v>
      </c>
      <c r="C43" s="104">
        <v>8000</v>
      </c>
      <c r="D43" s="103" t="s">
        <v>120</v>
      </c>
      <c r="E43" s="76">
        <v>7200</v>
      </c>
      <c r="F43" s="76">
        <v>400</v>
      </c>
      <c r="G43" s="76">
        <v>400</v>
      </c>
    </row>
    <row r="44" spans="1:7" s="78" customFormat="1" ht="14.4" x14ac:dyDescent="0.3">
      <c r="A44" s="92"/>
      <c r="B44" s="93" t="s">
        <v>113</v>
      </c>
      <c r="C44" s="104">
        <v>25000</v>
      </c>
      <c r="D44" s="103" t="s">
        <v>121</v>
      </c>
      <c r="E44" s="76">
        <v>0</v>
      </c>
      <c r="F44" s="76">
        <v>10000</v>
      </c>
      <c r="G44" s="76">
        <v>15000</v>
      </c>
    </row>
    <row r="45" spans="1:7" s="78" customFormat="1" ht="14.4" x14ac:dyDescent="0.3">
      <c r="A45" s="92"/>
      <c r="B45" s="99" t="s">
        <v>123</v>
      </c>
      <c r="C45" s="104">
        <v>25000</v>
      </c>
      <c r="D45" s="103" t="s">
        <v>115</v>
      </c>
      <c r="E45" s="76">
        <v>2500</v>
      </c>
      <c r="F45" s="76">
        <v>11250</v>
      </c>
      <c r="G45" s="76">
        <v>11250</v>
      </c>
    </row>
    <row r="46" spans="1:7" x14ac:dyDescent="0.25">
      <c r="C46" s="73">
        <f>SUM(C41:C45)</f>
        <v>72000</v>
      </c>
      <c r="D46" s="73"/>
      <c r="E46" s="70">
        <f>SUM(E41:E45)</f>
        <v>11100</v>
      </c>
      <c r="F46" s="71">
        <f>SUM(F41:F45)</f>
        <v>27950</v>
      </c>
      <c r="G46" s="72">
        <f>SUM(G41:G45)</f>
        <v>32950</v>
      </c>
    </row>
    <row r="52" spans="1:7" ht="15.6" x14ac:dyDescent="0.3">
      <c r="A52" s="82"/>
      <c r="B52" s="153" t="s">
        <v>104</v>
      </c>
      <c r="C52" s="153"/>
      <c r="D52" s="153"/>
      <c r="E52" s="153"/>
      <c r="F52" s="153"/>
      <c r="G52" s="153"/>
    </row>
    <row r="53" spans="1:7" x14ac:dyDescent="0.25">
      <c r="B53" s="7"/>
      <c r="C53" s="23"/>
      <c r="D53" s="5"/>
      <c r="E53" s="24"/>
      <c r="F53" s="25"/>
      <c r="G53" s="27"/>
    </row>
    <row r="54" spans="1:7" ht="15.6" x14ac:dyDescent="0.3">
      <c r="A54" s="67">
        <v>2025</v>
      </c>
      <c r="B54" s="47" t="s">
        <v>91</v>
      </c>
      <c r="C54" s="48"/>
      <c r="D54" s="5"/>
      <c r="E54" s="24"/>
      <c r="F54" s="25"/>
      <c r="G54" s="27"/>
    </row>
    <row r="55" spans="1:7" ht="15.6" x14ac:dyDescent="0.3">
      <c r="A55" s="67"/>
      <c r="B55" s="7" t="s">
        <v>100</v>
      </c>
      <c r="C55" s="5"/>
      <c r="D55" s="45">
        <v>1389000</v>
      </c>
      <c r="E55" s="43">
        <v>0.255</v>
      </c>
      <c r="G55" s="27"/>
    </row>
    <row r="56" spans="1:7" ht="15.6" x14ac:dyDescent="0.3">
      <c r="A56" s="67"/>
      <c r="B56" s="7" t="s">
        <v>101</v>
      </c>
      <c r="C56" s="5"/>
      <c r="D56" s="45">
        <v>3814000</v>
      </c>
      <c r="E56" s="44">
        <v>0.7</v>
      </c>
      <c r="G56" s="27"/>
    </row>
    <row r="57" spans="1:7" ht="15.6" x14ac:dyDescent="0.3">
      <c r="A57" s="67"/>
      <c r="B57" s="7" t="s">
        <v>92</v>
      </c>
      <c r="C57" s="5"/>
      <c r="D57" s="46">
        <v>245000</v>
      </c>
      <c r="E57" s="59">
        <v>4.4999999999999998E-2</v>
      </c>
      <c r="G57" s="27"/>
    </row>
    <row r="58" spans="1:7" ht="16.2" thickBot="1" x14ac:dyDescent="0.35">
      <c r="A58" s="67"/>
      <c r="B58" s="7"/>
      <c r="C58" s="5" t="s">
        <v>14</v>
      </c>
      <c r="D58" s="68">
        <f>SUM(D55:D57)</f>
        <v>5448000</v>
      </c>
      <c r="E58" s="55">
        <v>1</v>
      </c>
      <c r="G58" s="27"/>
    </row>
    <row r="59" spans="1:7" ht="16.2" thickTop="1" x14ac:dyDescent="0.3">
      <c r="A59" s="67"/>
      <c r="B59" s="7"/>
      <c r="C59" s="23"/>
      <c r="D59" s="5"/>
      <c r="E59" s="24"/>
      <c r="F59" s="25"/>
      <c r="G59" s="27"/>
    </row>
    <row r="60" spans="1:7" ht="15.6" x14ac:dyDescent="0.3">
      <c r="A60" s="67">
        <v>2024</v>
      </c>
      <c r="B60" s="49" t="s">
        <v>93</v>
      </c>
      <c r="C60" s="48"/>
      <c r="D60" s="5"/>
      <c r="E60" s="24"/>
      <c r="F60" s="25"/>
      <c r="G60" s="27"/>
    </row>
    <row r="61" spans="1:7" x14ac:dyDescent="0.25">
      <c r="B61" s="7" t="s">
        <v>100</v>
      </c>
      <c r="C61" s="5"/>
      <c r="D61" s="50">
        <v>1728000</v>
      </c>
      <c r="E61" s="51">
        <v>0.255</v>
      </c>
      <c r="G61" s="27"/>
    </row>
    <row r="62" spans="1:7" x14ac:dyDescent="0.25">
      <c r="B62" s="7" t="s">
        <v>101</v>
      </c>
      <c r="C62" s="5"/>
      <c r="D62" s="50">
        <v>4743000</v>
      </c>
      <c r="E62" s="52">
        <v>0.7</v>
      </c>
      <c r="G62" s="27"/>
    </row>
    <row r="63" spans="1:7" x14ac:dyDescent="0.25">
      <c r="B63" s="7" t="s">
        <v>102</v>
      </c>
      <c r="C63" s="5"/>
      <c r="D63" s="53">
        <v>305000</v>
      </c>
      <c r="E63" s="60">
        <v>4.4999999999999998E-2</v>
      </c>
      <c r="G63" s="27"/>
    </row>
    <row r="64" spans="1:7" ht="13.8" thickBot="1" x14ac:dyDescent="0.3">
      <c r="B64" s="7"/>
      <c r="C64" s="5" t="s">
        <v>14</v>
      </c>
      <c r="D64" s="69">
        <f>SUM(D61:D63)</f>
        <v>6776000</v>
      </c>
      <c r="E64" s="57">
        <v>1</v>
      </c>
      <c r="G64" s="27"/>
    </row>
    <row r="65" spans="1:7" ht="13.8" thickTop="1" x14ac:dyDescent="0.25">
      <c r="B65" s="7"/>
      <c r="C65" s="23"/>
      <c r="D65" s="5"/>
      <c r="E65" s="24"/>
      <c r="F65" s="25"/>
      <c r="G65" s="27"/>
    </row>
    <row r="66" spans="1:7" x14ac:dyDescent="0.25">
      <c r="B66" s="7"/>
      <c r="C66" s="23"/>
      <c r="D66" s="5"/>
      <c r="E66" s="24"/>
      <c r="F66" s="25"/>
      <c r="G66" s="27"/>
    </row>
    <row r="67" spans="1:7" ht="15.6" x14ac:dyDescent="0.3">
      <c r="A67" s="67">
        <v>2023</v>
      </c>
      <c r="B67" s="47" t="s">
        <v>91</v>
      </c>
      <c r="C67" s="48"/>
      <c r="D67" s="5"/>
      <c r="E67" s="24"/>
      <c r="F67" s="25"/>
      <c r="G67" s="27"/>
    </row>
    <row r="68" spans="1:7" ht="15.6" x14ac:dyDescent="0.3">
      <c r="A68" s="67"/>
      <c r="B68" s="7" t="s">
        <v>100</v>
      </c>
      <c r="C68" s="5"/>
      <c r="D68" s="45">
        <v>3643000</v>
      </c>
      <c r="E68" s="43">
        <v>0.255</v>
      </c>
      <c r="G68" s="27"/>
    </row>
    <row r="69" spans="1:7" ht="15.6" x14ac:dyDescent="0.3">
      <c r="A69" s="67"/>
      <c r="B69" s="7" t="s">
        <v>101</v>
      </c>
      <c r="C69" s="5"/>
      <c r="D69" s="45">
        <v>10000000</v>
      </c>
      <c r="E69" s="44">
        <v>0.7</v>
      </c>
      <c r="G69" s="27"/>
    </row>
    <row r="70" spans="1:7" ht="15.6" x14ac:dyDescent="0.3">
      <c r="A70" s="67"/>
      <c r="B70" s="7" t="s">
        <v>92</v>
      </c>
      <c r="C70" s="5"/>
      <c r="D70" s="46">
        <v>643000</v>
      </c>
      <c r="E70" s="59">
        <v>4.4999999999999998E-2</v>
      </c>
      <c r="G70" s="27"/>
    </row>
    <row r="71" spans="1:7" ht="16.2" thickBot="1" x14ac:dyDescent="0.35">
      <c r="A71" s="67"/>
      <c r="B71" s="7"/>
      <c r="C71" s="5" t="s">
        <v>14</v>
      </c>
      <c r="D71" s="54">
        <v>14286000</v>
      </c>
      <c r="E71" s="55">
        <v>1</v>
      </c>
      <c r="G71" s="27"/>
    </row>
    <row r="72" spans="1:7" ht="16.2" thickTop="1" x14ac:dyDescent="0.3">
      <c r="A72" s="67"/>
      <c r="B72" s="7"/>
      <c r="C72" s="23"/>
      <c r="D72" s="5"/>
      <c r="E72" s="24"/>
      <c r="F72" s="25"/>
      <c r="G72" s="27"/>
    </row>
    <row r="73" spans="1:7" ht="15.6" x14ac:dyDescent="0.3">
      <c r="A73" s="67">
        <v>2023</v>
      </c>
      <c r="B73" s="49" t="s">
        <v>93</v>
      </c>
      <c r="C73" s="48"/>
      <c r="D73" s="5"/>
      <c r="E73" s="24"/>
      <c r="F73" s="25"/>
      <c r="G73" s="27"/>
    </row>
    <row r="74" spans="1:7" x14ac:dyDescent="0.25">
      <c r="B74" s="7" t="s">
        <v>100</v>
      </c>
      <c r="C74" s="5"/>
      <c r="D74" s="50">
        <v>3643000</v>
      </c>
      <c r="E74" s="51">
        <v>0.255</v>
      </c>
      <c r="G74" s="27"/>
    </row>
    <row r="75" spans="1:7" x14ac:dyDescent="0.25">
      <c r="B75" s="7" t="s">
        <v>101</v>
      </c>
      <c r="C75" s="5"/>
      <c r="D75" s="50">
        <v>10000000</v>
      </c>
      <c r="E75" s="52">
        <v>0.7</v>
      </c>
      <c r="G75" s="27"/>
    </row>
    <row r="76" spans="1:7" x14ac:dyDescent="0.25">
      <c r="B76" s="7" t="s">
        <v>102</v>
      </c>
      <c r="C76" s="5"/>
      <c r="D76" s="53">
        <v>643000</v>
      </c>
      <c r="E76" s="60">
        <v>4.4999999999999998E-2</v>
      </c>
      <c r="G76" s="27"/>
    </row>
    <row r="77" spans="1:7" ht="13.8" thickBot="1" x14ac:dyDescent="0.3">
      <c r="B77" s="7"/>
      <c r="C77" s="5" t="s">
        <v>14</v>
      </c>
      <c r="D77" s="56">
        <v>14286000</v>
      </c>
      <c r="E77" s="57">
        <v>1</v>
      </c>
      <c r="G77" s="27"/>
    </row>
    <row r="78" spans="1:7" ht="13.8" thickTop="1" x14ac:dyDescent="0.25">
      <c r="B78" s="7"/>
      <c r="C78" s="23"/>
      <c r="D78" s="5"/>
      <c r="E78" s="24"/>
      <c r="F78" s="25"/>
      <c r="G78" s="27"/>
    </row>
  </sheetData>
  <mergeCells count="3">
    <mergeCell ref="A2:G2"/>
    <mergeCell ref="A3:G3"/>
    <mergeCell ref="B52:G52"/>
  </mergeCells>
  <phoneticPr fontId="0" type="noConversion"/>
  <pageMargins left="0.45" right="0.45" top="0.25" bottom="0.25" header="0.3" footer="0.3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O105"/>
  <sheetViews>
    <sheetView topLeftCell="A87" zoomScaleNormal="100" workbookViewId="0">
      <selection activeCell="A2" sqref="A2:N2"/>
    </sheetView>
  </sheetViews>
  <sheetFormatPr defaultRowHeight="13.2" x14ac:dyDescent="0.25"/>
  <cols>
    <col min="1" max="1" width="5.6640625" customWidth="1"/>
    <col min="2" max="2" width="30.109375" customWidth="1"/>
    <col min="3" max="3" width="8" customWidth="1"/>
    <col min="4" max="4" width="0.88671875" customWidth="1"/>
    <col min="5" max="6" width="12.77734375" customWidth="1"/>
    <col min="7" max="7" width="1.109375" customWidth="1"/>
    <col min="8" max="9" width="12.77734375" customWidth="1"/>
    <col min="10" max="10" width="1" customWidth="1"/>
    <col min="11" max="11" width="12.77734375" customWidth="1"/>
    <col min="12" max="12" width="11.44140625" bestFit="1" customWidth="1"/>
    <col min="13" max="13" width="1" customWidth="1"/>
    <col min="14" max="14" width="11.44140625" bestFit="1" customWidth="1"/>
    <col min="15" max="15" width="10.44140625" bestFit="1" customWidth="1"/>
  </cols>
  <sheetData>
    <row r="1" spans="1:14" ht="15.6" x14ac:dyDescent="0.3">
      <c r="A1" s="155" t="s">
        <v>43</v>
      </c>
      <c r="B1" s="155"/>
      <c r="C1" s="155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15.6" x14ac:dyDescent="0.3">
      <c r="A2" s="155" t="s">
        <v>147</v>
      </c>
      <c r="B2" s="155"/>
      <c r="C2" s="155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5.6" x14ac:dyDescent="0.3">
      <c r="A3" s="157"/>
      <c r="B3" s="157"/>
      <c r="C3" s="157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x14ac:dyDescent="0.25">
      <c r="D4" s="66"/>
      <c r="E4" s="1">
        <v>2023</v>
      </c>
      <c r="F4" s="1">
        <v>2023</v>
      </c>
      <c r="G4" s="1"/>
      <c r="H4" s="1">
        <v>2024</v>
      </c>
      <c r="I4" s="1">
        <v>2024</v>
      </c>
      <c r="J4" s="1"/>
      <c r="K4" s="1">
        <v>2025</v>
      </c>
      <c r="L4" s="1">
        <v>2025</v>
      </c>
      <c r="M4" s="1"/>
      <c r="N4" s="1">
        <v>2026</v>
      </c>
    </row>
    <row r="5" spans="1:14" x14ac:dyDescent="0.25">
      <c r="D5" s="1"/>
      <c r="E5" s="1" t="s">
        <v>0</v>
      </c>
      <c r="F5" s="1" t="s">
        <v>1</v>
      </c>
      <c r="G5" s="1"/>
      <c r="H5" s="1" t="s">
        <v>0</v>
      </c>
      <c r="I5" s="1" t="s">
        <v>1</v>
      </c>
      <c r="J5" s="1"/>
      <c r="K5" s="1" t="s">
        <v>0</v>
      </c>
      <c r="L5" s="6" t="s">
        <v>106</v>
      </c>
      <c r="M5" s="6"/>
      <c r="N5" s="1" t="s">
        <v>0</v>
      </c>
    </row>
    <row r="6" spans="1:14" x14ac:dyDescent="0.25">
      <c r="A6" s="7" t="s">
        <v>2</v>
      </c>
      <c r="B6" s="7"/>
      <c r="C6" s="7"/>
    </row>
    <row r="7" spans="1:14" x14ac:dyDescent="0.25">
      <c r="A7">
        <v>5005</v>
      </c>
      <c r="B7" t="s">
        <v>3</v>
      </c>
      <c r="D7" s="3"/>
      <c r="E7" s="3">
        <v>71000</v>
      </c>
      <c r="F7" s="3">
        <v>46613</v>
      </c>
      <c r="G7" s="3"/>
      <c r="H7" s="3">
        <v>45000</v>
      </c>
      <c r="I7" s="2">
        <v>39131.9</v>
      </c>
      <c r="J7" s="3"/>
      <c r="K7" s="3">
        <v>48000</v>
      </c>
      <c r="L7" s="3">
        <v>44000</v>
      </c>
      <c r="M7" s="3"/>
      <c r="N7" s="3">
        <v>51000</v>
      </c>
    </row>
    <row r="8" spans="1:14" x14ac:dyDescent="0.25">
      <c r="A8">
        <v>5010</v>
      </c>
      <c r="B8" t="s">
        <v>4</v>
      </c>
      <c r="D8" s="3"/>
      <c r="E8" s="3">
        <v>8000</v>
      </c>
      <c r="F8" s="3">
        <v>2474</v>
      </c>
      <c r="G8" s="3"/>
      <c r="H8" s="3">
        <v>8000</v>
      </c>
      <c r="I8" s="3">
        <v>4351.67</v>
      </c>
      <c r="J8" s="3"/>
      <c r="K8" s="3">
        <v>10000</v>
      </c>
      <c r="L8" s="3">
        <v>8000</v>
      </c>
      <c r="M8" s="3"/>
      <c r="N8" s="3">
        <v>12000</v>
      </c>
    </row>
    <row r="9" spans="1:14" x14ac:dyDescent="0.25">
      <c r="A9">
        <v>5015</v>
      </c>
      <c r="B9" t="s">
        <v>5</v>
      </c>
      <c r="D9" s="3"/>
      <c r="E9" s="3">
        <v>15000</v>
      </c>
      <c r="F9" s="3">
        <v>11596</v>
      </c>
      <c r="G9" s="3"/>
      <c r="H9" s="3">
        <v>15000</v>
      </c>
      <c r="I9" s="3">
        <v>12441.2</v>
      </c>
      <c r="J9" s="3"/>
      <c r="K9" s="3">
        <v>15000</v>
      </c>
      <c r="L9" s="3">
        <v>14000</v>
      </c>
      <c r="M9" s="3"/>
      <c r="N9" s="3">
        <v>16000</v>
      </c>
    </row>
    <row r="10" spans="1:14" x14ac:dyDescent="0.25">
      <c r="A10">
        <v>5020</v>
      </c>
      <c r="B10" t="s">
        <v>6</v>
      </c>
      <c r="D10" s="3"/>
      <c r="E10" s="3">
        <v>6000</v>
      </c>
      <c r="F10" s="3">
        <v>1338</v>
      </c>
      <c r="G10" s="3"/>
      <c r="H10" s="3">
        <v>6000</v>
      </c>
      <c r="I10" s="3">
        <v>2465</v>
      </c>
      <c r="J10" s="3"/>
      <c r="K10" s="3">
        <v>6000</v>
      </c>
      <c r="L10" s="3">
        <v>3000</v>
      </c>
      <c r="M10" s="3"/>
      <c r="N10" s="3">
        <v>6000</v>
      </c>
    </row>
    <row r="11" spans="1:14" x14ac:dyDescent="0.25">
      <c r="A11">
        <v>5025</v>
      </c>
      <c r="B11" t="s">
        <v>7</v>
      </c>
      <c r="D11" s="3"/>
      <c r="E11" s="3">
        <v>8000</v>
      </c>
      <c r="F11" s="3">
        <v>4256</v>
      </c>
      <c r="G11" s="3"/>
      <c r="H11" s="3">
        <v>9000</v>
      </c>
      <c r="I11" s="3">
        <v>4313</v>
      </c>
      <c r="J11" s="3"/>
      <c r="K11" s="3">
        <v>9000</v>
      </c>
      <c r="L11" s="3">
        <v>5000</v>
      </c>
      <c r="M11" s="3"/>
      <c r="N11" s="3">
        <v>10000</v>
      </c>
    </row>
    <row r="12" spans="1:14" x14ac:dyDescent="0.25">
      <c r="A12">
        <v>5030</v>
      </c>
      <c r="B12" t="s">
        <v>8</v>
      </c>
      <c r="D12" s="3"/>
      <c r="E12" s="3">
        <v>600</v>
      </c>
      <c r="F12" s="3">
        <v>290</v>
      </c>
      <c r="G12" s="3"/>
      <c r="H12" s="3">
        <v>600</v>
      </c>
      <c r="I12" s="3">
        <v>307</v>
      </c>
      <c r="J12" s="3"/>
      <c r="K12" s="3">
        <v>600</v>
      </c>
      <c r="L12" s="3">
        <v>500</v>
      </c>
      <c r="M12" s="3"/>
      <c r="N12" s="3">
        <v>600</v>
      </c>
    </row>
    <row r="13" spans="1:14" x14ac:dyDescent="0.25">
      <c r="A13">
        <v>5035</v>
      </c>
      <c r="B13" t="s">
        <v>9</v>
      </c>
      <c r="D13" s="3"/>
      <c r="E13" s="3">
        <v>8000</v>
      </c>
      <c r="F13" s="3">
        <v>5742</v>
      </c>
      <c r="G13" s="3"/>
      <c r="H13" s="3">
        <v>8000</v>
      </c>
      <c r="I13" s="3">
        <v>5785</v>
      </c>
      <c r="J13" s="3"/>
      <c r="K13" s="3">
        <v>8000</v>
      </c>
      <c r="L13" s="3">
        <v>6000</v>
      </c>
      <c r="M13" s="3"/>
      <c r="N13" s="3">
        <v>8000</v>
      </c>
    </row>
    <row r="14" spans="1:14" x14ac:dyDescent="0.25">
      <c r="A14">
        <v>5040</v>
      </c>
      <c r="B14" t="s">
        <v>10</v>
      </c>
      <c r="D14" s="3"/>
      <c r="E14" s="3">
        <v>6600</v>
      </c>
      <c r="F14" s="3">
        <v>6752</v>
      </c>
      <c r="G14" s="3"/>
      <c r="H14" s="3">
        <v>9800</v>
      </c>
      <c r="I14" s="3">
        <v>8676</v>
      </c>
      <c r="J14" s="3"/>
      <c r="K14" s="3">
        <v>10000</v>
      </c>
      <c r="L14" s="3">
        <v>8635</v>
      </c>
      <c r="M14" s="3"/>
      <c r="N14" s="3">
        <v>14000</v>
      </c>
    </row>
    <row r="15" spans="1:14" x14ac:dyDescent="0.25">
      <c r="A15">
        <v>5050</v>
      </c>
      <c r="B15" t="s">
        <v>11</v>
      </c>
      <c r="D15" s="3"/>
      <c r="E15" s="3">
        <v>290000</v>
      </c>
      <c r="F15" s="3">
        <v>265320</v>
      </c>
      <c r="G15" s="3"/>
      <c r="H15" s="3">
        <v>300000</v>
      </c>
      <c r="I15" s="3">
        <v>289773</v>
      </c>
      <c r="J15" s="3"/>
      <c r="K15" s="3">
        <v>310000</v>
      </c>
      <c r="L15" s="3">
        <v>310000</v>
      </c>
      <c r="M15" s="3"/>
      <c r="N15" s="3">
        <v>320000</v>
      </c>
    </row>
    <row r="16" spans="1:14" x14ac:dyDescent="0.25">
      <c r="A16">
        <v>5055</v>
      </c>
      <c r="B16" t="s">
        <v>12</v>
      </c>
      <c r="D16" s="3"/>
      <c r="E16" s="3">
        <v>90000</v>
      </c>
      <c r="F16" s="3">
        <v>90947</v>
      </c>
      <c r="G16" s="3">
        <v>90947</v>
      </c>
      <c r="H16" s="3">
        <v>112000</v>
      </c>
      <c r="I16" s="3">
        <v>109246</v>
      </c>
      <c r="J16" s="3"/>
      <c r="K16" s="3">
        <v>150000</v>
      </c>
      <c r="L16" s="3">
        <v>126409</v>
      </c>
      <c r="M16" s="3"/>
      <c r="N16" s="3">
        <v>160000</v>
      </c>
    </row>
    <row r="17" spans="1:15" x14ac:dyDescent="0.25">
      <c r="A17">
        <v>5065</v>
      </c>
      <c r="B17" t="s">
        <v>13</v>
      </c>
      <c r="D17" s="3"/>
      <c r="E17" s="3">
        <v>140000</v>
      </c>
      <c r="F17" s="3">
        <v>84183</v>
      </c>
      <c r="G17" s="3"/>
      <c r="H17" s="3">
        <v>145000</v>
      </c>
      <c r="I17" s="3">
        <v>94726.97</v>
      </c>
      <c r="J17" s="3"/>
      <c r="K17" s="3">
        <v>180000</v>
      </c>
      <c r="L17" s="3">
        <v>150000</v>
      </c>
      <c r="M17" s="3"/>
      <c r="N17" s="3">
        <v>180000</v>
      </c>
    </row>
    <row r="18" spans="1:15" x14ac:dyDescent="0.25">
      <c r="A18">
        <v>5070</v>
      </c>
      <c r="B18" t="s">
        <v>45</v>
      </c>
      <c r="D18" s="3"/>
      <c r="E18" s="3">
        <v>10000</v>
      </c>
      <c r="F18" s="3">
        <v>0</v>
      </c>
      <c r="G18" s="3"/>
      <c r="H18" s="3">
        <v>10000</v>
      </c>
      <c r="I18" s="3">
        <v>0</v>
      </c>
      <c r="J18" s="3"/>
      <c r="K18" s="3">
        <v>10000</v>
      </c>
      <c r="L18" s="3">
        <v>0</v>
      </c>
      <c r="M18" s="3"/>
      <c r="N18" s="3">
        <v>30000</v>
      </c>
    </row>
    <row r="19" spans="1:15" x14ac:dyDescent="0.25">
      <c r="A19">
        <v>5090</v>
      </c>
      <c r="B19" t="s">
        <v>116</v>
      </c>
      <c r="D19" s="3"/>
      <c r="E19" s="3">
        <v>5000</v>
      </c>
      <c r="F19" s="3">
        <v>2437</v>
      </c>
      <c r="G19" s="3"/>
      <c r="H19" s="3">
        <v>9000</v>
      </c>
      <c r="I19" s="3">
        <v>8604</v>
      </c>
      <c r="J19" s="3"/>
      <c r="K19" s="3">
        <v>20000</v>
      </c>
      <c r="L19" s="3">
        <v>0</v>
      </c>
      <c r="M19" s="3"/>
      <c r="N19" s="3">
        <v>50000</v>
      </c>
    </row>
    <row r="20" spans="1:15" x14ac:dyDescent="0.25">
      <c r="A20">
        <v>5095</v>
      </c>
      <c r="B20" t="s">
        <v>64</v>
      </c>
      <c r="D20" s="3"/>
      <c r="E20" s="3">
        <v>50000</v>
      </c>
      <c r="F20" s="3">
        <v>36323</v>
      </c>
      <c r="G20" s="3"/>
      <c r="H20" s="3">
        <v>50000</v>
      </c>
      <c r="I20" s="3">
        <v>0</v>
      </c>
      <c r="J20" s="3"/>
      <c r="K20" s="3">
        <v>50000</v>
      </c>
      <c r="L20" s="3">
        <v>35000</v>
      </c>
      <c r="M20" s="3"/>
      <c r="N20" s="3">
        <v>50000</v>
      </c>
    </row>
    <row r="21" spans="1:15" x14ac:dyDescent="0.25">
      <c r="C21" s="7" t="s">
        <v>14</v>
      </c>
      <c r="D21" s="22"/>
      <c r="E21" s="22">
        <f>SUM(E7:E20)</f>
        <v>708200</v>
      </c>
      <c r="F21" s="22">
        <f>SUM(F7:F20)</f>
        <v>558271</v>
      </c>
      <c r="G21" s="22"/>
      <c r="H21" s="22">
        <f>SUM(H7:H20)</f>
        <v>727400</v>
      </c>
      <c r="I21" s="22">
        <f>SUM(I7:I20)</f>
        <v>579820.74</v>
      </c>
      <c r="J21" s="22"/>
      <c r="K21" s="22">
        <f>SUM(K7:K20)</f>
        <v>826600</v>
      </c>
      <c r="L21" s="22">
        <f>SUM(L7:L20)</f>
        <v>710544</v>
      </c>
      <c r="M21" s="22"/>
      <c r="N21" s="22">
        <f>SUM(N7:N20)</f>
        <v>907600</v>
      </c>
    </row>
    <row r="22" spans="1:15" x14ac:dyDescent="0.25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5" x14ac:dyDescent="0.25">
      <c r="A23" s="7" t="s">
        <v>96</v>
      </c>
      <c r="B23" s="7"/>
      <c r="C23" s="7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5" x14ac:dyDescent="0.25">
      <c r="A24">
        <v>5105</v>
      </c>
      <c r="B24" t="s">
        <v>16</v>
      </c>
      <c r="D24" s="3"/>
      <c r="E24" s="3">
        <v>56000</v>
      </c>
      <c r="F24" s="3">
        <v>55111</v>
      </c>
      <c r="G24" s="3"/>
      <c r="H24" s="3">
        <v>60000</v>
      </c>
      <c r="I24" s="110">
        <v>62744</v>
      </c>
      <c r="J24" s="3"/>
      <c r="K24" s="3">
        <v>65000</v>
      </c>
      <c r="L24" s="3">
        <v>65000</v>
      </c>
      <c r="M24" s="3"/>
      <c r="N24" s="3">
        <v>75000</v>
      </c>
    </row>
    <row r="25" spans="1:15" x14ac:dyDescent="0.25">
      <c r="A25">
        <v>5110</v>
      </c>
      <c r="B25" t="s">
        <v>17</v>
      </c>
      <c r="D25" s="3">
        <v>70000</v>
      </c>
      <c r="E25" s="3">
        <v>78000</v>
      </c>
      <c r="F25" s="3">
        <v>38922</v>
      </c>
      <c r="G25" s="3"/>
      <c r="H25" s="3">
        <v>90000</v>
      </c>
      <c r="I25" s="3">
        <v>46651</v>
      </c>
      <c r="J25" s="3"/>
      <c r="K25" s="3">
        <v>90000</v>
      </c>
      <c r="L25" s="3">
        <v>60000</v>
      </c>
      <c r="M25" s="3"/>
      <c r="N25" s="3">
        <v>90000</v>
      </c>
      <c r="O25" s="136"/>
    </row>
    <row r="26" spans="1:15" x14ac:dyDescent="0.25">
      <c r="A26">
        <v>5115</v>
      </c>
      <c r="B26" s="31" t="s">
        <v>103</v>
      </c>
      <c r="D26" s="3"/>
      <c r="E26" s="3">
        <v>100000</v>
      </c>
      <c r="F26" s="3">
        <v>66090</v>
      </c>
      <c r="G26" s="3"/>
      <c r="H26" s="3">
        <v>100000</v>
      </c>
      <c r="I26" s="3">
        <v>57347</v>
      </c>
      <c r="J26" s="3"/>
      <c r="K26" s="3">
        <v>100000</v>
      </c>
      <c r="L26" s="3">
        <v>70000</v>
      </c>
      <c r="M26" s="3"/>
      <c r="N26" s="3">
        <v>100000</v>
      </c>
    </row>
    <row r="27" spans="1:15" x14ac:dyDescent="0.25">
      <c r="A27">
        <v>5116</v>
      </c>
      <c r="B27" s="31" t="s">
        <v>95</v>
      </c>
      <c r="C27" s="31"/>
      <c r="D27" s="62"/>
      <c r="E27" s="62">
        <v>400000</v>
      </c>
      <c r="F27" s="62">
        <v>63232</v>
      </c>
      <c r="G27" s="62"/>
      <c r="H27" s="62">
        <v>400000</v>
      </c>
      <c r="I27" s="3">
        <v>194810</v>
      </c>
      <c r="J27" s="62"/>
      <c r="K27" s="62">
        <v>300000</v>
      </c>
      <c r="L27" s="62">
        <v>300000</v>
      </c>
      <c r="M27" s="62"/>
      <c r="N27" s="62">
        <v>300000</v>
      </c>
    </row>
    <row r="28" spans="1:15" x14ac:dyDescent="0.25">
      <c r="A28">
        <v>5118</v>
      </c>
      <c r="B28" s="31" t="s">
        <v>98</v>
      </c>
      <c r="D28" s="3"/>
      <c r="E28" s="3">
        <v>15000</v>
      </c>
      <c r="F28" s="3">
        <v>10460</v>
      </c>
      <c r="G28" s="3"/>
      <c r="H28" s="3">
        <v>15000</v>
      </c>
      <c r="I28" s="3">
        <v>17299</v>
      </c>
      <c r="J28" s="3"/>
      <c r="K28" s="3">
        <v>20000</v>
      </c>
      <c r="L28" s="3">
        <v>20000</v>
      </c>
      <c r="M28" s="3"/>
      <c r="N28" s="3">
        <v>80000</v>
      </c>
    </row>
    <row r="29" spans="1:15" x14ac:dyDescent="0.25">
      <c r="A29">
        <v>5119</v>
      </c>
      <c r="B29" s="31" t="s">
        <v>97</v>
      </c>
      <c r="C29" s="31"/>
      <c r="D29" s="62"/>
      <c r="E29" s="62">
        <v>300000</v>
      </c>
      <c r="F29" s="62">
        <v>7924</v>
      </c>
      <c r="G29" s="62"/>
      <c r="H29" s="62">
        <v>300000</v>
      </c>
      <c r="I29" s="3">
        <v>13487</v>
      </c>
      <c r="J29" s="62"/>
      <c r="K29" s="62">
        <v>200000</v>
      </c>
      <c r="L29" s="62">
        <v>20000</v>
      </c>
      <c r="M29" s="62"/>
      <c r="N29" s="62">
        <v>150000</v>
      </c>
    </row>
    <row r="30" spans="1:15" x14ac:dyDescent="0.25">
      <c r="A30">
        <v>5125</v>
      </c>
      <c r="B30" t="s">
        <v>46</v>
      </c>
      <c r="D30" s="3"/>
      <c r="E30" s="3">
        <v>8000</v>
      </c>
      <c r="F30" s="3">
        <v>8220</v>
      </c>
      <c r="G30" s="3"/>
      <c r="H30" s="3">
        <v>8000</v>
      </c>
      <c r="I30" s="3">
        <v>9152</v>
      </c>
      <c r="J30" s="3"/>
      <c r="K30" s="3">
        <v>9000</v>
      </c>
      <c r="L30" s="3">
        <v>10000</v>
      </c>
      <c r="M30" s="3"/>
      <c r="N30" s="3">
        <v>12000</v>
      </c>
    </row>
    <row r="31" spans="1:15" x14ac:dyDescent="0.25">
      <c r="C31" s="7" t="s">
        <v>14</v>
      </c>
      <c r="D31" s="22"/>
      <c r="E31" s="22">
        <f>SUM(E24:E30)</f>
        <v>957000</v>
      </c>
      <c r="F31" s="22">
        <f>SUM(F24:F30)</f>
        <v>249959</v>
      </c>
      <c r="G31" s="22"/>
      <c r="H31" s="22">
        <f>SUM(H24:H30)</f>
        <v>973000</v>
      </c>
      <c r="I31" s="22">
        <f>SUM(I24:I30)</f>
        <v>401490</v>
      </c>
      <c r="J31" s="22"/>
      <c r="K31" s="22">
        <f>SUM(K24:K30)</f>
        <v>784000</v>
      </c>
      <c r="L31" s="22">
        <f>SUM(L24:L30)</f>
        <v>545000</v>
      </c>
      <c r="M31" s="22"/>
      <c r="N31" s="22">
        <f>SUM(N24:N30)</f>
        <v>807000</v>
      </c>
    </row>
    <row r="32" spans="1:15" x14ac:dyDescent="0.25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5">
      <c r="A33" s="7" t="s">
        <v>18</v>
      </c>
      <c r="B33" s="7"/>
      <c r="C33" s="7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25">
      <c r="A34">
        <v>5205</v>
      </c>
      <c r="B34" t="s">
        <v>19</v>
      </c>
      <c r="D34" s="3"/>
      <c r="E34" s="3">
        <v>37000</v>
      </c>
      <c r="F34" s="3">
        <v>35967</v>
      </c>
      <c r="G34" s="3"/>
      <c r="H34" s="3">
        <v>39000</v>
      </c>
      <c r="I34" s="110">
        <v>38238</v>
      </c>
      <c r="J34" s="3"/>
      <c r="K34" s="3">
        <v>40000</v>
      </c>
      <c r="L34" s="3">
        <v>41000</v>
      </c>
      <c r="M34" s="3"/>
      <c r="N34" s="3">
        <v>43000</v>
      </c>
    </row>
    <row r="35" spans="1:14" x14ac:dyDescent="0.25">
      <c r="A35">
        <v>5208</v>
      </c>
      <c r="B35" s="31" t="s">
        <v>107</v>
      </c>
      <c r="D35" s="3"/>
      <c r="E35" s="3">
        <v>35000</v>
      </c>
      <c r="F35" s="3">
        <v>16297</v>
      </c>
      <c r="G35" s="3"/>
      <c r="H35" s="3">
        <v>35000</v>
      </c>
      <c r="I35" s="110">
        <v>13021</v>
      </c>
      <c r="J35" s="3"/>
      <c r="K35" s="3">
        <v>40000</v>
      </c>
      <c r="L35" s="3">
        <v>30000</v>
      </c>
      <c r="M35" s="3"/>
      <c r="N35" s="3">
        <v>40000</v>
      </c>
    </row>
    <row r="36" spans="1:14" x14ac:dyDescent="0.25">
      <c r="A36">
        <v>5210</v>
      </c>
      <c r="B36" t="s">
        <v>90</v>
      </c>
      <c r="D36" s="3"/>
      <c r="E36" s="3">
        <v>48000</v>
      </c>
      <c r="F36" s="3">
        <v>46589</v>
      </c>
      <c r="G36" s="3"/>
      <c r="H36" s="3">
        <v>50000</v>
      </c>
      <c r="I36" s="3">
        <v>47853</v>
      </c>
      <c r="J36" s="3"/>
      <c r="K36" s="3">
        <v>65000</v>
      </c>
      <c r="L36" s="3">
        <v>50000</v>
      </c>
      <c r="M36" s="3"/>
      <c r="N36" s="3">
        <v>80000</v>
      </c>
    </row>
    <row r="37" spans="1:14" x14ac:dyDescent="0.25">
      <c r="A37" s="31">
        <v>5216</v>
      </c>
      <c r="B37" s="31" t="s">
        <v>94</v>
      </c>
      <c r="C37" s="31"/>
      <c r="D37" s="62"/>
      <c r="E37" s="62">
        <v>10000</v>
      </c>
      <c r="F37" s="62">
        <v>0</v>
      </c>
      <c r="G37" s="62"/>
      <c r="H37" s="62">
        <v>8000</v>
      </c>
      <c r="I37" s="3">
        <v>6145</v>
      </c>
      <c r="J37" s="62"/>
      <c r="K37" s="62">
        <v>8000</v>
      </c>
      <c r="L37" s="62">
        <v>12000</v>
      </c>
      <c r="M37" s="62"/>
      <c r="N37" s="62">
        <v>10000</v>
      </c>
    </row>
    <row r="38" spans="1:14" x14ac:dyDescent="0.25">
      <c r="A38">
        <v>5218</v>
      </c>
      <c r="B38" t="s">
        <v>35</v>
      </c>
      <c r="D38" s="3"/>
      <c r="E38" s="3">
        <v>6000</v>
      </c>
      <c r="F38" s="3">
        <v>5642</v>
      </c>
      <c r="G38" s="3"/>
      <c r="H38" s="3">
        <v>4000</v>
      </c>
      <c r="I38" s="3">
        <v>3616</v>
      </c>
      <c r="J38" s="3"/>
      <c r="K38" s="3">
        <v>5000</v>
      </c>
      <c r="L38" s="3">
        <v>4000</v>
      </c>
      <c r="M38" s="3"/>
      <c r="N38" s="29">
        <v>30000</v>
      </c>
    </row>
    <row r="39" spans="1:14" x14ac:dyDescent="0.25">
      <c r="A39">
        <v>5220</v>
      </c>
      <c r="B39" t="s">
        <v>81</v>
      </c>
      <c r="D39" s="3"/>
      <c r="E39" s="3">
        <v>200</v>
      </c>
      <c r="F39" s="3">
        <v>0</v>
      </c>
      <c r="G39" s="3"/>
      <c r="H39" s="3">
        <v>200</v>
      </c>
      <c r="I39" s="3">
        <v>0</v>
      </c>
      <c r="J39" s="3"/>
      <c r="K39" s="3">
        <v>200</v>
      </c>
      <c r="L39" s="3">
        <v>75</v>
      </c>
      <c r="M39" s="3"/>
      <c r="N39" s="3">
        <v>200</v>
      </c>
    </row>
    <row r="40" spans="1:14" x14ac:dyDescent="0.25">
      <c r="A40">
        <v>5230</v>
      </c>
      <c r="B40" t="s">
        <v>20</v>
      </c>
      <c r="D40" s="3"/>
      <c r="E40" s="3">
        <v>12000</v>
      </c>
      <c r="F40" s="3">
        <v>9854</v>
      </c>
      <c r="G40" s="3"/>
      <c r="H40" s="3">
        <v>12000</v>
      </c>
      <c r="I40" s="3">
        <v>11171</v>
      </c>
      <c r="J40" s="3"/>
      <c r="K40" s="3">
        <v>13000</v>
      </c>
      <c r="L40" s="3">
        <v>13000</v>
      </c>
      <c r="M40" s="3"/>
      <c r="N40" s="3">
        <v>14000</v>
      </c>
    </row>
    <row r="41" spans="1:14" x14ac:dyDescent="0.25">
      <c r="A41">
        <v>5235</v>
      </c>
      <c r="B41" t="s">
        <v>21</v>
      </c>
      <c r="D41" s="3"/>
      <c r="E41" s="3">
        <v>6000</v>
      </c>
      <c r="F41" s="3">
        <v>5957</v>
      </c>
      <c r="G41" s="3"/>
      <c r="H41" s="3">
        <v>6000</v>
      </c>
      <c r="I41" s="3">
        <v>5161</v>
      </c>
      <c r="J41" s="3"/>
      <c r="K41" s="3">
        <v>7000</v>
      </c>
      <c r="L41" s="3">
        <v>6000</v>
      </c>
      <c r="M41" s="3"/>
      <c r="N41" s="3">
        <v>8000</v>
      </c>
    </row>
    <row r="42" spans="1:14" x14ac:dyDescent="0.25">
      <c r="A42">
        <v>5240</v>
      </c>
      <c r="B42" t="s">
        <v>22</v>
      </c>
      <c r="D42" s="3"/>
      <c r="E42" s="3">
        <v>4000</v>
      </c>
      <c r="F42" s="3">
        <v>2969</v>
      </c>
      <c r="G42" s="3"/>
      <c r="H42" s="3">
        <v>4000</v>
      </c>
      <c r="I42" s="3">
        <v>2969</v>
      </c>
      <c r="J42" s="3"/>
      <c r="K42" s="3">
        <v>5000</v>
      </c>
      <c r="L42" s="3">
        <v>3000</v>
      </c>
      <c r="M42" s="3"/>
      <c r="N42" s="3">
        <v>5000</v>
      </c>
    </row>
    <row r="43" spans="1:14" x14ac:dyDescent="0.25">
      <c r="A43">
        <v>5250</v>
      </c>
      <c r="B43" t="s">
        <v>23</v>
      </c>
      <c r="D43" s="3"/>
      <c r="E43" s="3">
        <v>1000</v>
      </c>
      <c r="F43" s="3">
        <v>268</v>
      </c>
      <c r="G43" s="3"/>
      <c r="H43" s="3">
        <v>1000</v>
      </c>
      <c r="I43" s="3">
        <v>361</v>
      </c>
      <c r="J43" s="3"/>
      <c r="K43" s="3">
        <v>1000</v>
      </c>
      <c r="L43" s="3">
        <v>500</v>
      </c>
      <c r="M43" s="3"/>
      <c r="N43" s="3">
        <v>1000</v>
      </c>
    </row>
    <row r="44" spans="1:14" x14ac:dyDescent="0.25">
      <c r="A44">
        <v>5260</v>
      </c>
      <c r="B44" t="s">
        <v>24</v>
      </c>
      <c r="D44" s="3"/>
      <c r="E44" s="3">
        <v>33000</v>
      </c>
      <c r="F44" s="3">
        <v>21495</v>
      </c>
      <c r="G44" s="3"/>
      <c r="H44" s="3">
        <v>33000</v>
      </c>
      <c r="I44" s="3">
        <v>29051</v>
      </c>
      <c r="J44" s="3"/>
      <c r="K44" s="3">
        <v>40000</v>
      </c>
      <c r="L44" s="3">
        <v>35000</v>
      </c>
      <c r="M44" s="3"/>
      <c r="N44" s="3">
        <v>40000</v>
      </c>
    </row>
    <row r="45" spans="1:14" x14ac:dyDescent="0.25">
      <c r="C45" s="7" t="s">
        <v>14</v>
      </c>
      <c r="D45" s="22"/>
      <c r="E45" s="22">
        <f>SUM(E34:E44)</f>
        <v>192200</v>
      </c>
      <c r="F45" s="22">
        <f>SUM(F34:F44)</f>
        <v>145038</v>
      </c>
      <c r="G45" s="22"/>
      <c r="H45" s="22">
        <f>SUM(H34:H44)</f>
        <v>192200</v>
      </c>
      <c r="I45" s="22">
        <f>SUM(I34:I44)</f>
        <v>157586</v>
      </c>
      <c r="J45" s="22"/>
      <c r="K45" s="22">
        <f>SUM(K34:K44)</f>
        <v>224200</v>
      </c>
      <c r="L45" s="22">
        <f>SUM(L34:L44)</f>
        <v>194575</v>
      </c>
      <c r="M45" s="22"/>
      <c r="N45" s="22">
        <f>SUM(N34:N44)</f>
        <v>271200</v>
      </c>
    </row>
    <row r="46" spans="1:14" x14ac:dyDescent="0.25">
      <c r="C46" s="7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</row>
    <row r="47" spans="1:14" x14ac:dyDescent="0.25">
      <c r="A47" s="7" t="s">
        <v>47</v>
      </c>
      <c r="B47" s="7"/>
      <c r="C47" s="7"/>
      <c r="L47" s="12"/>
      <c r="M47" s="12"/>
    </row>
    <row r="48" spans="1:14" x14ac:dyDescent="0.25">
      <c r="A48">
        <v>5305</v>
      </c>
      <c r="B48" t="s">
        <v>72</v>
      </c>
      <c r="D48" s="3"/>
      <c r="E48" s="3">
        <v>34000</v>
      </c>
      <c r="F48" s="3">
        <v>34045</v>
      </c>
      <c r="G48" s="3"/>
      <c r="H48" s="3">
        <v>35000</v>
      </c>
      <c r="I48" s="110">
        <v>35130</v>
      </c>
      <c r="J48" s="3"/>
      <c r="K48" s="3">
        <v>36000</v>
      </c>
      <c r="L48" s="3">
        <v>36000</v>
      </c>
      <c r="M48" s="3"/>
      <c r="N48" s="77">
        <v>38000</v>
      </c>
    </row>
    <row r="49" spans="1:14" x14ac:dyDescent="0.25">
      <c r="A49" s="31">
        <v>5310</v>
      </c>
      <c r="B49" s="31" t="s">
        <v>25</v>
      </c>
      <c r="D49" s="3"/>
      <c r="E49" s="3">
        <v>75000</v>
      </c>
      <c r="F49" s="3">
        <v>75030</v>
      </c>
      <c r="G49" s="3"/>
      <c r="H49" s="3">
        <v>80000</v>
      </c>
      <c r="I49" s="3">
        <v>65643</v>
      </c>
      <c r="J49" s="3"/>
      <c r="K49" s="3">
        <v>80000</v>
      </c>
      <c r="L49" s="3">
        <v>70000</v>
      </c>
      <c r="M49" s="3"/>
      <c r="N49" s="62">
        <v>85000</v>
      </c>
    </row>
    <row r="50" spans="1:14" x14ac:dyDescent="0.25">
      <c r="A50">
        <v>5312</v>
      </c>
      <c r="B50" t="s">
        <v>30</v>
      </c>
      <c r="D50" s="3"/>
      <c r="E50" s="3">
        <v>30000</v>
      </c>
      <c r="F50" s="3">
        <v>19356</v>
      </c>
      <c r="G50" s="3"/>
      <c r="H50" s="3">
        <v>30000</v>
      </c>
      <c r="I50" s="3">
        <v>21880</v>
      </c>
      <c r="J50" s="3"/>
      <c r="K50" s="3">
        <v>30000</v>
      </c>
      <c r="L50" s="3">
        <v>25000</v>
      </c>
      <c r="M50" s="3"/>
      <c r="N50" s="62">
        <v>30000</v>
      </c>
    </row>
    <row r="51" spans="1:14" x14ac:dyDescent="0.25">
      <c r="A51">
        <v>5315</v>
      </c>
      <c r="B51" t="s">
        <v>79</v>
      </c>
      <c r="D51" s="3"/>
      <c r="E51" s="3">
        <v>210000</v>
      </c>
      <c r="F51" s="3">
        <v>237846</v>
      </c>
      <c r="G51" s="3"/>
      <c r="H51" s="3">
        <v>220000</v>
      </c>
      <c r="I51" s="3">
        <v>233738</v>
      </c>
      <c r="J51" s="3">
        <v>220</v>
      </c>
      <c r="K51" s="3">
        <v>225000</v>
      </c>
      <c r="L51" s="3">
        <v>230000</v>
      </c>
      <c r="M51" s="3"/>
      <c r="N51" s="76">
        <v>250000</v>
      </c>
    </row>
    <row r="52" spans="1:14" x14ac:dyDescent="0.25">
      <c r="A52">
        <v>5318</v>
      </c>
      <c r="B52" t="s">
        <v>99</v>
      </c>
      <c r="D52" s="3"/>
      <c r="E52" s="3">
        <v>300000</v>
      </c>
      <c r="F52" s="3">
        <v>80730</v>
      </c>
      <c r="G52" s="3"/>
      <c r="H52" s="3">
        <v>300000</v>
      </c>
      <c r="I52" s="3">
        <v>103264</v>
      </c>
      <c r="J52" s="3"/>
      <c r="K52" s="3">
        <v>300000</v>
      </c>
      <c r="L52" s="3">
        <v>160000</v>
      </c>
      <c r="M52" s="3"/>
      <c r="N52" s="62">
        <v>300000</v>
      </c>
    </row>
    <row r="53" spans="1:14" x14ac:dyDescent="0.25">
      <c r="A53">
        <v>5320</v>
      </c>
      <c r="B53" t="s">
        <v>26</v>
      </c>
      <c r="D53" s="3"/>
      <c r="E53" s="3">
        <v>12000</v>
      </c>
      <c r="F53" s="3">
        <v>7322</v>
      </c>
      <c r="G53" s="3"/>
      <c r="H53" s="3">
        <v>12000</v>
      </c>
      <c r="I53" s="3">
        <v>9778</v>
      </c>
      <c r="J53" s="3"/>
      <c r="K53" s="3">
        <v>12000</v>
      </c>
      <c r="L53" s="3">
        <v>12000</v>
      </c>
      <c r="M53" s="3"/>
      <c r="N53" s="62">
        <v>13000</v>
      </c>
    </row>
    <row r="54" spans="1:14" x14ac:dyDescent="0.25">
      <c r="A54" s="78">
        <v>5321</v>
      </c>
      <c r="B54" s="105" t="s">
        <v>110</v>
      </c>
      <c r="C54" s="78"/>
      <c r="D54" s="79"/>
      <c r="E54" s="79">
        <v>0</v>
      </c>
      <c r="F54" s="79">
        <v>0</v>
      </c>
      <c r="G54" s="79"/>
      <c r="H54" s="79">
        <v>0</v>
      </c>
      <c r="I54" s="3">
        <v>0</v>
      </c>
      <c r="J54" s="79"/>
      <c r="K54" s="79">
        <v>10500</v>
      </c>
      <c r="L54" s="79">
        <v>10350</v>
      </c>
      <c r="M54" s="79"/>
      <c r="N54" s="76">
        <v>11000</v>
      </c>
    </row>
    <row r="55" spans="1:14" x14ac:dyDescent="0.25">
      <c r="A55">
        <v>5325</v>
      </c>
      <c r="B55" t="s">
        <v>27</v>
      </c>
      <c r="D55" s="3"/>
      <c r="E55" s="3">
        <v>35000</v>
      </c>
      <c r="F55" s="3">
        <v>25403</v>
      </c>
      <c r="G55" s="3"/>
      <c r="H55" s="3">
        <v>35000</v>
      </c>
      <c r="I55" s="3">
        <v>25297</v>
      </c>
      <c r="J55" s="3"/>
      <c r="K55" s="3">
        <v>35000</v>
      </c>
      <c r="L55" s="3">
        <v>25000</v>
      </c>
      <c r="M55" s="3"/>
      <c r="N55" s="62">
        <v>35000</v>
      </c>
    </row>
    <row r="56" spans="1:14" x14ac:dyDescent="0.25">
      <c r="A56">
        <v>5330</v>
      </c>
      <c r="B56" t="s">
        <v>80</v>
      </c>
      <c r="D56" s="3"/>
      <c r="E56" s="3">
        <v>48000</v>
      </c>
      <c r="F56" s="3">
        <v>48263</v>
      </c>
      <c r="G56" s="3"/>
      <c r="H56" s="3">
        <v>62000</v>
      </c>
      <c r="I56" s="3">
        <v>47572</v>
      </c>
      <c r="J56" s="3"/>
      <c r="K56" s="3">
        <v>62000</v>
      </c>
      <c r="L56" s="3">
        <v>55000</v>
      </c>
      <c r="M56" s="3"/>
      <c r="N56" s="62">
        <v>62000</v>
      </c>
    </row>
    <row r="57" spans="1:14" x14ac:dyDescent="0.25">
      <c r="A57">
        <v>5335</v>
      </c>
      <c r="B57" t="s">
        <v>28</v>
      </c>
      <c r="D57" s="3"/>
      <c r="E57" s="3">
        <v>600</v>
      </c>
      <c r="F57" s="3">
        <v>39</v>
      </c>
      <c r="G57" s="3"/>
      <c r="H57" s="3">
        <v>600</v>
      </c>
      <c r="I57" s="3">
        <v>0</v>
      </c>
      <c r="J57" s="3"/>
      <c r="K57" s="3">
        <v>600</v>
      </c>
      <c r="L57" s="3">
        <v>0</v>
      </c>
      <c r="M57" s="3"/>
      <c r="N57" s="62">
        <v>600</v>
      </c>
    </row>
    <row r="58" spans="1:14" x14ac:dyDescent="0.25">
      <c r="A58">
        <v>5340</v>
      </c>
      <c r="B58" t="s">
        <v>82</v>
      </c>
      <c r="D58" s="3"/>
      <c r="E58" s="3">
        <v>4000</v>
      </c>
      <c r="F58" s="3">
        <v>3781</v>
      </c>
      <c r="G58" s="3"/>
      <c r="H58" s="3">
        <v>5000</v>
      </c>
      <c r="I58" s="3">
        <v>3982</v>
      </c>
      <c r="J58" s="3"/>
      <c r="K58" s="3">
        <v>5000</v>
      </c>
      <c r="L58" s="3">
        <v>5000</v>
      </c>
      <c r="M58" s="3"/>
      <c r="N58" s="62">
        <v>5500</v>
      </c>
    </row>
    <row r="59" spans="1:14" x14ac:dyDescent="0.25">
      <c r="A59">
        <v>5345</v>
      </c>
      <c r="B59" t="s">
        <v>48</v>
      </c>
      <c r="D59" s="3"/>
      <c r="E59" s="3">
        <v>6000</v>
      </c>
      <c r="F59" s="3">
        <v>2542</v>
      </c>
      <c r="G59" s="3"/>
      <c r="H59" s="3">
        <v>10000</v>
      </c>
      <c r="I59" s="18">
        <v>966</v>
      </c>
      <c r="J59" s="3"/>
      <c r="K59" s="3">
        <v>10000</v>
      </c>
      <c r="L59" s="3">
        <v>4000</v>
      </c>
      <c r="M59" s="3"/>
      <c r="N59" s="76">
        <v>10000</v>
      </c>
    </row>
    <row r="60" spans="1:14" x14ac:dyDescent="0.25">
      <c r="A60">
        <v>5350</v>
      </c>
      <c r="B60" s="31" t="s">
        <v>87</v>
      </c>
      <c r="D60" s="3"/>
      <c r="E60" s="3">
        <v>30000</v>
      </c>
      <c r="F60" s="3">
        <v>24657</v>
      </c>
      <c r="G60" s="3"/>
      <c r="H60" s="3">
        <v>30000</v>
      </c>
      <c r="I60" s="3">
        <v>25407</v>
      </c>
      <c r="J60" s="3"/>
      <c r="K60" s="3">
        <v>30000</v>
      </c>
      <c r="L60" s="3">
        <v>35000</v>
      </c>
      <c r="M60" s="3"/>
      <c r="N60" s="62">
        <v>35000</v>
      </c>
    </row>
    <row r="61" spans="1:14" x14ac:dyDescent="0.25">
      <c r="A61">
        <v>5355</v>
      </c>
      <c r="B61" s="31" t="s">
        <v>88</v>
      </c>
      <c r="D61" s="3"/>
      <c r="E61" s="3">
        <v>28000</v>
      </c>
      <c r="F61" s="3">
        <v>25966</v>
      </c>
      <c r="G61" s="3"/>
      <c r="H61" s="3">
        <v>30000</v>
      </c>
      <c r="I61" s="3">
        <v>35280</v>
      </c>
      <c r="J61" s="3"/>
      <c r="K61" s="3">
        <v>40000</v>
      </c>
      <c r="L61" s="3">
        <v>40000</v>
      </c>
      <c r="M61" s="3"/>
      <c r="N61" s="62">
        <v>65000</v>
      </c>
    </row>
    <row r="62" spans="1:14" x14ac:dyDescent="0.25">
      <c r="A62">
        <v>5365</v>
      </c>
      <c r="B62" t="s">
        <v>76</v>
      </c>
      <c r="D62" s="3"/>
      <c r="E62" s="15">
        <v>500000</v>
      </c>
      <c r="F62" s="15">
        <v>378645</v>
      </c>
      <c r="G62" s="15"/>
      <c r="H62" s="15">
        <v>700000</v>
      </c>
      <c r="I62" s="3">
        <v>535415</v>
      </c>
      <c r="J62" s="15"/>
      <c r="K62" s="96">
        <v>1000000</v>
      </c>
      <c r="L62" s="134">
        <v>1000000</v>
      </c>
      <c r="M62" s="134"/>
      <c r="N62" s="41">
        <v>1800000</v>
      </c>
    </row>
    <row r="63" spans="1:14" x14ac:dyDescent="0.25">
      <c r="A63">
        <v>5375</v>
      </c>
      <c r="B63" t="s">
        <v>49</v>
      </c>
      <c r="D63" s="3"/>
      <c r="E63" s="3">
        <v>2000</v>
      </c>
      <c r="F63" s="3">
        <v>921</v>
      </c>
      <c r="G63" s="3"/>
      <c r="H63" s="3">
        <v>2000</v>
      </c>
      <c r="I63" s="3">
        <v>950</v>
      </c>
      <c r="J63" s="3"/>
      <c r="K63" s="3">
        <v>2500</v>
      </c>
      <c r="L63" s="3">
        <v>1500</v>
      </c>
      <c r="M63" s="3"/>
      <c r="N63" s="62">
        <v>3000</v>
      </c>
    </row>
    <row r="64" spans="1:14" x14ac:dyDescent="0.25">
      <c r="A64">
        <v>5385</v>
      </c>
      <c r="B64" t="s">
        <v>50</v>
      </c>
      <c r="D64" s="3"/>
      <c r="E64" s="3">
        <v>130000</v>
      </c>
      <c r="F64" s="3">
        <v>19521</v>
      </c>
      <c r="G64" s="3"/>
      <c r="H64" s="3">
        <v>130000</v>
      </c>
      <c r="I64" s="3">
        <v>21650</v>
      </c>
      <c r="J64" s="3"/>
      <c r="K64" s="3">
        <v>130000</v>
      </c>
      <c r="L64" s="3">
        <v>100000</v>
      </c>
      <c r="M64" s="3"/>
      <c r="N64" s="62">
        <v>130000</v>
      </c>
    </row>
    <row r="65" spans="1:14" x14ac:dyDescent="0.25">
      <c r="A65">
        <v>5390</v>
      </c>
      <c r="B65" t="s">
        <v>51</v>
      </c>
      <c r="D65" s="3"/>
      <c r="E65" s="3">
        <v>7000</v>
      </c>
      <c r="F65" s="3">
        <v>5611</v>
      </c>
      <c r="G65" s="3"/>
      <c r="H65" s="3">
        <v>7000</v>
      </c>
      <c r="I65" s="3">
        <v>6495</v>
      </c>
      <c r="J65" s="3"/>
      <c r="K65" s="3">
        <v>7000</v>
      </c>
      <c r="L65" s="3">
        <v>7000</v>
      </c>
      <c r="M65" s="3"/>
      <c r="N65" s="62">
        <v>7000</v>
      </c>
    </row>
    <row r="66" spans="1:14" x14ac:dyDescent="0.25">
      <c r="C66" s="7" t="s">
        <v>14</v>
      </c>
      <c r="D66" s="22">
        <f t="shared" ref="D66:E66" si="0">SUM(D48:D65)</f>
        <v>0</v>
      </c>
      <c r="E66" s="22">
        <f t="shared" si="0"/>
        <v>1451600</v>
      </c>
      <c r="F66" s="22">
        <f t="shared" ref="F66:K66" si="1">SUM(F48:F65)</f>
        <v>989678</v>
      </c>
      <c r="G66" s="22"/>
      <c r="H66" s="22">
        <f t="shared" ref="H66" si="2">SUM(H48:H65)</f>
        <v>1688600</v>
      </c>
      <c r="I66" s="22">
        <f>SUM(I48:I65)</f>
        <v>1172447</v>
      </c>
      <c r="J66" s="22"/>
      <c r="K66" s="22">
        <f t="shared" si="1"/>
        <v>2015600</v>
      </c>
      <c r="L66" s="22">
        <f>SUM(L48:L65)</f>
        <v>1815850</v>
      </c>
      <c r="M66" s="22"/>
      <c r="N66" s="22">
        <f>SUM(N48:N65)</f>
        <v>2880100</v>
      </c>
    </row>
    <row r="67" spans="1:14" x14ac:dyDescent="0.25">
      <c r="C67" s="7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</row>
    <row r="68" spans="1:14" x14ac:dyDescent="0.25">
      <c r="C68" s="7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</row>
    <row r="69" spans="1:14" x14ac:dyDescent="0.25">
      <c r="C69" s="7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</row>
    <row r="70" spans="1:14" x14ac:dyDescent="0.25">
      <c r="C70" s="7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</row>
    <row r="71" spans="1:14" x14ac:dyDescent="0.25">
      <c r="C71" s="7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</row>
    <row r="72" spans="1:14" x14ac:dyDescent="0.25">
      <c r="C72" s="7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</row>
    <row r="73" spans="1:14" x14ac:dyDescent="0.25">
      <c r="C73" s="7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</row>
    <row r="74" spans="1:14" x14ac:dyDescent="0.25">
      <c r="C74" s="7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</row>
    <row r="75" spans="1:14" x14ac:dyDescent="0.25">
      <c r="C75" s="7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</row>
    <row r="76" spans="1:14" x14ac:dyDescent="0.25">
      <c r="C76" s="7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</row>
    <row r="77" spans="1:14" x14ac:dyDescent="0.25">
      <c r="C77" s="7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</row>
    <row r="78" spans="1:14" x14ac:dyDescent="0.25"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 x14ac:dyDescent="0.25">
      <c r="D79" s="66"/>
      <c r="E79" s="1">
        <v>2023</v>
      </c>
      <c r="F79" s="1">
        <v>2023</v>
      </c>
      <c r="G79" s="1"/>
      <c r="H79" s="1">
        <v>2024</v>
      </c>
      <c r="I79" s="1">
        <v>2024</v>
      </c>
      <c r="J79" s="1"/>
      <c r="K79" s="1">
        <v>2025</v>
      </c>
      <c r="L79" s="1">
        <v>2025</v>
      </c>
      <c r="M79" s="1"/>
      <c r="N79" s="1">
        <v>2026</v>
      </c>
    </row>
    <row r="80" spans="1:14" x14ac:dyDescent="0.25">
      <c r="D80" s="1"/>
      <c r="E80" s="1" t="s">
        <v>0</v>
      </c>
      <c r="F80" s="1" t="s">
        <v>1</v>
      </c>
      <c r="G80" s="1"/>
      <c r="H80" s="1" t="s">
        <v>0</v>
      </c>
      <c r="I80" s="1" t="s">
        <v>1</v>
      </c>
      <c r="J80" s="1"/>
      <c r="K80" s="1" t="s">
        <v>0</v>
      </c>
      <c r="L80" s="6" t="s">
        <v>106</v>
      </c>
      <c r="M80" s="6"/>
      <c r="N80" s="1" t="s">
        <v>0</v>
      </c>
    </row>
    <row r="81" spans="1:14" x14ac:dyDescent="0.25"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 x14ac:dyDescent="0.25">
      <c r="A82" s="7" t="s">
        <v>29</v>
      </c>
      <c r="B82" s="7"/>
      <c r="C82" s="7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 x14ac:dyDescent="0.25">
      <c r="A83">
        <v>5430</v>
      </c>
      <c r="B83" t="s">
        <v>52</v>
      </c>
      <c r="D83" s="3"/>
      <c r="E83" s="3">
        <v>292500</v>
      </c>
      <c r="F83" s="3">
        <v>291939</v>
      </c>
      <c r="G83" s="3"/>
      <c r="H83" s="3">
        <v>301000</v>
      </c>
      <c r="I83" s="110">
        <v>300682</v>
      </c>
      <c r="J83" s="3"/>
      <c r="K83" s="79">
        <v>360000</v>
      </c>
      <c r="L83" s="3">
        <v>330730</v>
      </c>
      <c r="M83" s="3"/>
      <c r="N83" s="61">
        <v>360000</v>
      </c>
    </row>
    <row r="84" spans="1:14" x14ac:dyDescent="0.25">
      <c r="A84">
        <v>5440</v>
      </c>
      <c r="B84" t="s">
        <v>53</v>
      </c>
      <c r="D84" s="3"/>
      <c r="E84" s="3">
        <v>112000</v>
      </c>
      <c r="F84" s="3">
        <v>100866</v>
      </c>
      <c r="G84" s="3"/>
      <c r="H84" s="3">
        <v>116000</v>
      </c>
      <c r="I84" s="3">
        <v>111606</v>
      </c>
      <c r="J84" s="3"/>
      <c r="K84" s="79">
        <v>122000</v>
      </c>
      <c r="L84" s="3">
        <v>135000</v>
      </c>
      <c r="M84" s="3"/>
      <c r="N84" s="62">
        <v>160000</v>
      </c>
    </row>
    <row r="85" spans="1:14" x14ac:dyDescent="0.25">
      <c r="A85">
        <v>5470</v>
      </c>
      <c r="B85" s="31" t="s">
        <v>105</v>
      </c>
      <c r="D85" s="3"/>
      <c r="E85" s="3">
        <v>660000</v>
      </c>
      <c r="F85" s="3">
        <v>599992</v>
      </c>
      <c r="G85" s="3"/>
      <c r="H85" s="3">
        <v>660000</v>
      </c>
      <c r="I85" s="29">
        <v>596256</v>
      </c>
      <c r="J85" s="3"/>
      <c r="K85" s="3">
        <v>700000</v>
      </c>
      <c r="L85" s="29">
        <v>600000</v>
      </c>
      <c r="M85" s="3"/>
      <c r="N85" s="62">
        <v>700000</v>
      </c>
    </row>
    <row r="86" spans="1:14" x14ac:dyDescent="0.25">
      <c r="A86" s="31">
        <v>5471</v>
      </c>
      <c r="B86" s="31" t="s">
        <v>119</v>
      </c>
      <c r="C86" s="31"/>
      <c r="D86" s="62"/>
      <c r="E86" s="62">
        <v>400000</v>
      </c>
      <c r="F86" s="62">
        <v>6150</v>
      </c>
      <c r="G86" s="62"/>
      <c r="H86" s="62">
        <v>600000</v>
      </c>
      <c r="I86" s="3">
        <v>19435</v>
      </c>
      <c r="J86" s="62"/>
      <c r="K86" s="62">
        <v>500000</v>
      </c>
      <c r="L86" s="41">
        <v>300000</v>
      </c>
      <c r="M86" s="62"/>
      <c r="N86" s="62">
        <v>500000</v>
      </c>
    </row>
    <row r="87" spans="1:14" x14ac:dyDescent="0.25">
      <c r="A87">
        <v>5480</v>
      </c>
      <c r="B87" s="31" t="s">
        <v>83</v>
      </c>
      <c r="D87" s="3"/>
      <c r="E87" s="3">
        <v>30000</v>
      </c>
      <c r="F87" s="3">
        <v>734</v>
      </c>
      <c r="G87" s="3"/>
      <c r="H87" s="3">
        <v>30000</v>
      </c>
      <c r="I87" s="3">
        <v>1853</v>
      </c>
      <c r="J87" s="3"/>
      <c r="K87" s="3">
        <v>30000</v>
      </c>
      <c r="L87" s="3">
        <v>15000</v>
      </c>
      <c r="M87" s="3"/>
      <c r="N87" s="62">
        <v>30000</v>
      </c>
    </row>
    <row r="88" spans="1:14" x14ac:dyDescent="0.25">
      <c r="A88">
        <v>5490</v>
      </c>
      <c r="B88" t="s">
        <v>67</v>
      </c>
      <c r="D88" s="3"/>
      <c r="E88" s="3">
        <v>10000</v>
      </c>
      <c r="F88" s="3">
        <v>4874</v>
      </c>
      <c r="G88" s="3"/>
      <c r="H88" s="3">
        <v>10000</v>
      </c>
      <c r="I88" s="3">
        <v>8350</v>
      </c>
      <c r="J88" s="3"/>
      <c r="K88" s="3">
        <v>10000</v>
      </c>
      <c r="L88" s="3">
        <v>10000</v>
      </c>
      <c r="M88" s="3"/>
      <c r="N88" s="3">
        <v>10000</v>
      </c>
    </row>
    <row r="89" spans="1:14" x14ac:dyDescent="0.25">
      <c r="A89">
        <v>5930</v>
      </c>
      <c r="B89" t="s">
        <v>74</v>
      </c>
      <c r="D89" s="3"/>
      <c r="E89" s="3">
        <v>30000</v>
      </c>
      <c r="F89" s="3">
        <v>0</v>
      </c>
      <c r="G89" s="3"/>
      <c r="H89" s="3">
        <v>30000</v>
      </c>
      <c r="I89" s="3">
        <v>0</v>
      </c>
      <c r="J89" s="3"/>
      <c r="K89" s="3">
        <v>30000</v>
      </c>
      <c r="L89" s="3">
        <v>0</v>
      </c>
      <c r="M89" s="3"/>
      <c r="N89" s="3">
        <v>30000</v>
      </c>
    </row>
    <row r="90" spans="1:14" x14ac:dyDescent="0.25">
      <c r="C90" s="7" t="s">
        <v>14</v>
      </c>
      <c r="D90" s="22"/>
      <c r="E90" s="22">
        <f>SUM(E83:E89)</f>
        <v>1534500</v>
      </c>
      <c r="F90" s="22">
        <f>SUM(F83:F89)</f>
        <v>1004555</v>
      </c>
      <c r="G90" s="22"/>
      <c r="H90" s="22">
        <f>SUM(H83:H89)</f>
        <v>1747000</v>
      </c>
      <c r="I90" s="22">
        <f>SUM(I83:I89)</f>
        <v>1038182</v>
      </c>
      <c r="J90" s="22"/>
      <c r="K90" s="22">
        <f>SUM(K83:K89)</f>
        <v>1752000</v>
      </c>
      <c r="L90" s="22">
        <f>SUM(L83:L89)</f>
        <v>1390730</v>
      </c>
      <c r="M90" s="22"/>
      <c r="N90" s="22">
        <f>SUM(N83:N89)</f>
        <v>1790000</v>
      </c>
    </row>
    <row r="91" spans="1:14" x14ac:dyDescent="0.25">
      <c r="C91" s="7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 x14ac:dyDescent="0.25">
      <c r="A92" t="s">
        <v>70</v>
      </c>
      <c r="C92" s="7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1:14" x14ac:dyDescent="0.25">
      <c r="B93" s="20" t="s">
        <v>2</v>
      </c>
      <c r="C93" s="20"/>
      <c r="D93" s="149"/>
      <c r="E93" s="149">
        <f>E21</f>
        <v>708200</v>
      </c>
      <c r="F93" s="149">
        <f>F21</f>
        <v>558271</v>
      </c>
      <c r="G93" s="149"/>
      <c r="H93" s="149">
        <f>H21</f>
        <v>727400</v>
      </c>
      <c r="I93" s="149">
        <f>I21</f>
        <v>579820.74</v>
      </c>
      <c r="J93" s="149"/>
      <c r="K93" s="149">
        <f>K21</f>
        <v>826600</v>
      </c>
      <c r="L93" s="149">
        <f>L21</f>
        <v>710544</v>
      </c>
      <c r="M93" s="149"/>
      <c r="N93" s="149">
        <f>N21</f>
        <v>907600</v>
      </c>
    </row>
    <row r="94" spans="1:14" x14ac:dyDescent="0.25">
      <c r="B94" s="20" t="s">
        <v>15</v>
      </c>
      <c r="C94" s="20"/>
      <c r="D94" s="149"/>
      <c r="E94" s="149">
        <f>+E31</f>
        <v>957000</v>
      </c>
      <c r="F94" s="149">
        <f>F31</f>
        <v>249959</v>
      </c>
      <c r="G94" s="149"/>
      <c r="H94" s="149">
        <f>+H31</f>
        <v>973000</v>
      </c>
      <c r="I94" s="149">
        <f>+I31</f>
        <v>401490</v>
      </c>
      <c r="J94" s="149"/>
      <c r="K94" s="149">
        <f>+K31</f>
        <v>784000</v>
      </c>
      <c r="L94" s="149">
        <f>+L31</f>
        <v>545000</v>
      </c>
      <c r="M94" s="149"/>
      <c r="N94" s="149">
        <f>+N31</f>
        <v>807000</v>
      </c>
    </row>
    <row r="95" spans="1:14" x14ac:dyDescent="0.25">
      <c r="B95" s="20" t="s">
        <v>18</v>
      </c>
      <c r="C95" s="20"/>
      <c r="D95" s="149"/>
      <c r="E95" s="149">
        <f>E45</f>
        <v>192200</v>
      </c>
      <c r="F95" s="149">
        <f>F45</f>
        <v>145038</v>
      </c>
      <c r="G95" s="149"/>
      <c r="H95" s="149">
        <f>H45</f>
        <v>192200</v>
      </c>
      <c r="I95" s="149">
        <f>I45</f>
        <v>157586</v>
      </c>
      <c r="J95" s="149"/>
      <c r="K95" s="149">
        <f>K45</f>
        <v>224200</v>
      </c>
      <c r="L95" s="149">
        <f>L45</f>
        <v>194575</v>
      </c>
      <c r="M95" s="149"/>
      <c r="N95" s="149">
        <f>N45</f>
        <v>271200</v>
      </c>
    </row>
    <row r="96" spans="1:14" x14ac:dyDescent="0.25">
      <c r="B96" s="20" t="s">
        <v>71</v>
      </c>
      <c r="C96" s="20"/>
      <c r="D96" s="149"/>
      <c r="E96" s="149">
        <f>E66</f>
        <v>1451600</v>
      </c>
      <c r="F96" s="149">
        <f>F66</f>
        <v>989678</v>
      </c>
      <c r="G96" s="149"/>
      <c r="H96" s="149">
        <f>H66</f>
        <v>1688600</v>
      </c>
      <c r="I96" s="149">
        <f>I66</f>
        <v>1172447</v>
      </c>
      <c r="J96" s="149"/>
      <c r="K96" s="149">
        <f>K66</f>
        <v>2015600</v>
      </c>
      <c r="L96" s="149">
        <f t="shared" ref="L96:N96" si="3">L66</f>
        <v>1815850</v>
      </c>
      <c r="M96" s="149"/>
      <c r="N96" s="149">
        <f t="shared" si="3"/>
        <v>2880100</v>
      </c>
    </row>
    <row r="97" spans="1:14" x14ac:dyDescent="0.25">
      <c r="B97" s="20" t="s">
        <v>29</v>
      </c>
      <c r="C97" s="20"/>
      <c r="D97" s="149"/>
      <c r="E97" s="149">
        <f>+E90</f>
        <v>1534500</v>
      </c>
      <c r="F97" s="149">
        <f>+F90</f>
        <v>1004555</v>
      </c>
      <c r="G97" s="149"/>
      <c r="H97" s="149">
        <f>+H90</f>
        <v>1747000</v>
      </c>
      <c r="I97" s="149">
        <f>+I90</f>
        <v>1038182</v>
      </c>
      <c r="J97" s="149"/>
      <c r="K97" s="149">
        <f>+K90</f>
        <v>1752000</v>
      </c>
      <c r="L97" s="149">
        <f t="shared" ref="L97:N97" si="4">+L90</f>
        <v>1390730</v>
      </c>
      <c r="M97" s="149"/>
      <c r="N97" s="149">
        <f t="shared" si="4"/>
        <v>1790000</v>
      </c>
    </row>
    <row r="98" spans="1:14" x14ac:dyDescent="0.25">
      <c r="B98" s="7" t="s">
        <v>32</v>
      </c>
      <c r="C98" s="7"/>
      <c r="D98" s="65"/>
      <c r="E98" s="65">
        <f>SUM(E93:E97)</f>
        <v>4843500</v>
      </c>
      <c r="F98" s="65">
        <f>SUM(F93:F97)</f>
        <v>2947501</v>
      </c>
      <c r="G98" s="65"/>
      <c r="H98" s="81">
        <f>SUM(H93:H97)</f>
        <v>5328200</v>
      </c>
      <c r="I98" s="81">
        <f>SUM(I93:I97)</f>
        <v>3349525.74</v>
      </c>
      <c r="J98" s="81">
        <f>SUM(J93:J97)</f>
        <v>0</v>
      </c>
      <c r="K98" s="81">
        <f>SUM(K93:K97)</f>
        <v>5602400</v>
      </c>
      <c r="L98" s="65">
        <f>L90+L66+L45+L31+L21</f>
        <v>4656699</v>
      </c>
      <c r="M98" s="65"/>
      <c r="N98" s="65">
        <f>N90+N66+N45+N31+N21</f>
        <v>6655900</v>
      </c>
    </row>
    <row r="99" spans="1:14" x14ac:dyDescent="0.25">
      <c r="E99" s="21"/>
      <c r="F99" s="21"/>
      <c r="G99" s="21"/>
      <c r="H99" s="21"/>
      <c r="I99" s="21"/>
      <c r="J99" s="21"/>
      <c r="K99" s="21"/>
    </row>
    <row r="100" spans="1:14" x14ac:dyDescent="0.25">
      <c r="E100" s="21"/>
      <c r="F100" s="21"/>
      <c r="G100" s="21"/>
      <c r="H100" s="21"/>
      <c r="I100" s="21"/>
      <c r="J100" s="21"/>
      <c r="K100" s="21"/>
    </row>
    <row r="101" spans="1:14" x14ac:dyDescent="0.25">
      <c r="A101" s="28" t="s">
        <v>77</v>
      </c>
      <c r="B101" t="s">
        <v>78</v>
      </c>
      <c r="E101" s="21"/>
      <c r="F101" s="21"/>
      <c r="G101" s="21"/>
      <c r="H101" s="21"/>
      <c r="I101" s="21"/>
      <c r="J101" s="21"/>
      <c r="K101" s="21"/>
    </row>
    <row r="103" spans="1:14" ht="15.6" x14ac:dyDescent="0.3">
      <c r="A103" s="139" t="s">
        <v>124</v>
      </c>
      <c r="B103" s="139"/>
    </row>
    <row r="104" spans="1:14" ht="15" x14ac:dyDescent="0.25">
      <c r="C104" s="34"/>
    </row>
    <row r="105" spans="1:14" ht="15" x14ac:dyDescent="0.25">
      <c r="C105" s="34"/>
    </row>
  </sheetData>
  <mergeCells count="3">
    <mergeCell ref="A1:N1"/>
    <mergeCell ref="A2:N2"/>
    <mergeCell ref="A3:N3"/>
  </mergeCells>
  <phoneticPr fontId="0" type="noConversion"/>
  <printOptions horizontalCentered="1"/>
  <pageMargins left="0.25" right="0.25" top="0.75" bottom="0.75" header="0.3" footer="0.3"/>
  <pageSetup scale="70" orientation="portrait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9"/>
  <sheetViews>
    <sheetView tabSelected="1" topLeftCell="A18" workbookViewId="0">
      <selection activeCell="A2" sqref="A2:O2"/>
    </sheetView>
  </sheetViews>
  <sheetFormatPr defaultColWidth="9.109375" defaultRowHeight="13.2" x14ac:dyDescent="0.25"/>
  <cols>
    <col min="1" max="1" width="1.88671875" customWidth="1"/>
    <col min="4" max="4" width="20" customWidth="1"/>
    <col min="5" max="5" width="1" customWidth="1"/>
    <col min="6" max="7" width="13.77734375" customWidth="1"/>
    <col min="8" max="8" width="1" customWidth="1"/>
    <col min="9" max="10" width="13.77734375" customWidth="1"/>
    <col min="11" max="11" width="1" customWidth="1"/>
    <col min="12" max="13" width="13.77734375" customWidth="1"/>
    <col min="14" max="14" width="1" style="7" customWidth="1"/>
    <col min="15" max="15" width="13.77734375" customWidth="1"/>
  </cols>
  <sheetData>
    <row r="1" spans="1:15" ht="15.6" x14ac:dyDescent="0.3">
      <c r="A1" s="155" t="s">
        <v>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5" ht="15.6" x14ac:dyDescent="0.3">
      <c r="A2" s="155" t="s">
        <v>147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 x14ac:dyDescent="0.25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x14ac:dyDescent="0.25">
      <c r="E4" s="66"/>
      <c r="F4" s="11">
        <v>2023</v>
      </c>
      <c r="G4" s="1">
        <v>2023</v>
      </c>
      <c r="H4" s="1"/>
      <c r="I4" s="1">
        <v>2024</v>
      </c>
      <c r="J4" s="1">
        <v>2024</v>
      </c>
      <c r="K4" s="1"/>
      <c r="L4" s="1">
        <v>2025</v>
      </c>
      <c r="M4" s="1">
        <v>2025</v>
      </c>
      <c r="N4" s="1"/>
      <c r="O4" s="1">
        <v>2026</v>
      </c>
    </row>
    <row r="5" spans="1:15" x14ac:dyDescent="0.25">
      <c r="E5" s="66"/>
      <c r="F5" s="11" t="s">
        <v>0</v>
      </c>
      <c r="G5" s="11" t="s">
        <v>1</v>
      </c>
      <c r="H5" s="11"/>
      <c r="I5" s="11" t="s">
        <v>0</v>
      </c>
      <c r="J5" s="11" t="s">
        <v>1</v>
      </c>
      <c r="K5" s="11"/>
      <c r="L5" s="11" t="s">
        <v>0</v>
      </c>
      <c r="M5" s="1" t="s">
        <v>106</v>
      </c>
      <c r="N5" s="11"/>
      <c r="O5" s="11" t="s">
        <v>0</v>
      </c>
    </row>
    <row r="6" spans="1:15" x14ac:dyDescent="0.25">
      <c r="A6" s="7" t="s">
        <v>65</v>
      </c>
      <c r="B6" s="7"/>
    </row>
    <row r="7" spans="1:15" x14ac:dyDescent="0.25">
      <c r="B7" t="s">
        <v>54</v>
      </c>
      <c r="E7" s="66"/>
      <c r="F7" s="2">
        <v>3000000</v>
      </c>
      <c r="G7" s="2">
        <v>3305503.67</v>
      </c>
      <c r="H7" s="2"/>
      <c r="I7" s="2">
        <v>3200000</v>
      </c>
      <c r="J7" s="2">
        <v>3771141</v>
      </c>
      <c r="K7" s="2"/>
      <c r="L7" s="2">
        <v>3500000</v>
      </c>
      <c r="M7" s="2">
        <v>3800000</v>
      </c>
      <c r="N7" s="80"/>
      <c r="O7" s="2">
        <v>4000000</v>
      </c>
    </row>
    <row r="8" spans="1:15" x14ac:dyDescent="0.25">
      <c r="B8" t="s">
        <v>55</v>
      </c>
      <c r="E8" s="66"/>
      <c r="F8" s="3">
        <v>40000</v>
      </c>
      <c r="G8" s="3">
        <v>61402</v>
      </c>
      <c r="H8" s="3"/>
      <c r="I8" s="3">
        <v>40000</v>
      </c>
      <c r="J8" s="3">
        <v>62932</v>
      </c>
      <c r="K8" s="3"/>
      <c r="L8" s="3">
        <v>40000</v>
      </c>
      <c r="M8" s="3">
        <v>61000</v>
      </c>
      <c r="N8" s="107"/>
      <c r="O8" s="3">
        <v>40000</v>
      </c>
    </row>
    <row r="9" spans="1:15" x14ac:dyDescent="0.25">
      <c r="B9" t="s">
        <v>56</v>
      </c>
      <c r="E9" s="66"/>
      <c r="F9" s="3"/>
      <c r="G9" s="3"/>
      <c r="H9" s="3"/>
      <c r="I9" s="3"/>
      <c r="J9" s="3">
        <v>-506</v>
      </c>
      <c r="K9" s="3"/>
      <c r="L9" s="3"/>
      <c r="M9" s="3"/>
      <c r="N9" s="107"/>
      <c r="O9" s="3"/>
    </row>
    <row r="10" spans="1:15" x14ac:dyDescent="0.25">
      <c r="B10" t="s">
        <v>57</v>
      </c>
      <c r="E10" s="66"/>
      <c r="F10" s="3"/>
      <c r="G10" s="3"/>
      <c r="H10" s="3"/>
      <c r="I10" s="3"/>
      <c r="J10" s="3">
        <v>0</v>
      </c>
      <c r="K10" s="3"/>
      <c r="L10" s="3"/>
      <c r="M10" s="3"/>
      <c r="N10" s="107"/>
      <c r="O10" s="3"/>
    </row>
    <row r="11" spans="1:15" x14ac:dyDescent="0.25">
      <c r="B11" t="s">
        <v>58</v>
      </c>
      <c r="E11" s="66"/>
      <c r="F11" s="3">
        <v>5000</v>
      </c>
      <c r="G11" s="3">
        <v>232206</v>
      </c>
      <c r="H11" s="3"/>
      <c r="I11" s="3">
        <v>5000</v>
      </c>
      <c r="J11" s="3">
        <v>275227</v>
      </c>
      <c r="K11" s="3"/>
      <c r="L11" s="3">
        <v>5000</v>
      </c>
      <c r="M11" s="3">
        <v>130000</v>
      </c>
      <c r="N11" s="107"/>
      <c r="O11" s="3">
        <v>50000</v>
      </c>
    </row>
    <row r="12" spans="1:15" x14ac:dyDescent="0.25">
      <c r="B12" t="s">
        <v>59</v>
      </c>
      <c r="E12" s="66"/>
      <c r="F12" s="3"/>
      <c r="G12" s="3"/>
      <c r="H12" s="3"/>
      <c r="I12" s="3"/>
      <c r="J12" s="3"/>
      <c r="K12" s="3"/>
      <c r="L12" s="3"/>
      <c r="M12" s="3"/>
      <c r="N12" s="107"/>
      <c r="O12" s="3"/>
    </row>
    <row r="13" spans="1:15" x14ac:dyDescent="0.25">
      <c r="B13" t="s">
        <v>31</v>
      </c>
      <c r="E13" s="66"/>
      <c r="F13" s="3"/>
      <c r="G13" s="3"/>
      <c r="H13" s="3"/>
      <c r="I13" s="3"/>
      <c r="J13" s="3"/>
      <c r="K13" s="3"/>
      <c r="L13" s="3"/>
      <c r="M13" s="3"/>
      <c r="N13" s="107"/>
      <c r="O13" s="3"/>
    </row>
    <row r="14" spans="1:15" x14ac:dyDescent="0.25">
      <c r="B14" t="s">
        <v>44</v>
      </c>
      <c r="E14" s="66"/>
      <c r="F14" s="3"/>
      <c r="G14" s="3"/>
      <c r="H14" s="3"/>
      <c r="I14" s="3"/>
      <c r="J14" s="3"/>
      <c r="K14" s="3"/>
      <c r="L14" s="3"/>
      <c r="M14" s="3"/>
      <c r="N14" s="107"/>
      <c r="O14" s="3"/>
    </row>
    <row r="15" spans="1:15" x14ac:dyDescent="0.25">
      <c r="B15" t="s">
        <v>60</v>
      </c>
      <c r="E15" s="66"/>
      <c r="F15" s="3">
        <v>500</v>
      </c>
      <c r="G15" s="3">
        <v>1491</v>
      </c>
      <c r="H15" s="3"/>
      <c r="I15" s="3">
        <v>500</v>
      </c>
      <c r="J15" s="3">
        <v>3770</v>
      </c>
      <c r="K15" s="3"/>
      <c r="L15" s="3">
        <v>500</v>
      </c>
      <c r="M15" s="3">
        <v>1200</v>
      </c>
      <c r="N15" s="107"/>
      <c r="O15" s="3">
        <v>500</v>
      </c>
    </row>
    <row r="16" spans="1:15" x14ac:dyDescent="0.25">
      <c r="B16" t="s">
        <v>63</v>
      </c>
      <c r="E16" s="66"/>
      <c r="F16" s="3">
        <v>3000</v>
      </c>
      <c r="G16" s="3">
        <v>27784</v>
      </c>
      <c r="H16" s="3"/>
      <c r="I16" s="3">
        <v>3000</v>
      </c>
      <c r="J16" s="3">
        <v>26303</v>
      </c>
      <c r="K16" s="3"/>
      <c r="L16" s="3">
        <v>3000</v>
      </c>
      <c r="M16" s="3">
        <v>15820</v>
      </c>
      <c r="N16" s="107"/>
      <c r="O16" s="3">
        <v>3000</v>
      </c>
    </row>
    <row r="17" spans="1:15" x14ac:dyDescent="0.25">
      <c r="A17" s="137" t="s">
        <v>77</v>
      </c>
      <c r="B17" t="s">
        <v>84</v>
      </c>
      <c r="E17" s="66"/>
      <c r="F17" s="62">
        <v>3000000</v>
      </c>
      <c r="G17" s="62">
        <v>2118274</v>
      </c>
      <c r="H17" s="62"/>
      <c r="I17" s="62">
        <v>3000000</v>
      </c>
      <c r="J17" s="62">
        <v>5430656</v>
      </c>
      <c r="K17" s="62"/>
      <c r="L17" s="62">
        <v>4000000</v>
      </c>
      <c r="M17" s="3">
        <v>4000000</v>
      </c>
      <c r="N17" s="107"/>
      <c r="O17" s="29">
        <v>1500000</v>
      </c>
    </row>
    <row r="18" spans="1:15" x14ac:dyDescent="0.25">
      <c r="B18" s="31" t="s">
        <v>141</v>
      </c>
      <c r="E18" s="66"/>
      <c r="F18" s="3"/>
      <c r="G18" s="3"/>
      <c r="H18" s="3"/>
      <c r="I18" s="3"/>
      <c r="J18" s="3"/>
      <c r="K18" s="3"/>
      <c r="L18" s="3"/>
      <c r="M18" s="3"/>
      <c r="N18" s="107"/>
      <c r="O18" s="3"/>
    </row>
    <row r="19" spans="1:15" x14ac:dyDescent="0.25">
      <c r="B19" s="7" t="s">
        <v>61</v>
      </c>
      <c r="D19" s="7"/>
      <c r="E19" s="144"/>
      <c r="F19" s="80">
        <f>SUM(F7:F18)</f>
        <v>6048500</v>
      </c>
      <c r="G19" s="80">
        <f>SUM(G7:G18)</f>
        <v>5746660.6699999999</v>
      </c>
      <c r="H19" s="80"/>
      <c r="I19" s="80">
        <f>SUM(I7:I18)</f>
        <v>6248500</v>
      </c>
      <c r="J19" s="80">
        <f>SUM(J7:J18)</f>
        <v>9569523</v>
      </c>
      <c r="K19" s="80"/>
      <c r="L19" s="80">
        <f>SUM(L7:L18)</f>
        <v>7548500</v>
      </c>
      <c r="M19" s="80">
        <f>SUM(M7:M18)</f>
        <v>8008020</v>
      </c>
      <c r="N19" s="80"/>
      <c r="O19" s="80">
        <f>SUM(O7:O18)</f>
        <v>5593500</v>
      </c>
    </row>
    <row r="21" spans="1:15" x14ac:dyDescent="0.25">
      <c r="A21" s="7" t="s">
        <v>66</v>
      </c>
    </row>
    <row r="22" spans="1:15" x14ac:dyDescent="0.25">
      <c r="B22" t="s">
        <v>33</v>
      </c>
      <c r="E22" s="66"/>
      <c r="F22" s="3">
        <v>708200</v>
      </c>
      <c r="G22" s="3">
        <v>558271</v>
      </c>
      <c r="H22" s="3"/>
      <c r="I22" s="3">
        <v>727400</v>
      </c>
      <c r="J22" s="3">
        <v>579821</v>
      </c>
      <c r="K22" s="3"/>
      <c r="L22" s="3">
        <v>826600</v>
      </c>
      <c r="M22" s="3">
        <v>710544</v>
      </c>
      <c r="N22" s="107"/>
      <c r="O22" s="3">
        <v>907600</v>
      </c>
    </row>
    <row r="23" spans="1:15" x14ac:dyDescent="0.25">
      <c r="B23" t="s">
        <v>34</v>
      </c>
      <c r="E23" s="66"/>
      <c r="F23" s="3">
        <v>957000</v>
      </c>
      <c r="G23" s="3">
        <v>249959</v>
      </c>
      <c r="H23" s="3"/>
      <c r="I23" s="3">
        <v>973000</v>
      </c>
      <c r="J23" s="3">
        <v>401490</v>
      </c>
      <c r="K23" s="3"/>
      <c r="L23" s="3">
        <v>784000</v>
      </c>
      <c r="M23" s="3">
        <v>545000</v>
      </c>
      <c r="N23" s="107"/>
      <c r="O23" s="3">
        <v>807000</v>
      </c>
    </row>
    <row r="24" spans="1:15" x14ac:dyDescent="0.25">
      <c r="B24" t="s">
        <v>35</v>
      </c>
      <c r="E24" s="66"/>
      <c r="F24" s="3">
        <v>192200</v>
      </c>
      <c r="G24" s="3">
        <v>145038</v>
      </c>
      <c r="H24" s="3"/>
      <c r="I24" s="3">
        <v>192200</v>
      </c>
      <c r="J24" s="3">
        <v>157586</v>
      </c>
      <c r="K24" s="3"/>
      <c r="L24" s="3">
        <v>224200</v>
      </c>
      <c r="M24" s="3">
        <v>194575</v>
      </c>
      <c r="N24" s="107"/>
      <c r="O24" s="3">
        <v>271200</v>
      </c>
    </row>
    <row r="25" spans="1:15" x14ac:dyDescent="0.25">
      <c r="B25" t="s">
        <v>62</v>
      </c>
      <c r="E25" s="66"/>
      <c r="F25" s="3">
        <v>1451600</v>
      </c>
      <c r="G25" s="3">
        <v>989678</v>
      </c>
      <c r="H25" s="3"/>
      <c r="I25" s="3">
        <v>1688600</v>
      </c>
      <c r="J25" s="3">
        <v>1172447</v>
      </c>
      <c r="K25" s="3"/>
      <c r="L25" s="3">
        <v>2015600</v>
      </c>
      <c r="M25" s="3">
        <v>1815850</v>
      </c>
      <c r="N25" s="107"/>
      <c r="O25" s="3">
        <v>2880100</v>
      </c>
    </row>
    <row r="26" spans="1:15" x14ac:dyDescent="0.25">
      <c r="B26" t="s">
        <v>36</v>
      </c>
      <c r="E26" s="66"/>
      <c r="F26" s="3">
        <v>1534500</v>
      </c>
      <c r="G26" s="3">
        <v>1004555</v>
      </c>
      <c r="H26" s="3"/>
      <c r="I26" s="3">
        <v>1747000</v>
      </c>
      <c r="J26" s="29">
        <v>1038182</v>
      </c>
      <c r="K26" s="3"/>
      <c r="L26" s="3">
        <v>1752000</v>
      </c>
      <c r="M26" s="14">
        <v>1390730</v>
      </c>
      <c r="N26" s="109"/>
      <c r="O26" s="3">
        <v>1790000</v>
      </c>
    </row>
    <row r="27" spans="1:15" x14ac:dyDescent="0.25">
      <c r="B27" s="148" t="s">
        <v>145</v>
      </c>
      <c r="C27" s="147"/>
      <c r="D27" s="148"/>
      <c r="E27" s="150"/>
      <c r="F27" s="108">
        <f>SUM(F22:F26)</f>
        <v>4843500</v>
      </c>
      <c r="G27" s="108">
        <f>SUM(G22:G26)</f>
        <v>2947501</v>
      </c>
      <c r="H27" s="108"/>
      <c r="I27" s="108">
        <f>SUM(I22:I26)</f>
        <v>5328200</v>
      </c>
      <c r="J27" s="108">
        <f>SUM(J22:J26)</f>
        <v>3349526</v>
      </c>
      <c r="K27" s="108"/>
      <c r="L27" s="108">
        <f>SUM(L22:L26)</f>
        <v>5602400</v>
      </c>
      <c r="M27" s="108">
        <f>SUM(M22:M26)</f>
        <v>4656699</v>
      </c>
      <c r="N27" s="108"/>
      <c r="O27" s="108">
        <f>SUM(O22:O26)</f>
        <v>6655900</v>
      </c>
    </row>
    <row r="28" spans="1:15" x14ac:dyDescent="0.25">
      <c r="C28" s="7"/>
      <c r="D28" s="7"/>
      <c r="E28" s="7"/>
      <c r="F28" s="140"/>
      <c r="G28" s="140"/>
      <c r="H28" s="140"/>
      <c r="I28" s="140"/>
      <c r="J28" s="140"/>
      <c r="K28" s="140"/>
      <c r="L28" s="140"/>
      <c r="M28" s="140"/>
      <c r="N28" s="141"/>
      <c r="O28" s="140"/>
    </row>
    <row r="29" spans="1:15" x14ac:dyDescent="0.25">
      <c r="A29" s="31" t="s">
        <v>142</v>
      </c>
      <c r="B29" s="31"/>
      <c r="C29" s="31"/>
      <c r="D29" s="31"/>
      <c r="E29" s="145"/>
      <c r="F29" s="15">
        <v>500000</v>
      </c>
      <c r="G29" s="15">
        <v>378645</v>
      </c>
      <c r="H29" s="15"/>
      <c r="I29" s="15">
        <v>700000</v>
      </c>
      <c r="J29" s="3">
        <v>535415</v>
      </c>
      <c r="K29" s="15"/>
      <c r="L29" s="96">
        <v>1000000</v>
      </c>
      <c r="M29" s="134">
        <v>1000000</v>
      </c>
      <c r="N29" s="134"/>
      <c r="O29" s="41">
        <v>1800000</v>
      </c>
    </row>
    <row r="30" spans="1:15" x14ac:dyDescent="0.25">
      <c r="A30" s="31"/>
      <c r="C30" s="7"/>
      <c r="D30" s="7"/>
      <c r="E30" s="7"/>
      <c r="F30" s="140"/>
      <c r="G30" s="140"/>
      <c r="H30" s="140"/>
      <c r="I30" s="140"/>
      <c r="J30" s="140"/>
      <c r="K30" s="140"/>
      <c r="L30" s="140"/>
      <c r="M30" s="140"/>
      <c r="N30" s="141"/>
      <c r="O30" s="140"/>
    </row>
    <row r="31" spans="1:15" x14ac:dyDescent="0.25">
      <c r="B31" s="7" t="s">
        <v>143</v>
      </c>
      <c r="C31" s="7"/>
      <c r="D31" s="7"/>
      <c r="E31" s="144"/>
      <c r="F31" s="146">
        <f>F27-F29</f>
        <v>4343500</v>
      </c>
      <c r="G31" s="146">
        <f>G27-G29</f>
        <v>2568856</v>
      </c>
      <c r="H31" s="144"/>
      <c r="I31" s="146">
        <f>I27-I29</f>
        <v>4628200</v>
      </c>
      <c r="J31" s="146">
        <f>J27-J29</f>
        <v>2814111</v>
      </c>
      <c r="K31" s="144"/>
      <c r="L31" s="146">
        <f>L27-L29</f>
        <v>4602400</v>
      </c>
      <c r="M31" s="146">
        <f>M27-M29</f>
        <v>3656699</v>
      </c>
      <c r="N31" s="144"/>
      <c r="O31" s="146">
        <f>O27-O29</f>
        <v>4855900</v>
      </c>
    </row>
    <row r="32" spans="1:15" x14ac:dyDescent="0.25">
      <c r="C32" s="7"/>
      <c r="D32" s="7"/>
      <c r="E32" s="7"/>
      <c r="F32" s="140"/>
      <c r="G32" s="140"/>
      <c r="H32" s="140"/>
      <c r="I32" s="140"/>
      <c r="J32" s="140"/>
      <c r="K32" s="140"/>
      <c r="L32" s="140"/>
      <c r="M32" s="140"/>
      <c r="N32" s="141"/>
      <c r="O32" s="140"/>
    </row>
    <row r="33" spans="1:15" x14ac:dyDescent="0.25">
      <c r="A33" s="7" t="s">
        <v>144</v>
      </c>
      <c r="B33" s="7"/>
      <c r="C33" s="7"/>
      <c r="D33" s="7"/>
      <c r="E33" s="144"/>
      <c r="F33" s="80">
        <f>F19-F31</f>
        <v>1705000</v>
      </c>
      <c r="G33" s="80">
        <f>G19-G31</f>
        <v>3177804.67</v>
      </c>
      <c r="H33" s="80"/>
      <c r="I33" s="80">
        <f>I19-I31</f>
        <v>1620300</v>
      </c>
      <c r="J33" s="80">
        <f>J19-J31</f>
        <v>6755412</v>
      </c>
      <c r="K33" s="80"/>
      <c r="L33" s="80">
        <f>L19-L31</f>
        <v>2946100</v>
      </c>
      <c r="M33" s="80">
        <f>M19-M31</f>
        <v>4351321</v>
      </c>
      <c r="N33" s="80"/>
      <c r="O33" s="80">
        <f>O19-O31</f>
        <v>737600</v>
      </c>
    </row>
    <row r="35" spans="1:15" x14ac:dyDescent="0.25">
      <c r="N35" s="142"/>
      <c r="O35" s="143"/>
    </row>
    <row r="36" spans="1:15" x14ac:dyDescent="0.25">
      <c r="N36" s="142"/>
      <c r="O36" s="143"/>
    </row>
    <row r="37" spans="1:15" x14ac:dyDescent="0.25">
      <c r="A37" s="137" t="s">
        <v>139</v>
      </c>
      <c r="B37" s="138"/>
      <c r="C37" s="138"/>
      <c r="D37" s="138"/>
      <c r="E37" s="138"/>
      <c r="F37" s="138"/>
      <c r="G37" s="138"/>
      <c r="H37" s="138"/>
      <c r="I37" s="138"/>
      <c r="J37" s="138"/>
    </row>
    <row r="39" spans="1:15" x14ac:dyDescent="0.25">
      <c r="O39" s="13"/>
    </row>
  </sheetData>
  <mergeCells count="3">
    <mergeCell ref="A1:O1"/>
    <mergeCell ref="A2:O2"/>
    <mergeCell ref="B3:O3"/>
  </mergeCells>
  <phoneticPr fontId="0" type="noConversion"/>
  <printOptions horizontalCentered="1"/>
  <pageMargins left="0" right="0" top="1" bottom="1" header="0.5" footer="0.5"/>
  <pageSetup scale="99" orientation="landscape" r:id="rId1"/>
  <headerFooter alignWithMargins="0">
    <oddFooter>&amp;CPage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Capital Expenditures</vt:lpstr>
      <vt:lpstr>SO Historical</vt:lpstr>
      <vt:lpstr>SO Summary</vt:lpstr>
      <vt:lpstr>_A70097</vt:lpstr>
    </vt:vector>
  </TitlesOfParts>
  <Company>Pineview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Valcarce</dc:creator>
  <cp:lastModifiedBy>Tamera Martinson</cp:lastModifiedBy>
  <cp:lastPrinted>2025-11-19T16:55:46Z</cp:lastPrinted>
  <dcterms:created xsi:type="dcterms:W3CDTF">1999-10-20T14:02:11Z</dcterms:created>
  <dcterms:modified xsi:type="dcterms:W3CDTF">2025-12-04T20:46:08Z</dcterms:modified>
</cp:coreProperties>
</file>