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racy\Downloads\"/>
    </mc:Choice>
  </mc:AlternateContent>
  <bookViews>
    <workbookView xWindow="0" yWindow="0" windowWidth="28800" windowHeight="12210"/>
  </bookViews>
  <sheets>
    <sheet name="With Hidden Sorting" sheetId="6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6" l="1"/>
  <c r="C47" i="6"/>
  <c r="C11" i="6"/>
  <c r="C6" i="6" s="1"/>
  <c r="C30" i="6"/>
  <c r="C29" i="6"/>
  <c r="C23" i="6" l="1"/>
  <c r="C45" i="6"/>
  <c r="C22" i="6"/>
  <c r="C7" i="6"/>
  <c r="C28" i="6"/>
  <c r="C36" i="6" s="1"/>
</calcChain>
</file>

<file path=xl/sharedStrings.xml><?xml version="1.0" encoding="utf-8"?>
<sst xmlns="http://schemas.openxmlformats.org/spreadsheetml/2006/main" count="82" uniqueCount="78">
  <si>
    <t>Percentage of provisionals that were counted</t>
  </si>
  <si>
    <t>Active voters (use only the number given to counties the Friday before the election)</t>
  </si>
  <si>
    <t>Provisional ballots counted</t>
  </si>
  <si>
    <t>Does total ballots counted match the number of voters given vote history in VISTA?</t>
  </si>
  <si>
    <t>Statistic Name</t>
  </si>
  <si>
    <t>Reported Value</t>
  </si>
  <si>
    <t>Provisional ballots issued</t>
  </si>
  <si>
    <t>Number of provisional ballots that were same-day registration</t>
  </si>
  <si>
    <t>Number of ballots where the voter submitted a disability affidavit</t>
  </si>
  <si>
    <t>Standardized Canvass Statistics Report</t>
  </si>
  <si>
    <t>Section 1: Active Voters and Turnout</t>
  </si>
  <si>
    <t>Section 4: Provisional Ballot Statistics</t>
  </si>
  <si>
    <t>Total provisional ballots not counted</t>
  </si>
  <si>
    <t>If no, provide an explanation below.</t>
  </si>
  <si>
    <t>Section 2: Counted Ballot Statistics</t>
  </si>
  <si>
    <t>Voter turnout</t>
  </si>
  <si>
    <t>Section 3: Vote History Reconciliation</t>
  </si>
  <si>
    <t>Vote histories given</t>
  </si>
  <si>
    <t>If no, what is the difference? (surplus vote histories)</t>
  </si>
  <si>
    <t>Percentage of curable ballots not cured</t>
  </si>
  <si>
    <t>Section 6: County Clerk Certification</t>
  </si>
  <si>
    <t>I certify that the information contained in this report is true and accurate. (type your name in the field below)</t>
  </si>
  <si>
    <t>Percentage of ballots returned as undeliverable</t>
  </si>
  <si>
    <t>Proportion of active voters and same-day registrants who cast counted ballots</t>
  </si>
  <si>
    <t>Mail ballots counted</t>
  </si>
  <si>
    <t>In-person early voting period ballots counted</t>
  </si>
  <si>
    <t>In-person election day ballots counted</t>
  </si>
  <si>
    <t>Disability ballots counted returned electronically</t>
  </si>
  <si>
    <t>UOCAVA ballots counted returned electronically</t>
  </si>
  <si>
    <t>Emergency ballots counted</t>
  </si>
  <si>
    <t>Already voted</t>
  </si>
  <si>
    <t>Insufficient ID</t>
  </si>
  <si>
    <t>Residency</t>
  </si>
  <si>
    <t>Incomplete form</t>
  </si>
  <si>
    <t>Other</t>
  </si>
  <si>
    <t>Envelopes with a signature that does not match the voter's signature</t>
  </si>
  <si>
    <t>Unsigned envelopes</t>
  </si>
  <si>
    <t>Ballots challenged for other curable reasons</t>
  </si>
  <si>
    <t>Returned after the received-by deadline</t>
  </si>
  <si>
    <t>Rejected for other non-curable reasons</t>
  </si>
  <si>
    <t>1A</t>
  </si>
  <si>
    <t>1B</t>
  </si>
  <si>
    <t>1C</t>
  </si>
  <si>
    <t>1D</t>
  </si>
  <si>
    <t>Sorting Number - For Internal Use</t>
  </si>
  <si>
    <t>1E</t>
  </si>
  <si>
    <t>1F</t>
  </si>
  <si>
    <t>1H</t>
  </si>
  <si>
    <t>1I</t>
  </si>
  <si>
    <t>4A</t>
  </si>
  <si>
    <t>4B</t>
  </si>
  <si>
    <t>4C</t>
  </si>
  <si>
    <t>4D</t>
  </si>
  <si>
    <t>4E</t>
  </si>
  <si>
    <t>4H</t>
  </si>
  <si>
    <t>4I</t>
  </si>
  <si>
    <t>4J</t>
  </si>
  <si>
    <t>2D</t>
  </si>
  <si>
    <t>2E</t>
  </si>
  <si>
    <t>Total rejected ballots that were curable but not cured</t>
  </si>
  <si>
    <t>Total challenged curable ballots (number of voters sent a cure notice)</t>
  </si>
  <si>
    <t>Total  rejected non-provisional ballots that could not legally be cured</t>
  </si>
  <si>
    <t>Total ballots counted</t>
  </si>
  <si>
    <t>2F</t>
  </si>
  <si>
    <t>2G</t>
  </si>
  <si>
    <t>3C</t>
  </si>
  <si>
    <t>3A</t>
  </si>
  <si>
    <t>3B</t>
  </si>
  <si>
    <t>3D</t>
  </si>
  <si>
    <t>Section 5: By Mail Ballot Statistics</t>
  </si>
  <si>
    <t>5A</t>
  </si>
  <si>
    <t>Permanent Field Identifier</t>
  </si>
  <si>
    <t>This field was originally numbered 2A and may have referred to the number of total challenged ballots, both cured and not, which were signature non-matches</t>
  </si>
  <si>
    <t>This field was originally numbered 2B and may have referred to the number of total challenged ballots, both cured and not, which were unsigned</t>
  </si>
  <si>
    <t>This field was originally numbered 2C and may have referred to the number of total challenged ballots, both cured and not, challenged for other reasons</t>
  </si>
  <si>
    <t>4G</t>
  </si>
  <si>
    <t>Beaver County November 4, 2025</t>
  </si>
  <si>
    <t>Ginger McMullin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</si>
</sst>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4">
    <border>
      <left/>
      <right/>
      <top/>
      <bottom/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vertical="top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vertical="top" wrapText="1"/>
      <protection locked="0"/>
    </xf>
    <xf numFmtId="164" fontId="5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center" indent="2"/>
    </xf>
    <xf numFmtId="3" fontId="0" fillId="2" borderId="1" xfId="0" applyNumberFormat="1" applyFill="1" applyBorder="1" applyAlignment="1" applyProtection="1">
      <alignment horizontal="center"/>
      <protection locked="0"/>
    </xf>
    <xf numFmtId="3" fontId="0" fillId="0" borderId="0" xfId="0" applyNumberFormat="1" applyAlignment="1">
      <alignment horizontal="center"/>
    </xf>
    <xf numFmtId="3" fontId="5" fillId="2" borderId="1" xfId="0" applyNumberFormat="1" applyFont="1" applyFill="1" applyBorder="1" applyAlignment="1" applyProtection="1">
      <alignment horizontal="center"/>
      <protection locked="0"/>
    </xf>
    <xf numFmtId="3" fontId="0" fillId="0" borderId="0" xfId="0" applyNumberFormat="1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1" fillId="3" borderId="0" xfId="0" applyFont="1" applyFill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243"/>
      <color rgb="FFFFCE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121709</xdr:colOff>
      <xdr:row>1</xdr:row>
      <xdr:rowOff>94190</xdr:rowOff>
    </xdr:from>
    <xdr:to>
      <xdr:col>10</xdr:col>
      <xdr:colOff>183446</xdr:colOff>
      <xdr:row>5</xdr:row>
      <xdr:rowOff>35277</xdr:rowOff>
    </xdr:to>
    <xdr:sp macro="" textlink="">
      <xdr:nvSpPr>
        <xdr:cNvPr id="2" name="Double Wave 1">
          <a:extLst>
            <a:ext uri="{FF2B5EF4-FFF2-40B4-BE49-F238E27FC236}">
              <a16:creationId xmlns:a16="http://schemas.microsoft.com/office/drawing/2014/main" id="{41E23E0C-C9EE-492D-A25E-CDD5FF1B43CD}"/>
            </a:ext>
          </a:extLst>
        </xdr:cNvPr>
        <xdr:cNvSpPr/>
      </xdr:nvSpPr>
      <xdr:spPr>
        <a:xfrm>
          <a:off x="7184320" y="94190"/>
          <a:ext cx="3787070" cy="604309"/>
        </a:xfrm>
        <a:prstGeom prst="doubleWave">
          <a:avLst>
            <a:gd name="adj1" fmla="val 6250"/>
            <a:gd name="adj2" fmla="val 0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 i="1">
              <a:solidFill>
                <a:schemeClr val="tx1"/>
              </a:solidFill>
            </a:rPr>
            <a:t>Fill the </a:t>
          </a:r>
          <a:r>
            <a:rPr lang="en-US" sz="1100" b="1" i="1">
              <a:solidFill>
                <a:schemeClr val="accent2"/>
              </a:solidFill>
            </a:rPr>
            <a:t>highlighted orange cells</a:t>
          </a:r>
          <a:r>
            <a:rPr lang="en-US" sz="1100" b="0" i="1" baseline="0">
              <a:solidFill>
                <a:schemeClr val="tx1"/>
              </a:solidFill>
            </a:rPr>
            <a:t> only.</a:t>
          </a:r>
          <a:endParaRPr lang="en-US" sz="1100" i="1">
            <a:solidFill>
              <a:schemeClr val="tx1"/>
            </a:solidFill>
          </a:endParaRPr>
        </a:p>
        <a:p>
          <a:pPr algn="l"/>
          <a:r>
            <a:rPr lang="en-US" sz="1100" i="1">
              <a:solidFill>
                <a:schemeClr val="tx1"/>
              </a:solidFill>
            </a:rPr>
            <a:t>Submit to elections@utah.gov upon completion of the canvass.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54"/>
  <sheetViews>
    <sheetView tabSelected="1" topLeftCell="C2" zoomScale="85" zoomScaleNormal="85" workbookViewId="0">
      <selection activeCell="C54" sqref="C54:D54"/>
    </sheetView>
  </sheetViews>
  <sheetFormatPr defaultColWidth="8.85546875" defaultRowHeight="15" x14ac:dyDescent="0.25"/>
  <cols>
    <col min="1" max="1" width="13.85546875" style="8" hidden="1" customWidth="1"/>
    <col min="2" max="2" width="38.140625" style="8" hidden="1" customWidth="1"/>
    <col min="3" max="3" width="11.5703125" style="1" customWidth="1"/>
    <col min="4" max="4" width="89.5703125" customWidth="1"/>
  </cols>
  <sheetData>
    <row r="1" spans="1:4" s="8" customFormat="1" hidden="1" x14ac:dyDescent="0.25">
      <c r="A1" s="8" t="s">
        <v>44</v>
      </c>
      <c r="B1" s="8" t="s">
        <v>71</v>
      </c>
      <c r="C1" s="9" t="s">
        <v>5</v>
      </c>
      <c r="D1" s="8" t="s">
        <v>4</v>
      </c>
    </row>
    <row r="2" spans="1:4" ht="18.95" customHeight="1" thickBot="1" x14ac:dyDescent="0.3">
      <c r="C2" s="24" t="s">
        <v>9</v>
      </c>
      <c r="D2" s="24"/>
    </row>
    <row r="3" spans="1:4" ht="14.45" customHeight="1" thickBot="1" x14ac:dyDescent="0.3">
      <c r="C3" s="22" t="s">
        <v>76</v>
      </c>
      <c r="D3" s="23"/>
    </row>
    <row r="4" spans="1:4" ht="5.0999999999999996" customHeight="1" x14ac:dyDescent="0.25"/>
    <row r="5" spans="1:4" x14ac:dyDescent="0.25">
      <c r="C5" s="25" t="s">
        <v>10</v>
      </c>
      <c r="D5" s="25"/>
    </row>
    <row r="6" spans="1:4" x14ac:dyDescent="0.25">
      <c r="A6" s="8">
        <v>130</v>
      </c>
      <c r="B6" s="8" t="s">
        <v>40</v>
      </c>
      <c r="C6" s="11">
        <f>C11/C8</f>
        <v>0.51422594142259415</v>
      </c>
      <c r="D6" s="2" t="s">
        <v>15</v>
      </c>
    </row>
    <row r="7" spans="1:4" ht="15.75" thickBot="1" x14ac:dyDescent="0.3">
      <c r="A7" s="8">
        <v>135</v>
      </c>
      <c r="B7" s="8" t="s">
        <v>70</v>
      </c>
      <c r="C7" s="12">
        <f>C11/(C8+C37)</f>
        <v>0.51422594142259415</v>
      </c>
      <c r="D7" s="3" t="s">
        <v>23</v>
      </c>
    </row>
    <row r="8" spans="1:4" ht="14.45" customHeight="1" thickBot="1" x14ac:dyDescent="0.3">
      <c r="A8" s="8">
        <v>100</v>
      </c>
      <c r="B8" s="8" t="s">
        <v>41</v>
      </c>
      <c r="C8" s="15">
        <v>2390</v>
      </c>
      <c r="D8" s="4" t="s">
        <v>1</v>
      </c>
    </row>
    <row r="9" spans="1:4" ht="5.0999999999999996" customHeight="1" x14ac:dyDescent="0.25"/>
    <row r="10" spans="1:4" x14ac:dyDescent="0.25">
      <c r="C10" s="25" t="s">
        <v>14</v>
      </c>
      <c r="D10" s="25"/>
    </row>
    <row r="11" spans="1:4" ht="15.75" thickBot="1" x14ac:dyDescent="0.3">
      <c r="A11" s="8">
        <v>120</v>
      </c>
      <c r="C11" s="16">
        <f>SUM(C12:C18)</f>
        <v>1229</v>
      </c>
      <c r="D11" s="5" t="s">
        <v>62</v>
      </c>
    </row>
    <row r="12" spans="1:4" ht="15.75" thickBot="1" x14ac:dyDescent="0.3">
      <c r="A12" s="8">
        <v>150</v>
      </c>
      <c r="B12" s="8" t="s">
        <v>42</v>
      </c>
      <c r="C12" s="15">
        <v>1220</v>
      </c>
      <c r="D12" s="14" t="s">
        <v>24</v>
      </c>
    </row>
    <row r="13" spans="1:4" ht="15.75" thickBot="1" x14ac:dyDescent="0.3">
      <c r="A13" s="8">
        <v>160</v>
      </c>
      <c r="B13" s="8" t="s">
        <v>43</v>
      </c>
      <c r="C13" s="15">
        <v>4</v>
      </c>
      <c r="D13" s="14" t="s">
        <v>25</v>
      </c>
    </row>
    <row r="14" spans="1:4" ht="15.75" thickBot="1" x14ac:dyDescent="0.3">
      <c r="A14" s="8">
        <v>165</v>
      </c>
      <c r="B14" s="8" t="s">
        <v>43</v>
      </c>
      <c r="C14" s="15">
        <v>2</v>
      </c>
      <c r="D14" s="14" t="s">
        <v>26</v>
      </c>
    </row>
    <row r="15" spans="1:4" ht="15.75" thickBot="1" x14ac:dyDescent="0.3">
      <c r="A15" s="8">
        <v>170</v>
      </c>
      <c r="B15" s="8" t="s">
        <v>45</v>
      </c>
      <c r="C15" s="15">
        <v>0</v>
      </c>
      <c r="D15" s="14" t="s">
        <v>27</v>
      </c>
    </row>
    <row r="16" spans="1:4" ht="15.75" thickBot="1" x14ac:dyDescent="0.3">
      <c r="A16" s="8">
        <v>175</v>
      </c>
      <c r="B16" s="8" t="s">
        <v>45</v>
      </c>
      <c r="C16" s="15">
        <v>1</v>
      </c>
      <c r="D16" s="14" t="s">
        <v>28</v>
      </c>
    </row>
    <row r="17" spans="1:4" ht="15.75" thickBot="1" x14ac:dyDescent="0.3">
      <c r="A17" s="8">
        <v>140</v>
      </c>
      <c r="B17" s="8" t="s">
        <v>46</v>
      </c>
      <c r="C17" s="15">
        <v>2</v>
      </c>
      <c r="D17" s="14" t="s">
        <v>2</v>
      </c>
    </row>
    <row r="18" spans="1:4" ht="15.75" thickBot="1" x14ac:dyDescent="0.3">
      <c r="A18" s="8">
        <v>180</v>
      </c>
      <c r="C18" s="15">
        <v>0</v>
      </c>
      <c r="D18" s="14" t="s">
        <v>29</v>
      </c>
    </row>
    <row r="19" spans="1:4" ht="5.0999999999999996" customHeight="1" x14ac:dyDescent="0.25">
      <c r="D19" s="5"/>
    </row>
    <row r="20" spans="1:4" ht="15.75" thickBot="1" x14ac:dyDescent="0.3">
      <c r="C20" s="21" t="s">
        <v>16</v>
      </c>
      <c r="D20" s="21"/>
    </row>
    <row r="21" spans="1:4" ht="15.75" thickBot="1" x14ac:dyDescent="0.3">
      <c r="A21" s="8">
        <v>193</v>
      </c>
      <c r="C21" s="17">
        <v>1229</v>
      </c>
      <c r="D21" s="6" t="s">
        <v>17</v>
      </c>
    </row>
    <row r="22" spans="1:4" x14ac:dyDescent="0.25">
      <c r="A22" s="8">
        <v>190</v>
      </c>
      <c r="B22" s="8" t="s">
        <v>47</v>
      </c>
      <c r="C22" s="1" t="str">
        <f>IF(C21-C11=0, "Yes", "No")</f>
        <v>Yes</v>
      </c>
      <c r="D22" s="5" t="s">
        <v>3</v>
      </c>
    </row>
    <row r="23" spans="1:4" x14ac:dyDescent="0.25">
      <c r="A23" s="8">
        <v>195</v>
      </c>
      <c r="B23" s="8" t="s">
        <v>48</v>
      </c>
      <c r="C23" s="1" t="str">
        <f>IF(C21-C11=0, "NA", C21-C11)</f>
        <v>NA</v>
      </c>
      <c r="D23" s="7" t="s">
        <v>18</v>
      </c>
    </row>
    <row r="24" spans="1:4" ht="15.75" thickBot="1" x14ac:dyDescent="0.3">
      <c r="A24" s="8">
        <v>197</v>
      </c>
      <c r="D24" s="7" t="s">
        <v>13</v>
      </c>
    </row>
    <row r="25" spans="1:4" ht="32.450000000000003" customHeight="1" thickBot="1" x14ac:dyDescent="0.3">
      <c r="D25" s="10"/>
    </row>
    <row r="26" spans="1:4" ht="5.0999999999999996" customHeight="1" x14ac:dyDescent="0.25"/>
    <row r="27" spans="1:4" x14ac:dyDescent="0.25">
      <c r="C27" s="25" t="s">
        <v>11</v>
      </c>
      <c r="D27" s="25"/>
    </row>
    <row r="28" spans="1:4" x14ac:dyDescent="0.25">
      <c r="A28" s="8">
        <v>250</v>
      </c>
      <c r="B28" s="8" t="s">
        <v>49</v>
      </c>
      <c r="C28" s="16">
        <f>SUM(C29:C30)</f>
        <v>2</v>
      </c>
      <c r="D28" s="5" t="s">
        <v>6</v>
      </c>
    </row>
    <row r="29" spans="1:4" x14ac:dyDescent="0.25">
      <c r="A29" s="8">
        <v>270</v>
      </c>
      <c r="B29" s="8" t="s">
        <v>50</v>
      </c>
      <c r="C29" s="16">
        <f>C17</f>
        <v>2</v>
      </c>
      <c r="D29" s="5" t="s">
        <v>2</v>
      </c>
    </row>
    <row r="30" spans="1:4" ht="15.75" thickBot="1" x14ac:dyDescent="0.3">
      <c r="A30" s="8">
        <v>200</v>
      </c>
      <c r="B30" s="8" t="s">
        <v>51</v>
      </c>
      <c r="C30" s="16">
        <f>SUM(C31:C35)</f>
        <v>0</v>
      </c>
      <c r="D30" s="5" t="s">
        <v>12</v>
      </c>
    </row>
    <row r="31" spans="1:4" ht="15.75" thickBot="1" x14ac:dyDescent="0.3">
      <c r="A31" s="8">
        <v>210</v>
      </c>
      <c r="B31" s="8" t="s">
        <v>52</v>
      </c>
      <c r="C31" s="15">
        <v>0</v>
      </c>
      <c r="D31" s="14" t="s">
        <v>30</v>
      </c>
    </row>
    <row r="32" spans="1:4" ht="15.75" thickBot="1" x14ac:dyDescent="0.3">
      <c r="A32" s="8">
        <v>212</v>
      </c>
      <c r="B32" s="8" t="s">
        <v>53</v>
      </c>
      <c r="C32" s="15">
        <v>0</v>
      </c>
      <c r="D32" s="14" t="s">
        <v>31</v>
      </c>
    </row>
    <row r="33" spans="1:4" ht="15.75" thickBot="1" x14ac:dyDescent="0.3">
      <c r="A33" s="8">
        <v>214</v>
      </c>
      <c r="B33" s="8" t="s">
        <v>53</v>
      </c>
      <c r="C33" s="15">
        <v>0</v>
      </c>
      <c r="D33" s="14" t="s">
        <v>32</v>
      </c>
    </row>
    <row r="34" spans="1:4" ht="15.75" thickBot="1" x14ac:dyDescent="0.3">
      <c r="A34" s="8">
        <v>216</v>
      </c>
      <c r="B34" s="8" t="s">
        <v>75</v>
      </c>
      <c r="C34" s="15">
        <v>0</v>
      </c>
      <c r="D34" s="14" t="s">
        <v>33</v>
      </c>
    </row>
    <row r="35" spans="1:4" ht="15.75" thickBot="1" x14ac:dyDescent="0.3">
      <c r="A35" s="8">
        <v>218</v>
      </c>
      <c r="B35" s="8" t="s">
        <v>54</v>
      </c>
      <c r="C35" s="15">
        <v>0</v>
      </c>
      <c r="D35" s="14" t="s">
        <v>34</v>
      </c>
    </row>
    <row r="36" spans="1:4" ht="15.75" thickBot="1" x14ac:dyDescent="0.3">
      <c r="A36" s="8">
        <v>290</v>
      </c>
      <c r="B36" s="8" t="s">
        <v>55</v>
      </c>
      <c r="C36" s="12">
        <f>C29/C28</f>
        <v>1</v>
      </c>
      <c r="D36" s="5" t="s">
        <v>0</v>
      </c>
    </row>
    <row r="37" spans="1:4" ht="15.75" thickBot="1" x14ac:dyDescent="0.3">
      <c r="A37" s="8">
        <v>110</v>
      </c>
      <c r="B37" s="8" t="s">
        <v>56</v>
      </c>
      <c r="C37" s="15">
        <v>0</v>
      </c>
      <c r="D37" s="5" t="s">
        <v>7</v>
      </c>
    </row>
    <row r="38" spans="1:4" ht="5.0999999999999996" customHeight="1" x14ac:dyDescent="0.25"/>
    <row r="39" spans="1:4" ht="15.75" thickBot="1" x14ac:dyDescent="0.3">
      <c r="C39" s="25" t="s">
        <v>69</v>
      </c>
      <c r="D39" s="25"/>
    </row>
    <row r="40" spans="1:4" ht="15.75" thickBot="1" x14ac:dyDescent="0.3">
      <c r="A40" s="8">
        <v>350</v>
      </c>
      <c r="B40" s="8" t="s">
        <v>57</v>
      </c>
      <c r="C40" s="15">
        <v>9</v>
      </c>
      <c r="D40" s="5" t="s">
        <v>60</v>
      </c>
    </row>
    <row r="41" spans="1:4" ht="15.75" thickBot="1" x14ac:dyDescent="0.3">
      <c r="A41" s="8">
        <v>340</v>
      </c>
      <c r="B41" s="8" t="s">
        <v>58</v>
      </c>
      <c r="C41" s="18">
        <f>SUM(C42:C44)</f>
        <v>9</v>
      </c>
      <c r="D41" s="5" t="s">
        <v>59</v>
      </c>
    </row>
    <row r="42" spans="1:4" ht="15.75" thickBot="1" x14ac:dyDescent="0.3">
      <c r="A42" s="8">
        <v>300</v>
      </c>
      <c r="B42" s="8" t="s">
        <v>72</v>
      </c>
      <c r="C42" s="15">
        <v>1</v>
      </c>
      <c r="D42" s="14" t="s">
        <v>35</v>
      </c>
    </row>
    <row r="43" spans="1:4" ht="15.75" thickBot="1" x14ac:dyDescent="0.3">
      <c r="A43" s="8">
        <v>310</v>
      </c>
      <c r="B43" s="8" t="s">
        <v>73</v>
      </c>
      <c r="C43" s="15">
        <v>3</v>
      </c>
      <c r="D43" s="14" t="s">
        <v>36</v>
      </c>
    </row>
    <row r="44" spans="1:4" ht="15.75" thickBot="1" x14ac:dyDescent="0.3">
      <c r="A44" s="8">
        <v>320</v>
      </c>
      <c r="B44" s="8" t="s">
        <v>74</v>
      </c>
      <c r="C44" s="15">
        <v>5</v>
      </c>
      <c r="D44" s="14" t="s">
        <v>37</v>
      </c>
    </row>
    <row r="45" spans="1:4" ht="15.75" thickBot="1" x14ac:dyDescent="0.3">
      <c r="A45" s="8">
        <v>345</v>
      </c>
      <c r="B45" s="8" t="s">
        <v>63</v>
      </c>
      <c r="C45" s="12">
        <f>C41/C40</f>
        <v>1</v>
      </c>
      <c r="D45" s="5" t="s">
        <v>19</v>
      </c>
    </row>
    <row r="46" spans="1:4" ht="14.45" customHeight="1" thickBot="1" x14ac:dyDescent="0.3">
      <c r="A46" s="8">
        <v>350</v>
      </c>
      <c r="B46" s="8" t="s">
        <v>64</v>
      </c>
      <c r="C46" s="15">
        <v>0</v>
      </c>
      <c r="D46" s="5" t="s">
        <v>8</v>
      </c>
    </row>
    <row r="47" spans="1:4" ht="15.75" thickBot="1" x14ac:dyDescent="0.3">
      <c r="A47" s="8">
        <v>420</v>
      </c>
      <c r="B47" s="8" t="s">
        <v>65</v>
      </c>
      <c r="C47" s="16">
        <f>SUM(C48:C49)</f>
        <v>1</v>
      </c>
      <c r="D47" s="5" t="s">
        <v>61</v>
      </c>
    </row>
    <row r="48" spans="1:4" ht="15.75" thickBot="1" x14ac:dyDescent="0.3">
      <c r="A48" s="8">
        <v>400</v>
      </c>
      <c r="B48" s="8" t="s">
        <v>66</v>
      </c>
      <c r="C48" s="15">
        <v>1</v>
      </c>
      <c r="D48" s="14" t="s">
        <v>38</v>
      </c>
    </row>
    <row r="49" spans="1:4" ht="15.75" thickBot="1" x14ac:dyDescent="0.3">
      <c r="A49" s="8">
        <v>410</v>
      </c>
      <c r="B49" s="8" t="s">
        <v>67</v>
      </c>
      <c r="C49" s="15">
        <v>0</v>
      </c>
      <c r="D49" s="14" t="s">
        <v>39</v>
      </c>
    </row>
    <row r="50" spans="1:4" ht="15.75" thickBot="1" x14ac:dyDescent="0.3">
      <c r="A50" s="8">
        <v>430</v>
      </c>
      <c r="B50" s="8" t="s">
        <v>68</v>
      </c>
      <c r="C50" s="13">
        <v>0.01</v>
      </c>
      <c r="D50" s="5" t="s">
        <v>22</v>
      </c>
    </row>
    <row r="51" spans="1:4" ht="5.0999999999999996" customHeight="1" x14ac:dyDescent="0.25"/>
    <row r="52" spans="1:4" x14ac:dyDescent="0.25">
      <c r="C52" s="21" t="s">
        <v>20</v>
      </c>
      <c r="D52" s="21"/>
    </row>
    <row r="53" spans="1:4" ht="15.75" thickBot="1" x14ac:dyDescent="0.3">
      <c r="C53" s="26" t="s">
        <v>21</v>
      </c>
      <c r="D53" s="26"/>
    </row>
    <row r="54" spans="1:4" ht="15.75" thickBot="1" x14ac:dyDescent="0.3">
      <c r="C54" s="19" t="s">
        <v>77</v>
      </c>
      <c r="D54" s="20"/>
    </row>
  </sheetData>
  <sheetProtection algorithmName="SHA-512" hashValue="x5iv2beLINKoYrZ/l8R96Ui/ZI8rCMX/LH9Of/iXjCbzjs1QkWsePJIWu1KSZgG/bu/tjo5YlnAhPUePbbSv1A==" saltValue="KEGwr40vB84F0RWsPrUmQw==" spinCount="100000" sheet="1" objects="1" scenarios="1" selectLockedCells="1"/>
  <mergeCells count="10">
    <mergeCell ref="C54:D54"/>
    <mergeCell ref="C52:D52"/>
    <mergeCell ref="C3:D3"/>
    <mergeCell ref="C2:D2"/>
    <mergeCell ref="C5:D5"/>
    <mergeCell ref="C10:D10"/>
    <mergeCell ref="C20:D20"/>
    <mergeCell ref="C27:D27"/>
    <mergeCell ref="C39:D39"/>
    <mergeCell ref="C53:D53"/>
  </mergeCells>
  <pageMargins left="0.25" right="0.25" top="0.25" bottom="0.2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With Hidden Sorting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Hyrum Devenport</dc:creator>
  <cp:lastModifiedBy>Lenovo ThinkBook</cp:lastModifiedBy>
  <cp:lastPrinted>2025-11-07T15:39:29Z</cp:lastPrinted>
  <dcterms:created xsi:type="dcterms:W3CDTF">2023-06-30T14:42:39Z</dcterms:created>
  <dcterms:modified xsi:type="dcterms:W3CDTF">2025-11-10T20:47:11Z</dcterms:modified>
</cp:coreProperties>
</file>