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a4658b71ecbc099/Documents/Aerial Spray Authority/"/>
    </mc:Choice>
  </mc:AlternateContent>
  <xr:revisionPtr revIDLastSave="25" documentId="8_{B113AFE7-6363-4421-9FC9-E1B9A1B5D39D}" xr6:coauthVersionLast="47" xr6:coauthVersionMax="47" xr10:uidLastSave="{AE4D7FD6-E7B3-43AC-A95D-86FE6D2936EF}"/>
  <bookViews>
    <workbookView xWindow="6472" yWindow="1103" windowWidth="11108" windowHeight="10200" xr2:uid="{EBC34158-B704-4970-9F7A-44C02BEDA92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E21" i="1"/>
  <c r="F47" i="1"/>
  <c r="F55" i="1"/>
  <c r="F38" i="1"/>
  <c r="D55" i="1"/>
  <c r="E54" i="1"/>
  <c r="E53" i="1"/>
  <c r="D47" i="1"/>
  <c r="E44" i="1"/>
  <c r="E43" i="1"/>
  <c r="E39" i="1"/>
  <c r="F18" i="1"/>
  <c r="F39" i="1" s="1"/>
  <c r="D38" i="1"/>
  <c r="E28" i="1"/>
  <c r="E37" i="1"/>
  <c r="E36" i="1"/>
  <c r="E35" i="1"/>
  <c r="E34" i="1"/>
  <c r="E33" i="1"/>
  <c r="E32" i="1"/>
  <c r="E22" i="1"/>
  <c r="E23" i="1"/>
  <c r="E24" i="1"/>
  <c r="E25" i="1"/>
  <c r="E26" i="1"/>
  <c r="E27" i="1"/>
  <c r="E20" i="1"/>
  <c r="E7" i="1"/>
  <c r="D18" i="1"/>
  <c r="E9" i="1"/>
  <c r="E8" i="1"/>
  <c r="E17" i="1"/>
  <c r="E16" i="1"/>
  <c r="E15" i="1"/>
  <c r="E14" i="1"/>
  <c r="E12" i="1"/>
  <c r="E10" i="1"/>
  <c r="B38" i="1"/>
  <c r="B40" i="1" s="1"/>
  <c r="B18" i="1"/>
  <c r="C55" i="1"/>
  <c r="E55" i="1" s="1"/>
  <c r="C47" i="1"/>
  <c r="C38" i="1"/>
  <c r="C18" i="1"/>
  <c r="E38" i="1" l="1"/>
  <c r="E47" i="1"/>
  <c r="F40" i="1"/>
  <c r="E18" i="1"/>
  <c r="D40" i="1"/>
  <c r="E40" i="1" s="1"/>
</calcChain>
</file>

<file path=xl/sharedStrings.xml><?xml version="1.0" encoding="utf-8"?>
<sst xmlns="http://schemas.openxmlformats.org/spreadsheetml/2006/main" count="61" uniqueCount="47">
  <si>
    <t>Actual</t>
  </si>
  <si>
    <t>Budget</t>
  </si>
  <si>
    <t xml:space="preserve">Proposed  </t>
  </si>
  <si>
    <t>General Fund</t>
  </si>
  <si>
    <t>Income</t>
  </si>
  <si>
    <t>Conrtibution from Fund Balance</t>
  </si>
  <si>
    <t>MAD-Davis</t>
  </si>
  <si>
    <t>SLCMAD</t>
  </si>
  <si>
    <t>Interest</t>
  </si>
  <si>
    <t>Miscellaneous</t>
  </si>
  <si>
    <t>Hangar Rental</t>
  </si>
  <si>
    <t>Pesticides (Adulticides) Davis</t>
  </si>
  <si>
    <t>Pesticides (Adulticides) SLC</t>
  </si>
  <si>
    <t>Pesticides (Larvicides) Davis</t>
  </si>
  <si>
    <t>Pesticides (Larvicides) SLC</t>
  </si>
  <si>
    <t>Total</t>
  </si>
  <si>
    <t>Expenses</t>
  </si>
  <si>
    <t>Board Expenses</t>
  </si>
  <si>
    <t>Bookkeeping</t>
  </si>
  <si>
    <t>Capital Projects Fund Transfer to</t>
  </si>
  <si>
    <t>Facility Maintenance</t>
  </si>
  <si>
    <t>Insurance</t>
  </si>
  <si>
    <t xml:space="preserve">      Bonds</t>
  </si>
  <si>
    <t xml:space="preserve">      General Liability</t>
  </si>
  <si>
    <t xml:space="preserve">      Property</t>
  </si>
  <si>
    <t>Airport Land Lease</t>
  </si>
  <si>
    <t>Audit</t>
  </si>
  <si>
    <t>Legal</t>
  </si>
  <si>
    <t>Miscellaneous/Airport Pavement</t>
  </si>
  <si>
    <t>Payroll  &amp; Taxes</t>
  </si>
  <si>
    <t>Utilities</t>
  </si>
  <si>
    <t>Sub Total</t>
  </si>
  <si>
    <t>Contribution to Fund Balance</t>
  </si>
  <si>
    <t>Capital Projects Fund</t>
  </si>
  <si>
    <t>Contribution from Fund Balance</t>
  </si>
  <si>
    <t>Transfer From General Fund</t>
  </si>
  <si>
    <t>Bond Proceeds</t>
  </si>
  <si>
    <t>Bond: Principal, Interest &amp; Fees</t>
  </si>
  <si>
    <t>Equipment</t>
  </si>
  <si>
    <t>Furnishings</t>
  </si>
  <si>
    <t>Contribution to Committed Funds</t>
  </si>
  <si>
    <t>Year</t>
  </si>
  <si>
    <t>To</t>
  </si>
  <si>
    <t>Date</t>
  </si>
  <si>
    <t>Variance</t>
  </si>
  <si>
    <t>Hanger Rental Utilities</t>
  </si>
  <si>
    <t>Davis-Salt Lake Aerial Spray Authority 2026 Tentative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</si>
</sst>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.5"/>
      <color rgb="FF000000"/>
      <name val="Calibri"/>
      <family val="2"/>
      <scheme val="minor"/>
    </font>
    <font>
      <b/>
      <sz val="10.5"/>
      <color rgb="FF000000"/>
      <name val="Calibri"/>
      <family val="2"/>
      <scheme val="minor"/>
    </font>
    <font>
      <sz val="10.5"/>
      <color rgb="FF0D0D0D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2EFDA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DDEBF7"/>
        <bgColor indexed="64"/>
      </patternFill>
    </fill>
  </fills>
  <borders count="24">
    <border>
      <left/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/>
      <bottom/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ck">
        <color rgb="FF000000"/>
      </left>
      <right style="medium">
        <color rgb="FF000000"/>
      </right>
      <top/>
      <bottom/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0" fillId="3" borderId="6" xfId="0" applyFill="1" applyBorder="1" applyAlignment="1">
      <alignment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6" fontId="2" fillId="3" borderId="15" xfId="0" applyNumberFormat="1" applyFont="1" applyFill="1" applyBorder="1" applyAlignment="1">
      <alignment horizontal="right" vertical="center" wrapText="1"/>
    </xf>
    <xf numFmtId="6" fontId="2" fillId="3" borderId="16" xfId="0" applyNumberFormat="1" applyFont="1" applyFill="1" applyBorder="1" applyAlignment="1">
      <alignment horizontal="right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6" fontId="2" fillId="2" borderId="18" xfId="0" applyNumberFormat="1" applyFont="1" applyFill="1" applyBorder="1" applyAlignment="1">
      <alignment horizontal="right" vertical="center" wrapText="1"/>
    </xf>
    <xf numFmtId="6" fontId="2" fillId="3" borderId="18" xfId="0" applyNumberFormat="1" applyFont="1" applyFill="1" applyBorder="1" applyAlignment="1">
      <alignment horizontal="right" vertical="center" wrapText="1"/>
    </xf>
    <xf numFmtId="6" fontId="2" fillId="4" borderId="18" xfId="0" applyNumberFormat="1" applyFont="1" applyFill="1" applyBorder="1" applyAlignment="1">
      <alignment horizontal="right" vertical="center" wrapText="1"/>
    </xf>
    <xf numFmtId="0" fontId="2" fillId="0" borderId="19" xfId="0" applyFont="1" applyBorder="1" applyAlignment="1">
      <alignment horizontal="left" vertical="center" wrapText="1"/>
    </xf>
    <xf numFmtId="6" fontId="2" fillId="2" borderId="15" xfId="0" applyNumberFormat="1" applyFont="1" applyFill="1" applyBorder="1" applyAlignment="1">
      <alignment horizontal="right" vertical="center" wrapText="1"/>
    </xf>
    <xf numFmtId="6" fontId="2" fillId="4" borderId="15" xfId="0" applyNumberFormat="1" applyFont="1" applyFill="1" applyBorder="1" applyAlignment="1">
      <alignment horizontal="right" vertical="center" wrapText="1"/>
    </xf>
    <xf numFmtId="6" fontId="3" fillId="3" borderId="15" xfId="0" applyNumberFormat="1" applyFont="1" applyFill="1" applyBorder="1" applyAlignment="1">
      <alignment horizontal="right" vertical="center" wrapText="1"/>
    </xf>
    <xf numFmtId="6" fontId="4" fillId="3" borderId="15" xfId="0" applyNumberFormat="1" applyFont="1" applyFill="1" applyBorder="1" applyAlignment="1">
      <alignment horizontal="right" vertical="center" wrapText="1"/>
    </xf>
    <xf numFmtId="6" fontId="4" fillId="4" borderId="15" xfId="0" applyNumberFormat="1" applyFont="1" applyFill="1" applyBorder="1" applyAlignment="1">
      <alignment horizontal="right" vertical="center" wrapText="1"/>
    </xf>
    <xf numFmtId="6" fontId="3" fillId="4" borderId="15" xfId="0" applyNumberFormat="1" applyFont="1" applyFill="1" applyBorder="1" applyAlignment="1">
      <alignment horizontal="right" vertical="center" wrapText="1"/>
    </xf>
    <xf numFmtId="0" fontId="3" fillId="0" borderId="1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6" fontId="2" fillId="3" borderId="15" xfId="0" applyNumberFormat="1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 wrapText="1" indent="1"/>
    </xf>
    <xf numFmtId="0" fontId="2" fillId="4" borderId="15" xfId="0" applyFont="1" applyFill="1" applyBorder="1" applyAlignment="1">
      <alignment horizontal="left" vertical="center" wrapText="1"/>
    </xf>
    <xf numFmtId="6" fontId="3" fillId="2" borderId="15" xfId="0" applyNumberFormat="1" applyFont="1" applyFill="1" applyBorder="1" applyAlignment="1">
      <alignment horizontal="right" vertical="center" wrapText="1"/>
    </xf>
    <xf numFmtId="0" fontId="2" fillId="0" borderId="9" xfId="0" applyFont="1" applyBorder="1" applyAlignment="1">
      <alignment horizontal="left" vertical="center" wrapText="1"/>
    </xf>
    <xf numFmtId="6" fontId="2" fillId="2" borderId="16" xfId="0" applyNumberFormat="1" applyFont="1" applyFill="1" applyBorder="1" applyAlignment="1">
      <alignment horizontal="right" vertical="center" wrapText="1"/>
    </xf>
    <xf numFmtId="6" fontId="3" fillId="3" borderId="16" xfId="0" applyNumberFormat="1" applyFont="1" applyFill="1" applyBorder="1" applyAlignment="1">
      <alignment horizontal="right" vertical="center" wrapText="1"/>
    </xf>
    <xf numFmtId="6" fontId="2" fillId="4" borderId="16" xfId="0" applyNumberFormat="1" applyFont="1" applyFill="1" applyBorder="1" applyAlignment="1">
      <alignment horizontal="right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6" fontId="3" fillId="2" borderId="22" xfId="0" applyNumberFormat="1" applyFont="1" applyFill="1" applyBorder="1" applyAlignment="1">
      <alignment horizontal="left" vertical="center" wrapText="1"/>
    </xf>
    <xf numFmtId="6" fontId="3" fillId="3" borderId="22" xfId="0" applyNumberFormat="1" applyFont="1" applyFill="1" applyBorder="1" applyAlignment="1">
      <alignment horizontal="right" vertical="center" wrapText="1"/>
    </xf>
    <xf numFmtId="6" fontId="3" fillId="4" borderId="22" xfId="0" applyNumberFormat="1" applyFont="1" applyFill="1" applyBorder="1" applyAlignment="1">
      <alignment horizontal="right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6" fontId="2" fillId="2" borderId="23" xfId="0" applyNumberFormat="1" applyFont="1" applyFill="1" applyBorder="1" applyAlignment="1">
      <alignment horizontal="right" vertical="center" wrapText="1"/>
    </xf>
    <xf numFmtId="6" fontId="2" fillId="3" borderId="23" xfId="0" applyNumberFormat="1" applyFont="1" applyFill="1" applyBorder="1" applyAlignment="1">
      <alignment horizontal="right" vertical="center" wrapText="1"/>
    </xf>
    <xf numFmtId="6" fontId="3" fillId="3" borderId="23" xfId="0" applyNumberFormat="1" applyFont="1" applyFill="1" applyBorder="1" applyAlignment="1">
      <alignment horizontal="right" vertical="center" wrapText="1"/>
    </xf>
    <xf numFmtId="6" fontId="2" fillId="4" borderId="23" xfId="0" applyNumberFormat="1" applyFont="1" applyFill="1" applyBorder="1" applyAlignment="1">
      <alignment horizontal="righ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center" vertical="center" wrapText="1"/>
    </xf>
    <xf numFmtId="6" fontId="3" fillId="2" borderId="22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15" fontId="3" fillId="0" borderId="1" xfId="0" applyNumberFormat="1" applyFont="1" applyBorder="1" applyAlignment="1">
      <alignment horizontal="center" vertical="center" wrapText="1"/>
    </xf>
    <xf numFmtId="15" fontId="3" fillId="0" borderId="2" xfId="0" applyNumberFormat="1" applyFont="1" applyBorder="1" applyAlignment="1">
      <alignment horizontal="center" vertical="center" wrapText="1"/>
    </xf>
    <xf numFmtId="15" fontId="3" fillId="0" borderId="3" xfId="0" applyNumberFormat="1" applyFont="1" applyBorder="1" applyAlignment="1">
      <alignment horizontal="center" vertical="center" wrapText="1"/>
    </xf>
    <xf numFmtId="6" fontId="2" fillId="2" borderId="15" xfId="0" applyNumberFormat="1" applyFont="1" applyFill="1" applyBorder="1" applyAlignment="1">
      <alignment horizontal="right" vertical="center" wrapText="1"/>
    </xf>
    <xf numFmtId="6" fontId="2" fillId="3" borderId="15" xfId="0" applyNumberFormat="1" applyFont="1" applyFill="1" applyBorder="1" applyAlignment="1">
      <alignment horizontal="center" vertical="center" wrapText="1"/>
    </xf>
    <xf numFmtId="6" fontId="2" fillId="3" borderId="15" xfId="0" applyNumberFormat="1" applyFont="1" applyFill="1" applyBorder="1" applyAlignment="1">
      <alignment horizontal="right" vertical="center" wrapText="1"/>
    </xf>
    <xf numFmtId="6" fontId="2" fillId="4" borderId="15" xfId="0" applyNumberFormat="1" applyFont="1" applyFill="1" applyBorder="1" applyAlignment="1">
      <alignment horizontal="righ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51E80-BA0D-447A-9C19-BBB921FB0293}">
  <dimension ref="A1:F56"/>
  <sheetViews>
    <sheetView tabSelected="1" zoomScale="106" zoomScaleNormal="106" workbookViewId="0">
      <selection activeCell="E28" sqref="E28:E31"/>
    </sheetView>
  </sheetViews>
  <sheetFormatPr defaultRowHeight="14.25" x14ac:dyDescent="0.45"/>
  <cols>
    <col min="1" max="1" width="28.59765625" customWidth="1"/>
    <col min="2" max="2" width="9.86328125" customWidth="1"/>
    <col min="3" max="4" width="9.9296875" customWidth="1"/>
    <col min="5" max="5" width="10.3984375" customWidth="1"/>
    <col min="6" max="6" width="11.6640625" customWidth="1"/>
  </cols>
  <sheetData>
    <row r="1" spans="1:6" ht="14.65" thickBot="1" x14ac:dyDescent="0.5">
      <c r="A1" s="55" t="s">
        <v>46</v>
      </c>
      <c r="B1" s="55"/>
      <c r="C1" s="55"/>
      <c r="D1" s="55"/>
      <c r="E1" s="55"/>
      <c r="F1" s="55"/>
    </row>
    <row r="2" spans="1:6" ht="14.65" thickTop="1" x14ac:dyDescent="0.45">
      <c r="A2" s="56">
        <v>45264</v>
      </c>
      <c r="B2" s="1">
        <v>2024</v>
      </c>
      <c r="C2" s="4">
        <v>2025</v>
      </c>
      <c r="D2" s="4" t="s">
        <v>41</v>
      </c>
      <c r="E2" s="4">
        <v>2025</v>
      </c>
      <c r="F2" s="8">
        <v>2026</v>
      </c>
    </row>
    <row r="3" spans="1:6" ht="15.4" customHeight="1" x14ac:dyDescent="0.45">
      <c r="A3" s="57"/>
      <c r="B3" s="2" t="s">
        <v>0</v>
      </c>
      <c r="C3" s="5" t="s">
        <v>1</v>
      </c>
      <c r="D3" s="5" t="s">
        <v>42</v>
      </c>
      <c r="E3" s="5" t="s">
        <v>1</v>
      </c>
      <c r="F3" s="9" t="s">
        <v>2</v>
      </c>
    </row>
    <row r="4" spans="1:6" ht="14.65" thickBot="1" x14ac:dyDescent="0.5">
      <c r="A4" s="58"/>
      <c r="B4" s="3"/>
      <c r="C4" s="6"/>
      <c r="D4" s="13" t="s">
        <v>43</v>
      </c>
      <c r="E4" s="7" t="s">
        <v>44</v>
      </c>
      <c r="F4" s="10" t="s">
        <v>1</v>
      </c>
    </row>
    <row r="5" spans="1:6" ht="15.4" customHeight="1" thickTop="1" thickBot="1" x14ac:dyDescent="0.5">
      <c r="A5" s="63" t="s">
        <v>3</v>
      </c>
      <c r="B5" s="64"/>
      <c r="C5" s="11"/>
      <c r="D5" s="11"/>
      <c r="E5" s="11"/>
      <c r="F5" s="12"/>
    </row>
    <row r="6" spans="1:6" ht="14.65" thickBot="1" x14ac:dyDescent="0.5">
      <c r="A6" s="17" t="s">
        <v>4</v>
      </c>
      <c r="B6" s="14"/>
      <c r="C6" s="14"/>
      <c r="D6" s="14"/>
      <c r="E6" s="14"/>
      <c r="F6" s="18"/>
    </row>
    <row r="7" spans="1:6" ht="18.399999999999999" customHeight="1" thickTop="1" thickBot="1" x14ac:dyDescent="0.5">
      <c r="A7" s="19" t="s">
        <v>5</v>
      </c>
      <c r="B7" s="20">
        <v>433725</v>
      </c>
      <c r="C7" s="21">
        <v>250000</v>
      </c>
      <c r="D7" s="21">
        <v>250000</v>
      </c>
      <c r="E7" s="21">
        <f>SUM(C7-D7)</f>
        <v>0</v>
      </c>
      <c r="F7" s="22">
        <v>250000</v>
      </c>
    </row>
    <row r="8" spans="1:6" ht="19.149999999999999" customHeight="1" thickBot="1" x14ac:dyDescent="0.5">
      <c r="A8" s="23" t="s">
        <v>6</v>
      </c>
      <c r="B8" s="24">
        <v>10000</v>
      </c>
      <c r="C8" s="15">
        <v>10000</v>
      </c>
      <c r="D8" s="15">
        <v>10000</v>
      </c>
      <c r="E8" s="15">
        <f>SUM(C8-D8)</f>
        <v>0</v>
      </c>
      <c r="F8" s="25">
        <v>10000</v>
      </c>
    </row>
    <row r="9" spans="1:6" ht="14.65" thickBot="1" x14ac:dyDescent="0.5">
      <c r="A9" s="23" t="s">
        <v>7</v>
      </c>
      <c r="B9" s="24">
        <v>10000</v>
      </c>
      <c r="C9" s="15">
        <v>10000</v>
      </c>
      <c r="D9" s="15">
        <v>10000</v>
      </c>
      <c r="E9" s="15">
        <f>SUM(C9-D9)</f>
        <v>0</v>
      </c>
      <c r="F9" s="25">
        <v>10000</v>
      </c>
    </row>
    <row r="10" spans="1:6" ht="14.65" thickBot="1" x14ac:dyDescent="0.5">
      <c r="A10" s="23" t="s">
        <v>8</v>
      </c>
      <c r="B10" s="24">
        <v>22483</v>
      </c>
      <c r="C10" s="15">
        <v>20000</v>
      </c>
      <c r="D10" s="15">
        <v>10570</v>
      </c>
      <c r="E10" s="26">
        <f>SUM(D10-C10)</f>
        <v>-9430</v>
      </c>
      <c r="F10" s="25">
        <v>20000</v>
      </c>
    </row>
    <row r="11" spans="1:6" ht="17.25" customHeight="1" thickBot="1" x14ac:dyDescent="0.5">
      <c r="A11" s="23" t="s">
        <v>9</v>
      </c>
      <c r="B11" s="24">
        <v>0</v>
      </c>
      <c r="C11" s="15">
        <v>0</v>
      </c>
      <c r="D11" s="15">
        <v>3632</v>
      </c>
      <c r="E11" s="15">
        <v>0</v>
      </c>
      <c r="F11" s="25">
        <v>0</v>
      </c>
    </row>
    <row r="12" spans="1:6" ht="17.649999999999999" customHeight="1" thickBot="1" x14ac:dyDescent="0.5">
      <c r="A12" s="23" t="s">
        <v>10</v>
      </c>
      <c r="B12" s="24">
        <v>25045</v>
      </c>
      <c r="C12" s="27">
        <v>30000</v>
      </c>
      <c r="D12" s="27">
        <v>6000</v>
      </c>
      <c r="E12" s="26">
        <f t="shared" ref="E12:E18" si="0">SUM(D12-C12)</f>
        <v>-24000</v>
      </c>
      <c r="F12" s="28">
        <v>30000</v>
      </c>
    </row>
    <row r="13" spans="1:6" ht="17.649999999999999" customHeight="1" thickBot="1" x14ac:dyDescent="0.5">
      <c r="A13" s="23" t="s">
        <v>45</v>
      </c>
      <c r="B13" s="24"/>
      <c r="C13" s="27">
        <v>0</v>
      </c>
      <c r="D13" s="27">
        <v>7236</v>
      </c>
      <c r="E13" s="26">
        <f t="shared" si="0"/>
        <v>7236</v>
      </c>
      <c r="F13" s="28"/>
    </row>
    <row r="14" spans="1:6" ht="18" customHeight="1" thickBot="1" x14ac:dyDescent="0.5">
      <c r="A14" s="23" t="s">
        <v>11</v>
      </c>
      <c r="B14" s="24">
        <v>173078</v>
      </c>
      <c r="C14" s="15">
        <v>250000</v>
      </c>
      <c r="D14" s="15">
        <v>61811</v>
      </c>
      <c r="E14" s="26">
        <f t="shared" si="0"/>
        <v>-188189</v>
      </c>
      <c r="F14" s="25">
        <v>250000</v>
      </c>
    </row>
    <row r="15" spans="1:6" ht="16.899999999999999" customHeight="1" thickBot="1" x14ac:dyDescent="0.5">
      <c r="A15" s="23" t="s">
        <v>12</v>
      </c>
      <c r="B15" s="24">
        <v>177454</v>
      </c>
      <c r="C15" s="15">
        <v>200000</v>
      </c>
      <c r="D15" s="15">
        <v>31487</v>
      </c>
      <c r="E15" s="26">
        <f t="shared" si="0"/>
        <v>-168513</v>
      </c>
      <c r="F15" s="25">
        <v>200000</v>
      </c>
    </row>
    <row r="16" spans="1:6" ht="17.649999999999999" customHeight="1" thickBot="1" x14ac:dyDescent="0.5">
      <c r="A16" s="23" t="s">
        <v>13</v>
      </c>
      <c r="B16" s="24">
        <v>349446</v>
      </c>
      <c r="C16" s="15">
        <v>250000</v>
      </c>
      <c r="D16" s="15">
        <v>188757</v>
      </c>
      <c r="E16" s="26">
        <f t="shared" si="0"/>
        <v>-61243</v>
      </c>
      <c r="F16" s="25">
        <v>250000</v>
      </c>
    </row>
    <row r="17" spans="1:6" ht="19.5" customHeight="1" thickBot="1" x14ac:dyDescent="0.5">
      <c r="A17" s="36" t="s">
        <v>14</v>
      </c>
      <c r="B17" s="37">
        <v>148366</v>
      </c>
      <c r="C17" s="16">
        <v>125000</v>
      </c>
      <c r="D17" s="16">
        <v>45335</v>
      </c>
      <c r="E17" s="38">
        <f t="shared" si="0"/>
        <v>-79665</v>
      </c>
      <c r="F17" s="39">
        <v>125000</v>
      </c>
    </row>
    <row r="18" spans="1:6" ht="15" thickTop="1" thickBot="1" x14ac:dyDescent="0.5">
      <c r="A18" s="42" t="s">
        <v>15</v>
      </c>
      <c r="B18" s="43">
        <f>SUM(B7:B17)</f>
        <v>1349597</v>
      </c>
      <c r="C18" s="44">
        <f>SUM(C7:C17)</f>
        <v>1145000</v>
      </c>
      <c r="D18" s="44">
        <f>SUM(D7:D17)</f>
        <v>624828</v>
      </c>
      <c r="E18" s="44">
        <f t="shared" si="0"/>
        <v>-520172</v>
      </c>
      <c r="F18" s="45">
        <f>SUM(F7:F17)</f>
        <v>1145000</v>
      </c>
    </row>
    <row r="19" spans="1:6" ht="15" thickTop="1" thickBot="1" x14ac:dyDescent="0.5">
      <c r="A19" s="40" t="s">
        <v>16</v>
      </c>
      <c r="B19" s="41"/>
      <c r="C19" s="41"/>
      <c r="D19" s="41"/>
      <c r="E19" s="41"/>
      <c r="F19" s="41"/>
    </row>
    <row r="20" spans="1:6" ht="20.65" customHeight="1" thickBot="1" x14ac:dyDescent="0.5">
      <c r="A20" s="23" t="s">
        <v>17</v>
      </c>
      <c r="B20" s="24">
        <v>1323</v>
      </c>
      <c r="C20" s="15">
        <v>2500</v>
      </c>
      <c r="D20" s="15">
        <v>750</v>
      </c>
      <c r="E20" s="26">
        <f t="shared" ref="E20:E27" si="1">C20-D20</f>
        <v>1750</v>
      </c>
      <c r="F20" s="25">
        <v>2500</v>
      </c>
    </row>
    <row r="21" spans="1:6" ht="20.65" customHeight="1" thickBot="1" x14ac:dyDescent="0.5">
      <c r="A21" s="23" t="s">
        <v>18</v>
      </c>
      <c r="B21" s="24">
        <v>6459</v>
      </c>
      <c r="C21" s="15">
        <v>7000</v>
      </c>
      <c r="D21" s="15">
        <v>4844</v>
      </c>
      <c r="E21" s="26">
        <f t="shared" si="1"/>
        <v>2156</v>
      </c>
      <c r="F21" s="25">
        <v>7000</v>
      </c>
    </row>
    <row r="22" spans="1:6" ht="21.75" customHeight="1" thickBot="1" x14ac:dyDescent="0.5">
      <c r="A22" s="23" t="s">
        <v>19</v>
      </c>
      <c r="B22" s="24">
        <v>270500</v>
      </c>
      <c r="C22" s="15">
        <v>200000</v>
      </c>
      <c r="D22" s="15">
        <v>0</v>
      </c>
      <c r="E22" s="26">
        <f t="shared" si="1"/>
        <v>200000</v>
      </c>
      <c r="F22" s="25">
        <v>200000</v>
      </c>
    </row>
    <row r="23" spans="1:6" ht="22.9" customHeight="1" thickBot="1" x14ac:dyDescent="0.5">
      <c r="A23" s="23" t="s">
        <v>11</v>
      </c>
      <c r="B23" s="24">
        <v>214160</v>
      </c>
      <c r="C23" s="15">
        <v>250000</v>
      </c>
      <c r="D23" s="15">
        <v>210012</v>
      </c>
      <c r="E23" s="26">
        <f t="shared" si="1"/>
        <v>39988</v>
      </c>
      <c r="F23" s="25">
        <v>250000</v>
      </c>
    </row>
    <row r="24" spans="1:6" ht="22.15" customHeight="1" thickBot="1" x14ac:dyDescent="0.5">
      <c r="A24" s="23" t="s">
        <v>12</v>
      </c>
      <c r="B24" s="24">
        <v>218536</v>
      </c>
      <c r="C24" s="15">
        <v>200000</v>
      </c>
      <c r="D24" s="15">
        <v>186000</v>
      </c>
      <c r="E24" s="26">
        <f t="shared" si="1"/>
        <v>14000</v>
      </c>
      <c r="F24" s="25">
        <v>200000</v>
      </c>
    </row>
    <row r="25" spans="1:6" ht="25.5" customHeight="1" thickBot="1" x14ac:dyDescent="0.5">
      <c r="A25" s="23" t="s">
        <v>13</v>
      </c>
      <c r="B25" s="24">
        <v>380794</v>
      </c>
      <c r="C25" s="15">
        <v>250000</v>
      </c>
      <c r="D25" s="15">
        <v>188757</v>
      </c>
      <c r="E25" s="26">
        <f t="shared" si="1"/>
        <v>61243</v>
      </c>
      <c r="F25" s="25">
        <v>250000</v>
      </c>
    </row>
    <row r="26" spans="1:6" ht="20.65" customHeight="1" thickBot="1" x14ac:dyDescent="0.5">
      <c r="A26" s="23" t="s">
        <v>14</v>
      </c>
      <c r="B26" s="24">
        <v>179714</v>
      </c>
      <c r="C26" s="15">
        <v>125000</v>
      </c>
      <c r="D26" s="15">
        <v>43000</v>
      </c>
      <c r="E26" s="26">
        <f t="shared" si="1"/>
        <v>82000</v>
      </c>
      <c r="F26" s="25">
        <v>125000</v>
      </c>
    </row>
    <row r="27" spans="1:6" ht="25.5" customHeight="1" thickBot="1" x14ac:dyDescent="0.5">
      <c r="A27" s="23" t="s">
        <v>20</v>
      </c>
      <c r="B27" s="24">
        <v>5633</v>
      </c>
      <c r="C27" s="15">
        <v>25000</v>
      </c>
      <c r="D27" s="15">
        <v>1366</v>
      </c>
      <c r="E27" s="26">
        <f t="shared" si="1"/>
        <v>23634</v>
      </c>
      <c r="F27" s="25">
        <v>25000</v>
      </c>
    </row>
    <row r="28" spans="1:6" ht="14.65" thickBot="1" x14ac:dyDescent="0.5">
      <c r="A28" s="23" t="s">
        <v>21</v>
      </c>
      <c r="B28" s="59">
        <v>5513.14</v>
      </c>
      <c r="C28" s="60">
        <v>5453</v>
      </c>
      <c r="D28" s="32"/>
      <c r="E28" s="61">
        <f>SUM(C28:D28)</f>
        <v>5453</v>
      </c>
      <c r="F28" s="62">
        <v>5000</v>
      </c>
    </row>
    <row r="29" spans="1:6" ht="19.149999999999999" customHeight="1" thickBot="1" x14ac:dyDescent="0.5">
      <c r="A29" s="33" t="s">
        <v>22</v>
      </c>
      <c r="B29" s="59"/>
      <c r="C29" s="60"/>
      <c r="D29" s="32"/>
      <c r="E29" s="61"/>
      <c r="F29" s="62"/>
    </row>
    <row r="30" spans="1:6" ht="23.65" customHeight="1" thickBot="1" x14ac:dyDescent="0.5">
      <c r="A30" s="33" t="s">
        <v>23</v>
      </c>
      <c r="B30" s="59"/>
      <c r="C30" s="60"/>
      <c r="D30" s="32">
        <v>0</v>
      </c>
      <c r="E30" s="61"/>
      <c r="F30" s="62"/>
    </row>
    <row r="31" spans="1:6" ht="17.649999999999999" customHeight="1" thickBot="1" x14ac:dyDescent="0.5">
      <c r="A31" s="33" t="s">
        <v>24</v>
      </c>
      <c r="B31" s="59"/>
      <c r="C31" s="60"/>
      <c r="D31" s="32">
        <v>0</v>
      </c>
      <c r="E31" s="61"/>
      <c r="F31" s="62"/>
    </row>
    <row r="32" spans="1:6" ht="18.399999999999999" customHeight="1" thickBot="1" x14ac:dyDescent="0.5">
      <c r="A32" s="23" t="s">
        <v>25</v>
      </c>
      <c r="B32" s="24">
        <v>7932.69</v>
      </c>
      <c r="C32" s="15">
        <v>10000</v>
      </c>
      <c r="D32" s="15">
        <v>8644</v>
      </c>
      <c r="E32" s="26">
        <f t="shared" ref="E32:E38" si="2">C32-D32</f>
        <v>1356</v>
      </c>
      <c r="F32" s="25">
        <v>10000</v>
      </c>
    </row>
    <row r="33" spans="1:6" ht="14.65" thickBot="1" x14ac:dyDescent="0.5">
      <c r="A33" s="23" t="s">
        <v>26</v>
      </c>
      <c r="B33" s="24">
        <v>6775</v>
      </c>
      <c r="C33" s="15">
        <v>7000</v>
      </c>
      <c r="D33" s="15">
        <v>6775</v>
      </c>
      <c r="E33" s="26">
        <f t="shared" si="2"/>
        <v>225</v>
      </c>
      <c r="F33" s="25">
        <v>7000</v>
      </c>
    </row>
    <row r="34" spans="1:6" ht="14.65" thickBot="1" x14ac:dyDescent="0.5">
      <c r="A34" s="23" t="s">
        <v>27</v>
      </c>
      <c r="B34" s="24">
        <v>0</v>
      </c>
      <c r="C34" s="15">
        <v>1000</v>
      </c>
      <c r="D34" s="15">
        <v>0</v>
      </c>
      <c r="E34" s="26">
        <f t="shared" si="2"/>
        <v>1000</v>
      </c>
      <c r="F34" s="25">
        <v>1000</v>
      </c>
    </row>
    <row r="35" spans="1:6" ht="24" customHeight="1" thickBot="1" x14ac:dyDescent="0.5">
      <c r="A35" s="23" t="s">
        <v>28</v>
      </c>
      <c r="B35" s="24">
        <v>812</v>
      </c>
      <c r="C35" s="15">
        <v>2500</v>
      </c>
      <c r="D35" s="15">
        <v>25</v>
      </c>
      <c r="E35" s="26">
        <f t="shared" si="2"/>
        <v>2475</v>
      </c>
      <c r="F35" s="25">
        <v>2500</v>
      </c>
    </row>
    <row r="36" spans="1:6" ht="16.149999999999999" customHeight="1" thickBot="1" x14ac:dyDescent="0.5">
      <c r="A36" s="23" t="s">
        <v>29</v>
      </c>
      <c r="B36" s="24">
        <v>0</v>
      </c>
      <c r="C36" s="15">
        <v>0</v>
      </c>
      <c r="D36" s="15">
        <v>0</v>
      </c>
      <c r="E36" s="26">
        <f t="shared" si="2"/>
        <v>0</v>
      </c>
      <c r="F36" s="25">
        <v>0</v>
      </c>
    </row>
    <row r="37" spans="1:6" ht="14.65" thickBot="1" x14ac:dyDescent="0.5">
      <c r="A37" s="36" t="s">
        <v>30</v>
      </c>
      <c r="B37" s="37">
        <v>22498</v>
      </c>
      <c r="C37" s="16">
        <v>22000</v>
      </c>
      <c r="D37" s="16">
        <v>13162</v>
      </c>
      <c r="E37" s="38">
        <f t="shared" si="2"/>
        <v>8838</v>
      </c>
      <c r="F37" s="39">
        <v>22000</v>
      </c>
    </row>
    <row r="38" spans="1:6" ht="15" thickTop="1" thickBot="1" x14ac:dyDescent="0.5">
      <c r="A38" s="46" t="s">
        <v>31</v>
      </c>
      <c r="B38" s="43">
        <f>SUM(B20:B37)</f>
        <v>1320649.8299999998</v>
      </c>
      <c r="C38" s="44">
        <f>SUM(C20:C37)</f>
        <v>1107453</v>
      </c>
      <c r="D38" s="44">
        <f>SUM(D20:D37)</f>
        <v>663335</v>
      </c>
      <c r="E38" s="44">
        <f t="shared" si="2"/>
        <v>444118</v>
      </c>
      <c r="F38" s="45">
        <f>SUM(F20:F37)</f>
        <v>1107000</v>
      </c>
    </row>
    <row r="39" spans="1:6" ht="24" customHeight="1" thickTop="1" thickBot="1" x14ac:dyDescent="0.5">
      <c r="A39" s="47" t="s">
        <v>32</v>
      </c>
      <c r="B39" s="48">
        <v>155000</v>
      </c>
      <c r="C39" s="49">
        <v>113000</v>
      </c>
      <c r="D39" s="49">
        <v>0</v>
      </c>
      <c r="E39" s="50">
        <f>SUM(C39:D39)</f>
        <v>113000</v>
      </c>
      <c r="F39" s="51">
        <f>F18-F38</f>
        <v>38000</v>
      </c>
    </row>
    <row r="40" spans="1:6" ht="15" thickTop="1" thickBot="1" x14ac:dyDescent="0.5">
      <c r="A40" s="42" t="s">
        <v>15</v>
      </c>
      <c r="B40" s="43">
        <f>SUM(B38:B39)</f>
        <v>1475649.8299999998</v>
      </c>
      <c r="C40" s="45">
        <v>1205000</v>
      </c>
      <c r="D40" s="45">
        <f>SUM(D38:D39)</f>
        <v>663335</v>
      </c>
      <c r="E40" s="44">
        <f>C40-D40</f>
        <v>541665</v>
      </c>
      <c r="F40" s="45">
        <f>SUM(F38:F39)</f>
        <v>1145000</v>
      </c>
    </row>
    <row r="41" spans="1:6" ht="31.5" customHeight="1" thickTop="1" thickBot="1" x14ac:dyDescent="0.5">
      <c r="A41" s="52" t="s">
        <v>33</v>
      </c>
      <c r="B41" s="41"/>
      <c r="C41" s="41"/>
      <c r="D41" s="41"/>
      <c r="E41" s="41"/>
      <c r="F41" s="41"/>
    </row>
    <row r="42" spans="1:6" ht="14.65" thickBot="1" x14ac:dyDescent="0.5">
      <c r="A42" s="30" t="s">
        <v>4</v>
      </c>
      <c r="B42" s="31"/>
      <c r="C42" s="31"/>
      <c r="D42" s="31"/>
      <c r="E42" s="31"/>
      <c r="F42" s="31"/>
    </row>
    <row r="43" spans="1:6" ht="20.25" customHeight="1" thickBot="1" x14ac:dyDescent="0.5">
      <c r="A43" s="23" t="s">
        <v>34</v>
      </c>
      <c r="B43" s="24">
        <v>163225</v>
      </c>
      <c r="C43" s="15">
        <v>100000</v>
      </c>
      <c r="D43" s="15">
        <v>0</v>
      </c>
      <c r="E43" s="26">
        <f>C43-D43</f>
        <v>100000</v>
      </c>
      <c r="F43" s="25">
        <v>250000</v>
      </c>
    </row>
    <row r="44" spans="1:6" ht="19.899999999999999" customHeight="1" thickBot="1" x14ac:dyDescent="0.5">
      <c r="A44" s="23" t="s">
        <v>35</v>
      </c>
      <c r="B44" s="24">
        <v>270500</v>
      </c>
      <c r="C44" s="15">
        <v>200000</v>
      </c>
      <c r="D44" s="15">
        <v>250000</v>
      </c>
      <c r="E44" s="26">
        <f>C44-D44</f>
        <v>-50000</v>
      </c>
      <c r="F44" s="25">
        <v>0</v>
      </c>
    </row>
    <row r="45" spans="1:6" ht="14.65" thickBot="1" x14ac:dyDescent="0.5">
      <c r="A45" s="23" t="s">
        <v>8</v>
      </c>
      <c r="B45" s="24">
        <v>0</v>
      </c>
      <c r="C45" s="15">
        <v>0</v>
      </c>
      <c r="D45" s="15"/>
      <c r="E45" s="15">
        <v>0</v>
      </c>
      <c r="F45" s="34"/>
    </row>
    <row r="46" spans="1:6" ht="16.899999999999999" customHeight="1" thickBot="1" x14ac:dyDescent="0.5">
      <c r="A46" s="23" t="s">
        <v>36</v>
      </c>
      <c r="B46" s="24">
        <v>0</v>
      </c>
      <c r="C46" s="15">
        <v>0</v>
      </c>
      <c r="D46" s="15"/>
      <c r="E46" s="15">
        <v>0</v>
      </c>
      <c r="F46" s="34"/>
    </row>
    <row r="47" spans="1:6" ht="14.65" thickBot="1" x14ac:dyDescent="0.5">
      <c r="A47" s="30" t="s">
        <v>15</v>
      </c>
      <c r="B47" s="35">
        <v>433725</v>
      </c>
      <c r="C47" s="26">
        <f>SUM(C43:C46)</f>
        <v>300000</v>
      </c>
      <c r="D47" s="26">
        <f>SUM(D43:D46)</f>
        <v>250000</v>
      </c>
      <c r="E47" s="26">
        <f>C47-D47</f>
        <v>50000</v>
      </c>
      <c r="F47" s="29">
        <f>SUM(F43:F46)</f>
        <v>250000</v>
      </c>
    </row>
    <row r="48" spans="1:6" ht="14.65" thickBot="1" x14ac:dyDescent="0.5">
      <c r="A48" s="30" t="s">
        <v>16</v>
      </c>
      <c r="B48" s="31"/>
      <c r="C48" s="31"/>
      <c r="D48" s="31"/>
      <c r="E48" s="31"/>
      <c r="F48" s="31"/>
    </row>
    <row r="49" spans="1:6" ht="25.9" customHeight="1" thickBot="1" x14ac:dyDescent="0.5">
      <c r="A49" s="23" t="s">
        <v>37</v>
      </c>
      <c r="B49" s="24">
        <v>0</v>
      </c>
      <c r="C49" s="15">
        <v>0</v>
      </c>
      <c r="D49" s="15"/>
      <c r="E49" s="15">
        <v>0</v>
      </c>
      <c r="F49" s="25">
        <v>0</v>
      </c>
    </row>
    <row r="50" spans="1:6" ht="14.65" thickBot="1" x14ac:dyDescent="0.5">
      <c r="A50" s="23" t="s">
        <v>38</v>
      </c>
      <c r="B50" s="24">
        <v>0</v>
      </c>
      <c r="C50" s="15">
        <v>0</v>
      </c>
      <c r="D50" s="15"/>
      <c r="E50" s="15">
        <v>0</v>
      </c>
      <c r="F50" s="25">
        <v>0</v>
      </c>
    </row>
    <row r="51" spans="1:6" ht="16.899999999999999" customHeight="1" thickBot="1" x14ac:dyDescent="0.5">
      <c r="A51" s="23" t="s">
        <v>39</v>
      </c>
      <c r="B51" s="24">
        <v>0</v>
      </c>
      <c r="C51" s="15">
        <v>0</v>
      </c>
      <c r="D51" s="15"/>
      <c r="E51" s="15">
        <v>0</v>
      </c>
      <c r="F51" s="25">
        <v>0</v>
      </c>
    </row>
    <row r="52" spans="1:6" ht="14.65" thickBot="1" x14ac:dyDescent="0.5">
      <c r="A52" s="23" t="s">
        <v>27</v>
      </c>
      <c r="B52" s="24">
        <v>0</v>
      </c>
      <c r="C52" s="15">
        <v>0</v>
      </c>
      <c r="D52" s="15"/>
      <c r="E52" s="15">
        <v>0</v>
      </c>
      <c r="F52" s="25">
        <v>0</v>
      </c>
    </row>
    <row r="53" spans="1:6" ht="18.399999999999999" customHeight="1" thickBot="1" x14ac:dyDescent="0.5">
      <c r="A53" s="23" t="s">
        <v>32</v>
      </c>
      <c r="B53" s="24">
        <v>163225</v>
      </c>
      <c r="C53" s="15">
        <v>100000</v>
      </c>
      <c r="D53" s="15">
        <v>0</v>
      </c>
      <c r="E53" s="26">
        <f>C53-D53</f>
        <v>100000</v>
      </c>
      <c r="F53" s="25">
        <v>212000</v>
      </c>
    </row>
    <row r="54" spans="1:6" ht="20.65" customHeight="1" thickBot="1" x14ac:dyDescent="0.5">
      <c r="A54" s="36" t="s">
        <v>40</v>
      </c>
      <c r="B54" s="37">
        <v>270500</v>
      </c>
      <c r="C54" s="16">
        <v>200000</v>
      </c>
      <c r="D54" s="16">
        <v>0</v>
      </c>
      <c r="E54" s="38">
        <f>C54-D54</f>
        <v>200000</v>
      </c>
      <c r="F54" s="39">
        <v>38000</v>
      </c>
    </row>
    <row r="55" spans="1:6" ht="15" thickTop="1" thickBot="1" x14ac:dyDescent="0.5">
      <c r="A55" s="53" t="s">
        <v>15</v>
      </c>
      <c r="B55" s="54">
        <v>433725</v>
      </c>
      <c r="C55" s="44">
        <f>SUM(C49:C54)</f>
        <v>300000</v>
      </c>
      <c r="D55" s="44">
        <f>SUM(D53:D54)</f>
        <v>0</v>
      </c>
      <c r="E55" s="44">
        <f>C55-D55</f>
        <v>300000</v>
      </c>
      <c r="F55" s="45">
        <f>SUM(F49:F54)</f>
        <v>250000</v>
      </c>
    </row>
    <row r="56" spans="1:6" ht="14.65" thickTop="1" x14ac:dyDescent="0.45"/>
  </sheetData>
  <mergeCells count="7">
    <mergeCell ref="A1:F1"/>
    <mergeCell ref="A2:A4"/>
    <mergeCell ref="B28:B31"/>
    <mergeCell ref="C28:C31"/>
    <mergeCell ref="E28:E31"/>
    <mergeCell ref="F28:F31"/>
    <mergeCell ref="A5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Hatch</dc:creator>
  <cp:lastModifiedBy>Gary Hatch</cp:lastModifiedBy>
  <dcterms:created xsi:type="dcterms:W3CDTF">2024-09-09T16:53:12Z</dcterms:created>
  <dcterms:modified xsi:type="dcterms:W3CDTF">2025-09-08T22:36:49Z</dcterms:modified>
</cp:coreProperties>
</file>