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03"/>
  <workbookPr/>
  <mc:AlternateContent xmlns:mc="http://schemas.openxmlformats.org/markup-compatibility/2006">
    <mc:Choice Requires="x15">
      <x15ac:absPath xmlns:x15ac="http://schemas.microsoft.com/office/spreadsheetml/2010/11/ac" url="https://slcut.sharepoint.com/sites/Sustainability/Shared Documents/General/Food/Microgrant Program/2025/"/>
    </mc:Choice>
  </mc:AlternateContent>
  <xr:revisionPtr revIDLastSave="0" documentId="8_{B348D36F-A5CB-4732-B14C-507E3C3C5071}" xr6:coauthVersionLast="47" xr6:coauthVersionMax="47" xr10:uidLastSave="{00000000-0000-0000-0000-000000000000}"/>
  <bookViews>
    <workbookView xWindow="336" yWindow="0" windowWidth="22380" windowHeight="13800" firstSheet="10" activeTab="10" xr2:uid="{C9C8661C-C1C7-4676-A07A-CBFE2D3FAFCE}"/>
  </bookViews>
  <sheets>
    <sheet name="Budget" sheetId="2" r:id="rId1"/>
    <sheet name="Ask" sheetId="3" r:id="rId2"/>
    <sheet name="Draft Scores - Community" sheetId="1" r:id="rId3"/>
    <sheet name="Scoring Process" sheetId="6" r:id="rId4"/>
    <sheet name="Example Scores to Rankings" sheetId="7" r:id="rId5"/>
    <sheet name="Final Scores - Community" sheetId="11" r:id="rId6"/>
    <sheet name="CG Scores + Math" sheetId="8" r:id="rId7"/>
    <sheet name="CG Summary" sheetId="9" r:id="rId8"/>
    <sheet name="CG Rankings - Proposal Subtotal" sheetId="13" r:id="rId9"/>
    <sheet name="CG Rankings - Recommended Score" sheetId="12" r:id="rId10"/>
    <sheet name="CG Rankings - Total Score" sheetId="10" r:id="rId11"/>
    <sheet name="General Information - Community" sheetId="4" r:id="rId1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9" i="13" l="1"/>
  <c r="F30" i="13" s="1"/>
  <c r="E29" i="13"/>
  <c r="F29" i="12"/>
  <c r="F30" i="12" s="1"/>
  <c r="E29" i="12"/>
  <c r="F28" i="10"/>
  <c r="F29" i="10" s="1"/>
  <c r="E28" i="10"/>
  <c r="C249" i="8"/>
  <c r="D249" i="8"/>
  <c r="E249" i="8"/>
  <c r="F249" i="8"/>
  <c r="G249" i="8"/>
  <c r="H249" i="8"/>
  <c r="I249" i="8"/>
  <c r="J249" i="8"/>
  <c r="K249" i="8"/>
  <c r="L249" i="8"/>
  <c r="M249" i="8"/>
  <c r="N249" i="8"/>
  <c r="O249" i="8"/>
  <c r="P249" i="8"/>
  <c r="C251" i="8"/>
  <c r="D251" i="8"/>
  <c r="E251" i="8"/>
  <c r="F251" i="8"/>
  <c r="G251" i="8"/>
  <c r="H251" i="8"/>
  <c r="I251" i="8"/>
  <c r="J251" i="8"/>
  <c r="K251" i="8"/>
  <c r="L251" i="8"/>
  <c r="M251" i="8"/>
  <c r="N251" i="8"/>
  <c r="O251" i="8"/>
  <c r="P251" i="8"/>
  <c r="C253" i="8"/>
  <c r="D253" i="8"/>
  <c r="E253" i="8"/>
  <c r="F253" i="8"/>
  <c r="G253" i="8"/>
  <c r="H253" i="8"/>
  <c r="I253" i="8"/>
  <c r="J253" i="8"/>
  <c r="K253" i="8"/>
  <c r="L253" i="8"/>
  <c r="M253" i="8"/>
  <c r="N253" i="8"/>
  <c r="O253" i="8"/>
  <c r="P253" i="8"/>
  <c r="C261" i="8"/>
  <c r="D261" i="8"/>
  <c r="E261" i="8"/>
  <c r="F261" i="8"/>
  <c r="G261" i="8"/>
  <c r="H261" i="8"/>
  <c r="I261" i="8"/>
  <c r="J261" i="8"/>
  <c r="K261" i="8"/>
  <c r="L261" i="8"/>
  <c r="M261" i="8"/>
  <c r="N261" i="8"/>
  <c r="O261" i="8"/>
  <c r="P261" i="8"/>
  <c r="C263" i="8"/>
  <c r="D263" i="8"/>
  <c r="E263" i="8"/>
  <c r="F263" i="8"/>
  <c r="G263" i="8"/>
  <c r="H263" i="8"/>
  <c r="I263" i="8"/>
  <c r="J263" i="8"/>
  <c r="K263" i="8"/>
  <c r="L263" i="8"/>
  <c r="M263" i="8"/>
  <c r="N263" i="8"/>
  <c r="O263" i="8"/>
  <c r="P263" i="8"/>
  <c r="C265" i="8"/>
  <c r="D265" i="8"/>
  <c r="E265" i="8"/>
  <c r="F265" i="8"/>
  <c r="G265" i="8"/>
  <c r="H265" i="8"/>
  <c r="I265" i="8"/>
  <c r="J265" i="8"/>
  <c r="K265" i="8"/>
  <c r="L265" i="8"/>
  <c r="M265" i="8"/>
  <c r="N265" i="8"/>
  <c r="O265" i="8"/>
  <c r="P265" i="8"/>
  <c r="C273" i="8"/>
  <c r="D273" i="8"/>
  <c r="E273" i="8"/>
  <c r="F273" i="8"/>
  <c r="G273" i="8"/>
  <c r="H273" i="8"/>
  <c r="I273" i="8"/>
  <c r="J273" i="8"/>
  <c r="K273" i="8"/>
  <c r="L273" i="8"/>
  <c r="M273" i="8"/>
  <c r="N273" i="8"/>
  <c r="O273" i="8"/>
  <c r="P273" i="8"/>
  <c r="C275" i="8"/>
  <c r="D275" i="8"/>
  <c r="E275" i="8"/>
  <c r="F275" i="8"/>
  <c r="G275" i="8"/>
  <c r="H275" i="8"/>
  <c r="I275" i="8"/>
  <c r="J275" i="8"/>
  <c r="K275" i="8"/>
  <c r="L275" i="8"/>
  <c r="M275" i="8"/>
  <c r="N275" i="8"/>
  <c r="O275" i="8"/>
  <c r="P275" i="8"/>
  <c r="C277" i="8"/>
  <c r="D277" i="8"/>
  <c r="E277" i="8"/>
  <c r="F277" i="8"/>
  <c r="G277" i="8"/>
  <c r="H277" i="8"/>
  <c r="I277" i="8"/>
  <c r="J277" i="8"/>
  <c r="K277" i="8"/>
  <c r="L277" i="8"/>
  <c r="M277" i="8"/>
  <c r="N277" i="8"/>
  <c r="O277" i="8"/>
  <c r="P277" i="8"/>
  <c r="C285" i="8"/>
  <c r="D285" i="8"/>
  <c r="E285" i="8"/>
  <c r="F285" i="8"/>
  <c r="G285" i="8"/>
  <c r="H285" i="8"/>
  <c r="I285" i="8"/>
  <c r="J285" i="8"/>
  <c r="K285" i="8"/>
  <c r="L285" i="8"/>
  <c r="M285" i="8"/>
  <c r="N285" i="8"/>
  <c r="O285" i="8"/>
  <c r="P285" i="8"/>
  <c r="C287" i="8"/>
  <c r="D287" i="8"/>
  <c r="E287" i="8"/>
  <c r="F287" i="8"/>
  <c r="G287" i="8"/>
  <c r="H287" i="8"/>
  <c r="I287" i="8"/>
  <c r="J287" i="8"/>
  <c r="K287" i="8"/>
  <c r="L287" i="8"/>
  <c r="M287" i="8"/>
  <c r="N287" i="8"/>
  <c r="O287" i="8"/>
  <c r="P287" i="8"/>
  <c r="C289" i="8"/>
  <c r="D289" i="8"/>
  <c r="E289" i="8"/>
  <c r="F289" i="8"/>
  <c r="G289" i="8"/>
  <c r="H289" i="8"/>
  <c r="I289" i="8"/>
  <c r="J289" i="8"/>
  <c r="K289" i="8"/>
  <c r="L289" i="8"/>
  <c r="M289" i="8"/>
  <c r="N289" i="8"/>
  <c r="O289" i="8"/>
  <c r="P289" i="8"/>
  <c r="C297" i="8"/>
  <c r="D297" i="8"/>
  <c r="E297" i="8"/>
  <c r="F297" i="8"/>
  <c r="G297" i="8"/>
  <c r="H297" i="8"/>
  <c r="I297" i="8"/>
  <c r="J297" i="8"/>
  <c r="K297" i="8"/>
  <c r="L297" i="8"/>
  <c r="M297" i="8"/>
  <c r="N297" i="8"/>
  <c r="O297" i="8"/>
  <c r="P297" i="8"/>
  <c r="C299" i="8"/>
  <c r="D299" i="8"/>
  <c r="E299" i="8"/>
  <c r="F299" i="8"/>
  <c r="G299" i="8"/>
  <c r="H299" i="8"/>
  <c r="I299" i="8"/>
  <c r="J299" i="8"/>
  <c r="K299" i="8"/>
  <c r="L299" i="8"/>
  <c r="M299" i="8"/>
  <c r="N299" i="8"/>
  <c r="O299" i="8"/>
  <c r="P299" i="8"/>
  <c r="C301" i="8"/>
  <c r="D301" i="8"/>
  <c r="E301" i="8"/>
  <c r="F301" i="8"/>
  <c r="G301" i="8"/>
  <c r="H301" i="8"/>
  <c r="I301" i="8"/>
  <c r="J301" i="8"/>
  <c r="K301" i="8"/>
  <c r="L301" i="8"/>
  <c r="M301" i="8"/>
  <c r="N301" i="8"/>
  <c r="O301" i="8"/>
  <c r="P301" i="8"/>
  <c r="C309" i="8"/>
  <c r="D309" i="8"/>
  <c r="E309" i="8"/>
  <c r="F309" i="8"/>
  <c r="G309" i="8"/>
  <c r="H309" i="8"/>
  <c r="I309" i="8"/>
  <c r="J309" i="8"/>
  <c r="K309" i="8"/>
  <c r="L309" i="8"/>
  <c r="M309" i="8"/>
  <c r="N309" i="8"/>
  <c r="O309" i="8"/>
  <c r="P309" i="8"/>
  <c r="C311" i="8"/>
  <c r="D311" i="8"/>
  <c r="E311" i="8"/>
  <c r="F311" i="8"/>
  <c r="G311" i="8"/>
  <c r="H311" i="8"/>
  <c r="I311" i="8"/>
  <c r="J311" i="8"/>
  <c r="K311" i="8"/>
  <c r="L311" i="8"/>
  <c r="M311" i="8"/>
  <c r="N311" i="8"/>
  <c r="O311" i="8"/>
  <c r="P311" i="8"/>
  <c r="C313" i="8"/>
  <c r="D313" i="8"/>
  <c r="E313" i="8"/>
  <c r="F313" i="8"/>
  <c r="G313" i="8"/>
  <c r="H313" i="8"/>
  <c r="I313" i="8"/>
  <c r="J313" i="8"/>
  <c r="K313" i="8"/>
  <c r="L313" i="8"/>
  <c r="M313" i="8"/>
  <c r="N313" i="8"/>
  <c r="O313" i="8"/>
  <c r="P313" i="8"/>
  <c r="C321" i="8"/>
  <c r="D321" i="8"/>
  <c r="E321" i="8"/>
  <c r="F321" i="8"/>
  <c r="G321" i="8"/>
  <c r="H321" i="8"/>
  <c r="I321" i="8"/>
  <c r="J321" i="8"/>
  <c r="K321" i="8"/>
  <c r="L321" i="8"/>
  <c r="M321" i="8"/>
  <c r="N321" i="8"/>
  <c r="O321" i="8"/>
  <c r="P321" i="8"/>
  <c r="C323" i="8"/>
  <c r="D323" i="8"/>
  <c r="E323" i="8"/>
  <c r="F323" i="8"/>
  <c r="G323" i="8"/>
  <c r="H323" i="8"/>
  <c r="I323" i="8"/>
  <c r="J323" i="8"/>
  <c r="K323" i="8"/>
  <c r="L323" i="8"/>
  <c r="M323" i="8"/>
  <c r="N323" i="8"/>
  <c r="O323" i="8"/>
  <c r="P323" i="8"/>
  <c r="C325" i="8"/>
  <c r="D325" i="8"/>
  <c r="E325" i="8"/>
  <c r="F325" i="8"/>
  <c r="G325" i="8"/>
  <c r="H325" i="8"/>
  <c r="I325" i="8"/>
  <c r="J325" i="8"/>
  <c r="K325" i="8"/>
  <c r="L325" i="8"/>
  <c r="M325" i="8"/>
  <c r="N325" i="8"/>
  <c r="O325" i="8"/>
  <c r="P325" i="8"/>
  <c r="C21" i="8"/>
  <c r="D21" i="8"/>
  <c r="E21" i="8"/>
  <c r="F21" i="8"/>
  <c r="G21" i="8"/>
  <c r="H21" i="8"/>
  <c r="I21" i="8"/>
  <c r="J21" i="8"/>
  <c r="K21" i="8"/>
  <c r="L21" i="8"/>
  <c r="M21" i="8"/>
  <c r="N21" i="8"/>
  <c r="O21" i="8"/>
  <c r="P21" i="8"/>
  <c r="C23" i="8"/>
  <c r="D23" i="8"/>
  <c r="E23" i="8"/>
  <c r="F23" i="8"/>
  <c r="G23" i="8"/>
  <c r="H23" i="8"/>
  <c r="I23" i="8"/>
  <c r="J23" i="8"/>
  <c r="K23" i="8"/>
  <c r="L23" i="8"/>
  <c r="M23" i="8"/>
  <c r="N23" i="8"/>
  <c r="O23" i="8"/>
  <c r="P23" i="8"/>
  <c r="C25" i="8"/>
  <c r="D25" i="8"/>
  <c r="E25" i="8"/>
  <c r="F25" i="8"/>
  <c r="G25" i="8"/>
  <c r="H25" i="8"/>
  <c r="I25" i="8"/>
  <c r="J25" i="8"/>
  <c r="K25" i="8"/>
  <c r="L25" i="8"/>
  <c r="M25" i="8"/>
  <c r="N25" i="8"/>
  <c r="O25" i="8"/>
  <c r="P25" i="8"/>
  <c r="C33" i="8"/>
  <c r="D33" i="8"/>
  <c r="E33" i="8"/>
  <c r="F33" i="8"/>
  <c r="G33" i="8"/>
  <c r="H33" i="8"/>
  <c r="I33" i="8"/>
  <c r="J33" i="8"/>
  <c r="K33" i="8"/>
  <c r="L33" i="8"/>
  <c r="M33" i="8"/>
  <c r="N33" i="8"/>
  <c r="O33" i="8"/>
  <c r="P33" i="8"/>
  <c r="C35" i="8"/>
  <c r="D35" i="8"/>
  <c r="E35" i="8"/>
  <c r="F35" i="8"/>
  <c r="G35" i="8"/>
  <c r="H35" i="8"/>
  <c r="I35" i="8"/>
  <c r="J35" i="8"/>
  <c r="K35" i="8"/>
  <c r="L35" i="8"/>
  <c r="M35" i="8"/>
  <c r="N35" i="8"/>
  <c r="O35" i="8"/>
  <c r="P35" i="8"/>
  <c r="C37" i="8"/>
  <c r="D37" i="8"/>
  <c r="E37" i="8"/>
  <c r="F37" i="8"/>
  <c r="G37" i="8"/>
  <c r="H37" i="8"/>
  <c r="I37" i="8"/>
  <c r="J37" i="8"/>
  <c r="K37" i="8"/>
  <c r="L37" i="8"/>
  <c r="M37" i="8"/>
  <c r="N37" i="8"/>
  <c r="O37" i="8"/>
  <c r="P37" i="8"/>
  <c r="C45" i="8"/>
  <c r="D45" i="8"/>
  <c r="E45" i="8"/>
  <c r="F45" i="8"/>
  <c r="G45" i="8"/>
  <c r="H45" i="8"/>
  <c r="I45" i="8"/>
  <c r="J45" i="8"/>
  <c r="K45" i="8"/>
  <c r="L45" i="8"/>
  <c r="M45" i="8"/>
  <c r="N45" i="8"/>
  <c r="O45" i="8"/>
  <c r="P45" i="8"/>
  <c r="C47" i="8"/>
  <c r="D47" i="8"/>
  <c r="E47" i="8"/>
  <c r="F47" i="8"/>
  <c r="G47" i="8"/>
  <c r="H47" i="8"/>
  <c r="I47" i="8"/>
  <c r="J47" i="8"/>
  <c r="K47" i="8"/>
  <c r="L47" i="8"/>
  <c r="M47" i="8"/>
  <c r="N47" i="8"/>
  <c r="O47" i="8"/>
  <c r="P47" i="8"/>
  <c r="C49" i="8"/>
  <c r="D49" i="8"/>
  <c r="E49" i="8"/>
  <c r="F49" i="8"/>
  <c r="G49" i="8"/>
  <c r="H49" i="8"/>
  <c r="I49" i="8"/>
  <c r="J49" i="8"/>
  <c r="K49" i="8"/>
  <c r="L49" i="8"/>
  <c r="M49" i="8"/>
  <c r="N49" i="8"/>
  <c r="O49" i="8"/>
  <c r="P49" i="8"/>
  <c r="C57" i="8"/>
  <c r="D57" i="8"/>
  <c r="E57" i="8"/>
  <c r="F57" i="8"/>
  <c r="G57" i="8"/>
  <c r="H57" i="8"/>
  <c r="I57" i="8"/>
  <c r="J57" i="8"/>
  <c r="K57" i="8"/>
  <c r="L57" i="8"/>
  <c r="M57" i="8"/>
  <c r="N57" i="8"/>
  <c r="O57" i="8"/>
  <c r="P57" i="8"/>
  <c r="C59" i="8"/>
  <c r="D59" i="8"/>
  <c r="E59" i="8"/>
  <c r="F59" i="8"/>
  <c r="G59" i="8"/>
  <c r="H59" i="8"/>
  <c r="I59" i="8"/>
  <c r="J59" i="8"/>
  <c r="K59" i="8"/>
  <c r="L59" i="8"/>
  <c r="M59" i="8"/>
  <c r="N59" i="8"/>
  <c r="O59" i="8"/>
  <c r="P59" i="8"/>
  <c r="C61" i="8"/>
  <c r="D61" i="8"/>
  <c r="E61" i="8"/>
  <c r="F61" i="8"/>
  <c r="G61" i="8"/>
  <c r="H61" i="8"/>
  <c r="I61" i="8"/>
  <c r="J61" i="8"/>
  <c r="K61" i="8"/>
  <c r="L61" i="8"/>
  <c r="M61" i="8"/>
  <c r="N61" i="8"/>
  <c r="O61" i="8"/>
  <c r="P61" i="8"/>
  <c r="C69" i="8"/>
  <c r="D69" i="8"/>
  <c r="E69" i="8"/>
  <c r="F69" i="8"/>
  <c r="G69" i="8"/>
  <c r="H69" i="8"/>
  <c r="I69" i="8"/>
  <c r="J69" i="8"/>
  <c r="K69" i="8"/>
  <c r="L69" i="8"/>
  <c r="M69" i="8"/>
  <c r="N69" i="8"/>
  <c r="O69" i="8"/>
  <c r="P69" i="8"/>
  <c r="C71" i="8"/>
  <c r="D71" i="8"/>
  <c r="E71" i="8"/>
  <c r="F71" i="8"/>
  <c r="G71" i="8"/>
  <c r="H71" i="8"/>
  <c r="I71" i="8"/>
  <c r="J71" i="8"/>
  <c r="K71" i="8"/>
  <c r="L71" i="8"/>
  <c r="M71" i="8"/>
  <c r="N71" i="8"/>
  <c r="O71" i="8"/>
  <c r="P71" i="8"/>
  <c r="C73" i="8"/>
  <c r="D73" i="8"/>
  <c r="E73" i="8"/>
  <c r="F73" i="8"/>
  <c r="G73" i="8"/>
  <c r="H73" i="8"/>
  <c r="I73" i="8"/>
  <c r="J73" i="8"/>
  <c r="K73" i="8"/>
  <c r="L73" i="8"/>
  <c r="M73" i="8"/>
  <c r="N73" i="8"/>
  <c r="O73" i="8"/>
  <c r="P73" i="8"/>
  <c r="C81" i="8"/>
  <c r="D81" i="8"/>
  <c r="E81" i="8"/>
  <c r="F81" i="8"/>
  <c r="G81" i="8"/>
  <c r="H81" i="8"/>
  <c r="I81" i="8"/>
  <c r="J81" i="8"/>
  <c r="K81" i="8"/>
  <c r="L81" i="8"/>
  <c r="M81" i="8"/>
  <c r="N81" i="8"/>
  <c r="O81" i="8"/>
  <c r="P81" i="8"/>
  <c r="C83" i="8"/>
  <c r="D83" i="8"/>
  <c r="E83" i="8"/>
  <c r="F83" i="8"/>
  <c r="G83" i="8"/>
  <c r="H83" i="8"/>
  <c r="I83" i="8"/>
  <c r="J83" i="8"/>
  <c r="K83" i="8"/>
  <c r="L83" i="8"/>
  <c r="M83" i="8"/>
  <c r="N83" i="8"/>
  <c r="O83" i="8"/>
  <c r="P83" i="8"/>
  <c r="C85" i="8"/>
  <c r="D85" i="8"/>
  <c r="E85" i="8"/>
  <c r="F85" i="8"/>
  <c r="G85" i="8"/>
  <c r="H85" i="8"/>
  <c r="I85" i="8"/>
  <c r="J85" i="8"/>
  <c r="K85" i="8"/>
  <c r="L85" i="8"/>
  <c r="M85" i="8"/>
  <c r="N85" i="8"/>
  <c r="O85" i="8"/>
  <c r="P85" i="8"/>
  <c r="C93" i="8"/>
  <c r="D93" i="8"/>
  <c r="E93" i="8"/>
  <c r="F93" i="8"/>
  <c r="G93" i="8"/>
  <c r="H93" i="8"/>
  <c r="I93" i="8"/>
  <c r="J93" i="8"/>
  <c r="K93" i="8"/>
  <c r="L93" i="8"/>
  <c r="M93" i="8"/>
  <c r="N93" i="8"/>
  <c r="O93" i="8"/>
  <c r="P93" i="8"/>
  <c r="C95" i="8"/>
  <c r="D95" i="8"/>
  <c r="E95" i="8"/>
  <c r="F95" i="8"/>
  <c r="G95" i="8"/>
  <c r="H95" i="8"/>
  <c r="I95" i="8"/>
  <c r="J95" i="8"/>
  <c r="K95" i="8"/>
  <c r="L95" i="8"/>
  <c r="M95" i="8"/>
  <c r="N95" i="8"/>
  <c r="O95" i="8"/>
  <c r="P95" i="8"/>
  <c r="C97" i="8"/>
  <c r="D97" i="8"/>
  <c r="E97" i="8"/>
  <c r="F97" i="8"/>
  <c r="G97" i="8"/>
  <c r="H97" i="8"/>
  <c r="I97" i="8"/>
  <c r="J97" i="8"/>
  <c r="K97" i="8"/>
  <c r="L97" i="8"/>
  <c r="M97" i="8"/>
  <c r="N97" i="8"/>
  <c r="O97" i="8"/>
  <c r="P97" i="8"/>
  <c r="C105" i="8"/>
  <c r="D105" i="8"/>
  <c r="E105" i="8"/>
  <c r="F105" i="8"/>
  <c r="G105" i="8"/>
  <c r="H105" i="8"/>
  <c r="I105" i="8"/>
  <c r="J105" i="8"/>
  <c r="K105" i="8"/>
  <c r="L105" i="8"/>
  <c r="M105" i="8"/>
  <c r="N105" i="8"/>
  <c r="O105" i="8"/>
  <c r="P105" i="8"/>
  <c r="C107" i="8"/>
  <c r="D107" i="8"/>
  <c r="E107" i="8"/>
  <c r="F107" i="8"/>
  <c r="G107" i="8"/>
  <c r="H107" i="8"/>
  <c r="I107" i="8"/>
  <c r="J107" i="8"/>
  <c r="K107" i="8"/>
  <c r="L107" i="8"/>
  <c r="M107" i="8"/>
  <c r="N107" i="8"/>
  <c r="O107" i="8"/>
  <c r="P107" i="8"/>
  <c r="C109" i="8"/>
  <c r="D109" i="8"/>
  <c r="E109" i="8"/>
  <c r="F109" i="8"/>
  <c r="G109" i="8"/>
  <c r="H109" i="8"/>
  <c r="I109" i="8"/>
  <c r="J109" i="8"/>
  <c r="K109" i="8"/>
  <c r="L109" i="8"/>
  <c r="M109" i="8"/>
  <c r="N109" i="8"/>
  <c r="O109" i="8"/>
  <c r="P109" i="8"/>
  <c r="C117" i="8"/>
  <c r="D117" i="8"/>
  <c r="E117" i="8"/>
  <c r="F117" i="8"/>
  <c r="G117" i="8"/>
  <c r="H117" i="8"/>
  <c r="I117" i="8"/>
  <c r="J117" i="8"/>
  <c r="K117" i="8"/>
  <c r="L117" i="8"/>
  <c r="M117" i="8"/>
  <c r="N117" i="8"/>
  <c r="O117" i="8"/>
  <c r="P117" i="8"/>
  <c r="C119" i="8"/>
  <c r="D119" i="8"/>
  <c r="E119" i="8"/>
  <c r="F119" i="8"/>
  <c r="G119" i="8"/>
  <c r="H119" i="8"/>
  <c r="I119" i="8"/>
  <c r="J119" i="8"/>
  <c r="K119" i="8"/>
  <c r="L119" i="8"/>
  <c r="M119" i="8"/>
  <c r="N119" i="8"/>
  <c r="O119" i="8"/>
  <c r="P119" i="8"/>
  <c r="C121" i="8"/>
  <c r="D121" i="8"/>
  <c r="E121" i="8"/>
  <c r="F121" i="8"/>
  <c r="G121" i="8"/>
  <c r="H121" i="8"/>
  <c r="I121" i="8"/>
  <c r="J121" i="8"/>
  <c r="K121" i="8"/>
  <c r="L121" i="8"/>
  <c r="M121" i="8"/>
  <c r="N121" i="8"/>
  <c r="O121" i="8"/>
  <c r="P121" i="8"/>
  <c r="C129" i="8"/>
  <c r="D129" i="8"/>
  <c r="E129" i="8"/>
  <c r="F129" i="8"/>
  <c r="G129" i="8"/>
  <c r="H129" i="8"/>
  <c r="I129" i="8"/>
  <c r="J129" i="8"/>
  <c r="K129" i="8"/>
  <c r="L129" i="8"/>
  <c r="M129" i="8"/>
  <c r="N129" i="8"/>
  <c r="O129" i="8"/>
  <c r="P129" i="8"/>
  <c r="C131" i="8"/>
  <c r="D131" i="8"/>
  <c r="E131" i="8"/>
  <c r="F131" i="8"/>
  <c r="G131" i="8"/>
  <c r="H131" i="8"/>
  <c r="I131" i="8"/>
  <c r="J131" i="8"/>
  <c r="K131" i="8"/>
  <c r="L131" i="8"/>
  <c r="M131" i="8"/>
  <c r="N131" i="8"/>
  <c r="O131" i="8"/>
  <c r="P131" i="8"/>
  <c r="C133" i="8"/>
  <c r="D133" i="8"/>
  <c r="E133" i="8"/>
  <c r="F133" i="8"/>
  <c r="G133" i="8"/>
  <c r="H133" i="8"/>
  <c r="I133" i="8"/>
  <c r="J133" i="8"/>
  <c r="K133" i="8"/>
  <c r="L133" i="8"/>
  <c r="M133" i="8"/>
  <c r="N133" i="8"/>
  <c r="O133" i="8"/>
  <c r="P133" i="8"/>
  <c r="C141" i="8"/>
  <c r="D141" i="8"/>
  <c r="E141" i="8"/>
  <c r="F141" i="8"/>
  <c r="G141" i="8"/>
  <c r="H141" i="8"/>
  <c r="I141" i="8"/>
  <c r="J141" i="8"/>
  <c r="K141" i="8"/>
  <c r="L141" i="8"/>
  <c r="M141" i="8"/>
  <c r="N141" i="8"/>
  <c r="O141" i="8"/>
  <c r="P141" i="8"/>
  <c r="C143" i="8"/>
  <c r="D143" i="8"/>
  <c r="E143" i="8"/>
  <c r="F143" i="8"/>
  <c r="G143" i="8"/>
  <c r="H143" i="8"/>
  <c r="I143" i="8"/>
  <c r="J143" i="8"/>
  <c r="K143" i="8"/>
  <c r="L143" i="8"/>
  <c r="M143" i="8"/>
  <c r="N143" i="8"/>
  <c r="O143" i="8"/>
  <c r="P143" i="8"/>
  <c r="C145" i="8"/>
  <c r="D145" i="8"/>
  <c r="E145" i="8"/>
  <c r="F145" i="8"/>
  <c r="G145" i="8"/>
  <c r="H145" i="8"/>
  <c r="I145" i="8"/>
  <c r="J145" i="8"/>
  <c r="K145" i="8"/>
  <c r="L145" i="8"/>
  <c r="M145" i="8"/>
  <c r="N145" i="8"/>
  <c r="O145" i="8"/>
  <c r="P145" i="8"/>
  <c r="C153" i="8"/>
  <c r="D153" i="8"/>
  <c r="E153" i="8"/>
  <c r="F153" i="8"/>
  <c r="G153" i="8"/>
  <c r="H153" i="8"/>
  <c r="I153" i="8"/>
  <c r="J153" i="8"/>
  <c r="K153" i="8"/>
  <c r="L153" i="8"/>
  <c r="M153" i="8"/>
  <c r="N153" i="8"/>
  <c r="O153" i="8"/>
  <c r="P153" i="8"/>
  <c r="C155" i="8"/>
  <c r="D155" i="8"/>
  <c r="E155" i="8"/>
  <c r="F155" i="8"/>
  <c r="G155" i="8"/>
  <c r="H155" i="8"/>
  <c r="I155" i="8"/>
  <c r="J155" i="8"/>
  <c r="K155" i="8"/>
  <c r="L155" i="8"/>
  <c r="M155" i="8"/>
  <c r="N155" i="8"/>
  <c r="O155" i="8"/>
  <c r="P155" i="8"/>
  <c r="C157" i="8"/>
  <c r="D157" i="8"/>
  <c r="E157" i="8"/>
  <c r="F157" i="8"/>
  <c r="G157" i="8"/>
  <c r="H157" i="8"/>
  <c r="I157" i="8"/>
  <c r="J157" i="8"/>
  <c r="K157" i="8"/>
  <c r="L157" i="8"/>
  <c r="M157" i="8"/>
  <c r="N157" i="8"/>
  <c r="O157" i="8"/>
  <c r="P157" i="8"/>
  <c r="C165" i="8"/>
  <c r="D165" i="8"/>
  <c r="E165" i="8"/>
  <c r="F165" i="8"/>
  <c r="G165" i="8"/>
  <c r="H165" i="8"/>
  <c r="I165" i="8"/>
  <c r="J165" i="8"/>
  <c r="K165" i="8"/>
  <c r="L165" i="8"/>
  <c r="M165" i="8"/>
  <c r="N165" i="8"/>
  <c r="O165" i="8"/>
  <c r="P165" i="8"/>
  <c r="C167" i="8"/>
  <c r="D167" i="8"/>
  <c r="E167" i="8"/>
  <c r="F167" i="8"/>
  <c r="G167" i="8"/>
  <c r="H167" i="8"/>
  <c r="I167" i="8"/>
  <c r="J167" i="8"/>
  <c r="K167" i="8"/>
  <c r="L167" i="8"/>
  <c r="M167" i="8"/>
  <c r="N167" i="8"/>
  <c r="O167" i="8"/>
  <c r="P167" i="8"/>
  <c r="C169" i="8"/>
  <c r="D169" i="8"/>
  <c r="E169" i="8"/>
  <c r="F169" i="8"/>
  <c r="G169" i="8"/>
  <c r="H169" i="8"/>
  <c r="I169" i="8"/>
  <c r="J169" i="8"/>
  <c r="K169" i="8"/>
  <c r="L169" i="8"/>
  <c r="M169" i="8"/>
  <c r="N169" i="8"/>
  <c r="O169" i="8"/>
  <c r="P169" i="8"/>
  <c r="C177" i="8"/>
  <c r="D177" i="8"/>
  <c r="E177" i="8"/>
  <c r="F177" i="8"/>
  <c r="G177" i="8"/>
  <c r="H177" i="8"/>
  <c r="I177" i="8"/>
  <c r="J177" i="8"/>
  <c r="K177" i="8"/>
  <c r="L177" i="8"/>
  <c r="M177" i="8"/>
  <c r="N177" i="8"/>
  <c r="O177" i="8"/>
  <c r="P177" i="8"/>
  <c r="C179" i="8"/>
  <c r="D179" i="8"/>
  <c r="E179" i="8"/>
  <c r="F179" i="8"/>
  <c r="G179" i="8"/>
  <c r="H179" i="8"/>
  <c r="I179" i="8"/>
  <c r="J179" i="8"/>
  <c r="K179" i="8"/>
  <c r="L179" i="8"/>
  <c r="M179" i="8"/>
  <c r="N179" i="8"/>
  <c r="O179" i="8"/>
  <c r="P179" i="8"/>
  <c r="C181" i="8"/>
  <c r="D181" i="8"/>
  <c r="E181" i="8"/>
  <c r="F181" i="8"/>
  <c r="G181" i="8"/>
  <c r="H181" i="8"/>
  <c r="I181" i="8"/>
  <c r="J181" i="8"/>
  <c r="K181" i="8"/>
  <c r="L181" i="8"/>
  <c r="M181" i="8"/>
  <c r="N181" i="8"/>
  <c r="O181" i="8"/>
  <c r="P181" i="8"/>
  <c r="C189" i="8"/>
  <c r="D189" i="8"/>
  <c r="E189" i="8"/>
  <c r="F189" i="8"/>
  <c r="G189" i="8"/>
  <c r="H189" i="8"/>
  <c r="I189" i="8"/>
  <c r="J189" i="8"/>
  <c r="K189" i="8"/>
  <c r="L189" i="8"/>
  <c r="M189" i="8"/>
  <c r="N189" i="8"/>
  <c r="O189" i="8"/>
  <c r="P189" i="8"/>
  <c r="C191" i="8"/>
  <c r="D191" i="8"/>
  <c r="E191" i="8"/>
  <c r="F191" i="8"/>
  <c r="G191" i="8"/>
  <c r="H191" i="8"/>
  <c r="I191" i="8"/>
  <c r="J191" i="8"/>
  <c r="K191" i="8"/>
  <c r="L191" i="8"/>
  <c r="M191" i="8"/>
  <c r="N191" i="8"/>
  <c r="O191" i="8"/>
  <c r="P191" i="8"/>
  <c r="C193" i="8"/>
  <c r="D193" i="8"/>
  <c r="E193" i="8"/>
  <c r="F193" i="8"/>
  <c r="G193" i="8"/>
  <c r="H193" i="8"/>
  <c r="I193" i="8"/>
  <c r="J193" i="8"/>
  <c r="K193" i="8"/>
  <c r="L193" i="8"/>
  <c r="M193" i="8"/>
  <c r="N193" i="8"/>
  <c r="O193" i="8"/>
  <c r="P193" i="8"/>
  <c r="C201" i="8"/>
  <c r="D201" i="8"/>
  <c r="E201" i="8"/>
  <c r="F201" i="8"/>
  <c r="G201" i="8"/>
  <c r="H201" i="8"/>
  <c r="I201" i="8"/>
  <c r="J201" i="8"/>
  <c r="K201" i="8"/>
  <c r="L201" i="8"/>
  <c r="M201" i="8"/>
  <c r="N201" i="8"/>
  <c r="O201" i="8"/>
  <c r="P201" i="8"/>
  <c r="C203" i="8"/>
  <c r="D203" i="8"/>
  <c r="E203" i="8"/>
  <c r="F203" i="8"/>
  <c r="G203" i="8"/>
  <c r="H203" i="8"/>
  <c r="I203" i="8"/>
  <c r="J203" i="8"/>
  <c r="K203" i="8"/>
  <c r="L203" i="8"/>
  <c r="M203" i="8"/>
  <c r="N203" i="8"/>
  <c r="O203" i="8"/>
  <c r="P203" i="8"/>
  <c r="C205" i="8"/>
  <c r="D205" i="8"/>
  <c r="E205" i="8"/>
  <c r="F205" i="8"/>
  <c r="G205" i="8"/>
  <c r="H205" i="8"/>
  <c r="I205" i="8"/>
  <c r="J205" i="8"/>
  <c r="K205" i="8"/>
  <c r="L205" i="8"/>
  <c r="M205" i="8"/>
  <c r="N205" i="8"/>
  <c r="O205" i="8"/>
  <c r="P205" i="8"/>
  <c r="C213" i="8"/>
  <c r="D213" i="8"/>
  <c r="E213" i="8"/>
  <c r="F213" i="8"/>
  <c r="G213" i="8"/>
  <c r="H213" i="8"/>
  <c r="I213" i="8"/>
  <c r="J213" i="8"/>
  <c r="K213" i="8"/>
  <c r="L213" i="8"/>
  <c r="M213" i="8"/>
  <c r="N213" i="8"/>
  <c r="O213" i="8"/>
  <c r="P213" i="8"/>
  <c r="C215" i="8"/>
  <c r="D215" i="8"/>
  <c r="E215" i="8"/>
  <c r="F215" i="8"/>
  <c r="G215" i="8"/>
  <c r="H215" i="8"/>
  <c r="I215" i="8"/>
  <c r="J215" i="8"/>
  <c r="K215" i="8"/>
  <c r="L215" i="8"/>
  <c r="M215" i="8"/>
  <c r="N215" i="8"/>
  <c r="O215" i="8"/>
  <c r="P215" i="8"/>
  <c r="C217" i="8"/>
  <c r="D217" i="8"/>
  <c r="E217" i="8"/>
  <c r="F217" i="8"/>
  <c r="G217" i="8"/>
  <c r="H217" i="8"/>
  <c r="I217" i="8"/>
  <c r="J217" i="8"/>
  <c r="K217" i="8"/>
  <c r="L217" i="8"/>
  <c r="M217" i="8"/>
  <c r="N217" i="8"/>
  <c r="O217" i="8"/>
  <c r="P217" i="8"/>
  <c r="C225" i="8"/>
  <c r="D225" i="8"/>
  <c r="E225" i="8"/>
  <c r="F225" i="8"/>
  <c r="G225" i="8"/>
  <c r="H225" i="8"/>
  <c r="I225" i="8"/>
  <c r="J225" i="8"/>
  <c r="K225" i="8"/>
  <c r="L225" i="8"/>
  <c r="M225" i="8"/>
  <c r="N225" i="8"/>
  <c r="O225" i="8"/>
  <c r="P225" i="8"/>
  <c r="C227" i="8"/>
  <c r="D227" i="8"/>
  <c r="E227" i="8"/>
  <c r="F227" i="8"/>
  <c r="G227" i="8"/>
  <c r="H227" i="8"/>
  <c r="I227" i="8"/>
  <c r="J227" i="8"/>
  <c r="K227" i="8"/>
  <c r="L227" i="8"/>
  <c r="M227" i="8"/>
  <c r="N227" i="8"/>
  <c r="O227" i="8"/>
  <c r="P227" i="8"/>
  <c r="C229" i="8"/>
  <c r="D229" i="8"/>
  <c r="E229" i="8"/>
  <c r="F229" i="8"/>
  <c r="G229" i="8"/>
  <c r="H229" i="8"/>
  <c r="I229" i="8"/>
  <c r="J229" i="8"/>
  <c r="K229" i="8"/>
  <c r="L229" i="8"/>
  <c r="M229" i="8"/>
  <c r="N229" i="8"/>
  <c r="O229" i="8"/>
  <c r="P229" i="8"/>
  <c r="C237" i="8"/>
  <c r="D237" i="8"/>
  <c r="E237" i="8"/>
  <c r="F237" i="8"/>
  <c r="G237" i="8"/>
  <c r="H237" i="8"/>
  <c r="I237" i="8"/>
  <c r="J237" i="8"/>
  <c r="K237" i="8"/>
  <c r="L237" i="8"/>
  <c r="M237" i="8"/>
  <c r="N237" i="8"/>
  <c r="O237" i="8"/>
  <c r="P237" i="8"/>
  <c r="C239" i="8"/>
  <c r="D239" i="8"/>
  <c r="E239" i="8"/>
  <c r="F239" i="8"/>
  <c r="G239" i="8"/>
  <c r="H239" i="8"/>
  <c r="I239" i="8"/>
  <c r="J239" i="8"/>
  <c r="K239" i="8"/>
  <c r="L239" i="8"/>
  <c r="M239" i="8"/>
  <c r="N239" i="8"/>
  <c r="O239" i="8"/>
  <c r="P239" i="8"/>
  <c r="C241" i="8"/>
  <c r="D241" i="8"/>
  <c r="E241" i="8"/>
  <c r="F241" i="8"/>
  <c r="G241" i="8"/>
  <c r="H241" i="8"/>
  <c r="I241" i="8"/>
  <c r="J241" i="8"/>
  <c r="K241" i="8"/>
  <c r="L241" i="8"/>
  <c r="M241" i="8"/>
  <c r="N241" i="8"/>
  <c r="O241" i="8"/>
  <c r="P241" i="8"/>
  <c r="O9" i="8"/>
  <c r="M9" i="8"/>
  <c r="L9" i="8"/>
  <c r="K9" i="8"/>
  <c r="J9" i="8"/>
  <c r="I9" i="8"/>
  <c r="H9" i="8"/>
  <c r="G9" i="8"/>
  <c r="F9" i="8"/>
  <c r="E9" i="8"/>
  <c r="D9" i="8"/>
  <c r="C9" i="8"/>
  <c r="P9" i="7"/>
  <c r="P11" i="7"/>
  <c r="P13" i="7"/>
  <c r="N13" i="7"/>
  <c r="N11" i="7"/>
  <c r="D11" i="7"/>
  <c r="E11" i="7"/>
  <c r="F11" i="7"/>
  <c r="G11" i="7"/>
  <c r="H11" i="7"/>
  <c r="I11" i="7"/>
  <c r="J11" i="7"/>
  <c r="K11" i="7"/>
  <c r="L11" i="7"/>
  <c r="M11" i="7"/>
  <c r="O11" i="7"/>
  <c r="C11" i="7"/>
  <c r="O9" i="7"/>
  <c r="O13" i="7" s="1"/>
  <c r="D9" i="7"/>
  <c r="D13" i="7" s="1"/>
  <c r="E9" i="7"/>
  <c r="E13" i="7" s="1"/>
  <c r="F9" i="7"/>
  <c r="F13" i="7" s="1"/>
  <c r="G9" i="7"/>
  <c r="G13" i="7" s="1"/>
  <c r="H9" i="7"/>
  <c r="H13" i="7" s="1"/>
  <c r="I9" i="7"/>
  <c r="I13" i="7" s="1"/>
  <c r="J9" i="7"/>
  <c r="J13" i="7" s="1"/>
  <c r="K9" i="7"/>
  <c r="K13" i="7" s="1"/>
  <c r="L9" i="7"/>
  <c r="L13" i="7" s="1"/>
  <c r="M9" i="7"/>
  <c r="M13" i="7" s="1"/>
  <c r="C9" i="7"/>
  <c r="C13" i="7" s="1"/>
  <c r="N9" i="7"/>
  <c r="C3" i="2"/>
  <c r="C4" i="2" s="1"/>
  <c r="C14" i="2"/>
  <c r="B29" i="3"/>
  <c r="C13" i="8" l="1"/>
  <c r="C11" i="8"/>
  <c r="N9" i="8"/>
  <c r="P9" i="8" s="1"/>
  <c r="D13" i="8"/>
  <c r="D11" i="8"/>
  <c r="E13" i="8"/>
  <c r="E11" i="8"/>
  <c r="F13" i="8"/>
  <c r="F11" i="8"/>
  <c r="G13" i="8"/>
  <c r="G11" i="8"/>
  <c r="H13" i="8"/>
  <c r="H11" i="8"/>
  <c r="I13" i="8"/>
  <c r="I11" i="8"/>
  <c r="J13" i="8"/>
  <c r="J11" i="8"/>
  <c r="K13" i="8"/>
  <c r="K11" i="8"/>
  <c r="L13" i="8"/>
  <c r="L11" i="8"/>
  <c r="M13" i="8"/>
  <c r="M11" i="8"/>
  <c r="O13" i="8"/>
  <c r="O11" i="8"/>
  <c r="N11" i="8" l="1"/>
  <c r="N13" i="8" l="1"/>
  <c r="P11" i="8"/>
  <c r="P13" i="8" s="1"/>
</calcChain>
</file>

<file path=xl/sharedStrings.xml><?xml version="1.0" encoding="utf-8"?>
<sst xmlns="http://schemas.openxmlformats.org/spreadsheetml/2006/main" count="2311" uniqueCount="252">
  <si>
    <t>FY25 SLC Food Microgrant Program</t>
  </si>
  <si>
    <t>Program Budget</t>
  </si>
  <si>
    <t>Solar Stewards</t>
  </si>
  <si>
    <t>Total Budget</t>
  </si>
  <si>
    <t>Item</t>
  </si>
  <si>
    <t>Program Year</t>
  </si>
  <si>
    <t>Expense</t>
  </si>
  <si>
    <t>Program Admin/Events</t>
  </si>
  <si>
    <t>Late Awards</t>
  </si>
  <si>
    <t>HFP awards</t>
  </si>
  <si>
    <t>CG awards</t>
  </si>
  <si>
    <t>Total Remaining Budget</t>
  </si>
  <si>
    <t>Organization or Partnership Name</t>
  </si>
  <si>
    <t>Funding Requested</t>
  </si>
  <si>
    <t>Backyard Urban Garden Farms LLC (BUG Farms)</t>
  </si>
  <si>
    <t>Ben Ari Gerr L.C.</t>
  </si>
  <si>
    <t>Black Forest Homestead LLC</t>
  </si>
  <si>
    <t>Camarilla Circle Community Garden</t>
  </si>
  <si>
    <t>Community Health Centers, Inc.</t>
  </si>
  <si>
    <t>Fletcher Court Community</t>
  </si>
  <si>
    <t>Food Not Bombs Salt Lake City</t>
  </si>
  <si>
    <t>Food, Movement and You, U.U. Center for Community Nutrition</t>
  </si>
  <si>
    <t>Friends of Switchpoint</t>
  </si>
  <si>
    <t>Frog Bench Farms</t>
  </si>
  <si>
    <t>HK Brewing Collective</t>
  </si>
  <si>
    <t>Lauracares LLC</t>
  </si>
  <si>
    <t>Neighborhood House</t>
  </si>
  <si>
    <t>New American Goat Club</t>
  </si>
  <si>
    <t>Odd Lots, LLC and The Community Surplus Exchange</t>
  </si>
  <si>
    <t>Orenda Urban Farm</t>
  </si>
  <si>
    <t>Outreach Garden, East Central Community Council</t>
  </si>
  <si>
    <t>Proyecto Xilonen</t>
  </si>
  <si>
    <t>Raw Eddys</t>
  </si>
  <si>
    <t>River Jordan Network</t>
  </si>
  <si>
    <t>Rose Park Bee Club</t>
  </si>
  <si>
    <t>Rose Park Community Garden Share</t>
  </si>
  <si>
    <t>Scrumptious</t>
  </si>
  <si>
    <t>Twig &amp; Branch Gardens</t>
  </si>
  <si>
    <t>Urban Pepper Project</t>
  </si>
  <si>
    <t>Utah Crisis Food Response</t>
  </si>
  <si>
    <t>Vanavil Community Garden</t>
  </si>
  <si>
    <t>TOTAL REQUEST</t>
  </si>
  <si>
    <t>Reviewer Name</t>
  </si>
  <si>
    <t>Organization Name</t>
  </si>
  <si>
    <t>Proposal Summary</t>
  </si>
  <si>
    <t>Mission</t>
  </si>
  <si>
    <t>Leadership</t>
  </si>
  <si>
    <t>Population Served</t>
  </si>
  <si>
    <t>Project</t>
  </si>
  <si>
    <t>Impact</t>
  </si>
  <si>
    <t>Success</t>
  </si>
  <si>
    <t>Evaluation</t>
  </si>
  <si>
    <t>Partnerships</t>
  </si>
  <si>
    <t>Sustainability</t>
  </si>
  <si>
    <t>Budget</t>
  </si>
  <si>
    <t>Timeline</t>
  </si>
  <si>
    <t>Overall Recommendation</t>
  </si>
  <si>
    <t>Notes/Questions/Concerns
Use this space to indicate any notes, questions, or concerns you have about the application that might give you pause in recommending them for funding</t>
  </si>
  <si>
    <t>Darby</t>
  </si>
  <si>
    <t>Backyard Urban Garden (BUG) Farms</t>
  </si>
  <si>
    <t>Providing 2 days of paid sick leave for three employees on a small farm in SLC</t>
  </si>
  <si>
    <t>Diana</t>
  </si>
  <si>
    <t>Very unique request</t>
  </si>
  <si>
    <t>James</t>
  </si>
  <si>
    <t>BUG Farm's proposal to provide paid wellness days for farmworkers is unique and reflects a holistic approach to supporting food producers. The farm is well-established and committed to sustainable practices, and this micro-grant could enhance worker well-being and retention.</t>
  </si>
  <si>
    <t>Josh</t>
  </si>
  <si>
    <t>Karina</t>
  </si>
  <si>
    <t>Maria</t>
  </si>
  <si>
    <t>I really like this proposal as a creative way to support our local food system by supporting the people who are driving it. I think that funding this would have a high impact for a low cost.</t>
  </si>
  <si>
    <t>Marifer</t>
  </si>
  <si>
    <t>Garden expansion/improvement at affordable housing complex</t>
  </si>
  <si>
    <t>Revisit funding requested? If it's for the apartment complex, I would hope they can engage the residents.</t>
  </si>
  <si>
    <t>Ben Ari Gerr aims to upgrade a long-standing garden supporting tenants with food access and wellness, showing genuine care for underserved residents. The proposal would benefit from clearer evaluation metrics and deeper community integration.</t>
  </si>
  <si>
    <t>I'm intrigued by the proposal to improve/install a garden at an apartment complex, which I think aligns well with the goals of our program and looks to benefit impacted groups. I think the proposal could be stronger, especially the budget and details about how many people are living at the complex and how they would be involved in the project (are they interested?)</t>
  </si>
  <si>
    <t>Hiring 2 part time employees on small farm in Mount Pleasant</t>
  </si>
  <si>
    <t>Applicant knows exactly what to use the funds for and are very numbers driven. How does the location of the farm (Mt. Pleasant) account for in receiving the grant?</t>
  </si>
  <si>
    <t>Black Forest Homestead presents a compelling personal and economic need to expand their market garden and increase healthy food options at the SLC Farmers Market. While the proposal is straightforward, it could benefit from more detailed plans for community engagement and long-term impact.</t>
  </si>
  <si>
    <t>I'm not convinced of the connection/impact on food access in SLC with this application. The beneficiaries operate in a different county and the main SLC connection is at the downtown farmers market/restaurants. I appreciate that they mention SNAP and know the importance of small farms using sustainable practices, but otherwise there isn't a strong connection to the program goals. The proposed fund use, while eligible, is very short-lived.</t>
  </si>
  <si>
    <t>Equipment to support garden infrastructure &amp; community engagement costs for a neighborhood community garden</t>
  </si>
  <si>
    <t>I like the youth involvement.</t>
  </si>
  <si>
    <t>Camarilla Circle has cultivated a deeply impactful community space that feeds community members, while fostering food sovereignty and cultural exchange. The proposal demonstrates sustainability, thoughtful planning, and an inspiring vision for growth.</t>
  </si>
  <si>
    <t>I like the hyperlocal neighborhood aspect of this project but have some concerns around the budget proposal and partnership aspect. The information for the org mission &amp; project impact were copy/pasted, so I feel like that leaves us lacking some information. I also think this is the garden that falls into a grey space of legacy gardens on city land/using city water without being held to some of the same requirements as other city gardens so I want to be sure that we are treating folks consistently and fairly.</t>
  </si>
  <si>
    <t>Improve garden structure and buy plants for clinic-based garden</t>
  </si>
  <si>
    <t>Very well thought out budget and timeline with local partnerships. The clinic is a space that is frequented by many residents in the neighboring communities and I can see a huge benefit to having the garden up and running.</t>
  </si>
  <si>
    <t>CHC proposes a meaningful expansion of its garden program to support community wellness and patient engagement, integrating culturally relevant education and fresh produce access. Their thoughtful plan, strong partnerships, and clear metrics make this a high-impact proposal.</t>
  </si>
  <si>
    <t>I think that the project proposal could include a little more information/specificity, but overall I like this application and think this organization can effectively benefit an important population of folks and aligns well with our program goals</t>
  </si>
  <si>
    <t>Purchase plants and support water costs for a neighborhood community garden</t>
  </si>
  <si>
    <t>Fletcher Court Community presents a modest, well-loved garden rooted in neighborly collaboration and food donation. While the scale is small, the impact on the immediate community and Food Bank partnerships is meaningful.</t>
  </si>
  <si>
    <t>low financial request</t>
  </si>
  <si>
    <t>Not a super robust application, though I do like the focus on a small neighborhood community. Cross check with HFP 66 application, which is proposing to support the same project.</t>
  </si>
  <si>
    <t>Their budget is for $600 only</t>
  </si>
  <si>
    <t>Equipment to support food rescue and redistribution program, including garden</t>
  </si>
  <si>
    <t>I think their budget is well thought out and a great use of funds.</t>
  </si>
  <si>
    <t>Food Not Bombs SLC has a long-standing commitment to food justice and mutual aid, offering consistent, free food distribution to underserved populations in Salt Lake City. Their proposal is comprehensive, community-rooted, and demonstrates clear impact and sustainability.</t>
  </si>
  <si>
    <t>Sound project - the mission and impact aligns with program goals and I admire the consistency this mutual aid group maintains with a volunteer structure. Main questions I have are around the garden classes and pantry. There could be more clarity between the various aspects of the project proposal since it covers several different "sub-projects". Overall support and they have been good stewards of the grant in the past.</t>
  </si>
  <si>
    <t>Food, Movement, and You - U.U. Center for Community Nutrition</t>
  </si>
  <si>
    <t>Purchase garden supplies and support stipends for two women to run the Palmer Court Wellness Garden &amp; educational workshops</t>
  </si>
  <si>
    <t>This project provides high-impact, equity-focused food access with wraparound benefits for individuals experiencing homelessness, led by a collaborative, trauma-informed model. It integrates paid leadership roles for community members and exemplifies systemic change.</t>
  </si>
  <si>
    <t>This seems like a very impactful and well designed project that is already established with strong community support. I think my only hesitation is that it is housed with the U of U, which does have access to other funding sources. I don't think this is necessarily disqualifying, but a consideration when looking at some of the other applicants.</t>
  </si>
  <si>
    <t>Support transportation and operations costs for food services program at poverty relief organization</t>
  </si>
  <si>
    <t>Strong organizational goals and mission. I wish they would have expanded more on how they plan to use these funds.</t>
  </si>
  <si>
    <t>Friends of Switchpoint demonstrates an extensive food support system with deep community integration and impactful food access outcomes. The application reflects sustainable practices and a well-established infrastructure for scalable delivery.</t>
  </si>
  <si>
    <t>This application feels all over the place to me and I can't quite get a handle on what they are proposing... I don't see client collaboration represented here and I'm not sure if the funding would go toward the SLC program or efforts statewide...</t>
  </si>
  <si>
    <t>Purchasing season extension equipment for a small farm in SLC to produce year-round</t>
  </si>
  <si>
    <t>Frog Bench Farms is a leader in sustainable year-round urban farming with a strong history of community partnership and food access innovation. Their proposal demonstrates measurable outcomes and meaningful connections to underserved populations.</t>
  </si>
  <si>
    <t>This is a good and clear proposal. I like that they are shifting to selling at markets to make products more available (not just at high-end restaurants) and that they are very aware of the SNAP/DFB sales they are making. I also like the partnerships and educational options the farm provides (though it is located on the far east bench). My main hesitation here is the organization's budget size and the lack of clarity of what percentage of their products are available to the public v how much goes to restaurants.</t>
  </si>
  <si>
    <t>Purchasing a greenhouse as part of a kombucha brewery business</t>
  </si>
  <si>
    <t>With the greenhouse being located behind their building, do they have landlord permissions (in writing) with a spot identified? Seems to be benefitting their business more than the community.</t>
  </si>
  <si>
    <t>HK Brewing Collective offers a well-thought-out greenhouse project to grow kombucha ingredients, with a strong focus on sustainability and education. The proposal is innovative and demonstrates a meaningful connection between healthy beverage access and community engagement.</t>
  </si>
  <si>
    <t>I really appreciate the commitment to local partnerships and sourcing that this application demonstrates. It's clear that they are conscious of and work hard to cultivate good supply chains, support the local SLC economy, and create innovative and inclusive pathways into the beverage industry. However, I'm not convinced of the impact of this project on food access or the alignment with some of our program goals. This is a successful business that offers a higher end product with no mention of how they are considering affordability when they talk about "accessible and healthy" beverage options.</t>
  </si>
  <si>
    <t>Equipment &amp; labor to support a new educational documentary/e-learning project focused on local food access</t>
  </si>
  <si>
    <t>This presents an ambitious multimedia idea and education project. While innovative in scope and inclusive, it would benefit from a clearer operational framework and measurable outcomes.</t>
  </si>
  <si>
    <t>I appreciate the creativity of this proposal compared to some of the other ones we have reviewed. However, I think this project is still in an idea phase and hasn't been thought through quite enough to feel ready to launch. The timeline, goals, and budget don't totally seem feasible.</t>
  </si>
  <si>
    <t>Purchase garden equipment and supplies to support intergenerational and theraputic gardening programs</t>
  </si>
  <si>
    <t>Wish they would have elaborated more on what they would put the funds toward. Reconsider funding request?</t>
  </si>
  <si>
    <t>This presents a standout inclusive program. Their deep community roots creates alignment with grant goals.</t>
  </si>
  <si>
    <t>The impact of the organization is clear, but the application is lacking specificity around the actual garden project. I really like the intergenerational aspect of the garden program.</t>
  </si>
  <si>
    <t>Purchase goats and support field trip costs for refugee/New American youth summer program</t>
  </si>
  <si>
    <t>Great youth involvement. Address is located in West Valley, briefly mentions SLC engagement, but also serves youth from greater metropolitan area? What does their outreach look like?</t>
  </si>
  <si>
    <t>As a summer program, it connects youth to food traditions. Their holistic approach, strong partnerships, and adaptability show a deep understanding of food sovereignty.</t>
  </si>
  <si>
    <t>Excellent. I love the evolution of this project to include a broader food system educational component and that it features the families of the club members as the experts to learn from.</t>
  </si>
  <si>
    <t>Odd Lots, LLC &amp; The Community Surplus Exchange</t>
  </si>
  <si>
    <t>Expand refrigeration capacity for repurpose/discount store</t>
  </si>
  <si>
    <t>How affordable/accessible are their products. If already donated to them, they are selling it to vulnerable populations? After further review, I can bump this score down to a 3.</t>
  </si>
  <si>
    <t>I think that the food recovery and redistribution plan could be effective. It shares alignment with the grant's food equity goals.</t>
  </si>
  <si>
    <t>This application is unique and intriguing to me, but I'm not entirely sure about it...</t>
  </si>
  <si>
    <t>Purchasing equipment to support a plant sale for a small farm in SLC</t>
  </si>
  <si>
    <t>Proposes great intentions with selling local first(ballpark). Some of the grant makes it feel like they are trying to sell us with being active in Ballpark, but it may be that they just needed the tie back to SLC since they sell primarily at Wheelers Farm. BUT not asking for much $ and they have a great budget outlined. Can bump my score down to 4.</t>
  </si>
  <si>
    <t>I believe that the plant sale will contribute to local food access and sustainability. It is highly achievable and provides direct community benefit.</t>
  </si>
  <si>
    <t>I would like more clarity about the affordability/pricing aspect of the plants because I feel like I'm missing a little bit of the connection to the benefit toward impacted groups. Overall would support funding this project because of the widespread benefit of helping others grow plants and the neighborhood-level focus of the proposal.</t>
  </si>
  <si>
    <t>Purchasing a shed for a community garden</t>
  </si>
  <si>
    <t>Very specific request, but makes a bigger impact for at least 50+ people.</t>
  </si>
  <si>
    <t>The project is rooted in community support. The project is modest and practical.</t>
  </si>
  <si>
    <t>This application is clear and simple if not the strongest in its connection to food accessibility for SLC. I think the shed proposal is a good one for this space and would definitely benefit the gardeners. I appreciate that this is a long-term investment and I'm not opposed to funding this, I just wonder if some of the other applications might be more aligned/impactful for the goals of the program. One thing to flag is that several of the home food production grantees are gardeners at this space.</t>
  </si>
  <si>
    <t>Purchase supplies for milpa garden, family garden kits, and supplies for Latine/x indigenous crop and identity focused workshops</t>
  </si>
  <si>
    <t>Great youth involvement and specific communities it is trying to reach. I love to hear that the garden at DIA is still in use as I remember when they first started it when I was a student there.</t>
  </si>
  <si>
    <t>Proyecto Xilonen blends cultural preservation with food education and access in an inclusive and participatory way. Their project model reflects deep engagement with marginalized communities and demonstrates outstanding alignment with the grant's goals.</t>
  </si>
  <si>
    <t>Great project - I love the focus on education, families, and the Glendale neighborhood</t>
  </si>
  <si>
    <t>Supporting operations costs for small GF/Vegan snack food business</t>
  </si>
  <si>
    <t>Still not sure what the actual plan is to reach their goal of being more accessible</t>
  </si>
  <si>
    <t>Raw Eddys demonstrates a clear commitment to health-conscious snacks and mental wellness, with plans to scale access through expanded production and retail presence. The project would benefit from deeper community partnerships and clearer alignment with low-income food access goals.</t>
  </si>
  <si>
    <t>I appreciate the applicant's desire to make their sustainable and health-conscious products more available to a wider range of folks, but I don't see how this grant will make their products more affordable or address food access in SLC in a meaningful way. While small, local food businesses are important for our food landscape, I think this proposal misses the mark on our program goals.</t>
  </si>
  <si>
    <t>Monthly stipend for program manager supporting housing/economic empowerment/agriculture program</t>
  </si>
  <si>
    <t>Great intent is present, just not sure if this grant is the best fit for their proposal.</t>
  </si>
  <si>
    <t>River Jordan Network presents a model that integrates affordable housing, regenerative agriculture, and economic empowerment for marginalized communities. Their deeply participatory leadership, measurable impact, and community-rooted design are positive.</t>
  </si>
  <si>
    <t>This is a really strong and well written application, but I'm still a little bit unclear how the program model works and how many people it serves. I love the combination of housing and agriculture education and community building - it's a really innovative model, I'm just not quite sure what the reach/impact really is...</t>
  </si>
  <si>
    <t>Support equipment, outreach, &amp; education costs associated with establishment of a new beekeepers club in Rose Park</t>
  </si>
  <si>
    <t>The budget could have used more details.</t>
  </si>
  <si>
    <t>Rose Park Bee Club provides a unique educational and environmental perspective through local beekeeping and pollinator support. While the proposal is smaller in scale, it offers important ecological contributions and potential for strong community interest.</t>
  </si>
  <si>
    <t>I like that this proposal addresses the community building part of our program goals. While it isn't necessarily direct food access, bees play a really important role in our food ecosystem and it is a unique skillset to cultivate. I also appreciate the neighborhood focus of this project.</t>
  </si>
  <si>
    <t>Purchase equipment/labor to build raised garden beds and a share library for neighborhood to collectively use</t>
  </si>
  <si>
    <t>Interested to know who they will get the community involved and spread the word that this garden is free/open to the public. Can raised beds go on park strip?</t>
  </si>
  <si>
    <t>This effort shows strong commitment to expanding local food access and neighborhood engagement through a low-barrier garden model. The project has a proven impact with clear goals for scale and increased inclusivity.</t>
  </si>
  <si>
    <t>I like the neighborhood/local focus of this project, but I have some questions/concerns about the feasibility to execute on the vision especially because there doesn't seem to be a strong connection of collaborating with others to support the project. I would be more likely to recommend this if there were other neighbors already involved/supporting the work.</t>
  </si>
  <si>
    <t>Purchasing a truck for a start-up food truck business in West Valley</t>
  </si>
  <si>
    <t>Currently in West Valley. Not sure if this grant is the best fit for the proposed purchase.</t>
  </si>
  <si>
    <t>Scrumptious has an admirable goal of making locally sourced meals affordable to low-income communities, and the applicant brings relevant culinary experience. However, the proposal would benefit from clearer planning, partner collaboration, and measurable impact metrics.</t>
  </si>
  <si>
    <t>Many concerns with this application - primarily that it really isn't tied to the program goals or to Salt Lake City. The proposal and goals, while admirable, don't seem at all realistic or sustainable.</t>
  </si>
  <si>
    <t>Purchase equipment for small farm in Centerville to improve post-harvest efficiency &amp; start a "Veggie Passport" program for their farmer's market booth</t>
  </si>
  <si>
    <t>*compare with other similar applications - may move score based on other farm applications</t>
  </si>
  <si>
    <t>Really like the youth integration with the veggie passport. Budget will be spent on making their labor more efficient.</t>
  </si>
  <si>
    <t>The Veggie Passport program is intriguing. Use of funds is mostly for overpriced processing equipment, more cost effective solutions exist for small scale of greens production.</t>
  </si>
  <si>
    <t>Good proposal and I especially like the Veggie Passport idea - creative and engaging way to get kids &amp; families involved over time with the intent of making healthy produce affordable. I think my main hesitation with this application is the location of the farm - Centerville/Holladay. It seems like their main focus for this application is the downtown farmers market, though, so it does have a direct SLC impact</t>
  </si>
  <si>
    <t xml:space="preserve">Equipment/supplies/labor to support plant start equipment for a small farm in SSL &amp; give away 100 specialty pepper plant grow kits </t>
  </si>
  <si>
    <t>Half of the proposed budget goes to the actual project of vegetables plant growing the other half is their personal pay.</t>
  </si>
  <si>
    <t>Urban Pepper Project blends culturally relevant agriculture with empowerment, education, and sustainability for underserved communities. The proposal is innovative and community-rooted, providing meaningful access to unique and nutritious produce.</t>
  </si>
  <si>
    <t>I like the spirit of this project, but I'm not totally sure that it feels like they have the program participant piece lined up. The partnerships they mention seem aspirational and not like something that is already established, so I wonder if that would impact the success and timeline of the project.</t>
  </si>
  <si>
    <t>Supporting capacity building activities and operations for a food pantry delivery program</t>
  </si>
  <si>
    <t>Great variety of populations served with a great mission but not effectively putting this grant to use in the best way. Would bump score down to 4. Possibly partially fund.</t>
  </si>
  <si>
    <t>UCFR presents a high-impact, well-structured delivery program that removes significant food access barriers for vulnerable populations. Their application shows a strong track record, evaluation plan, and broad reach make this an exemplary fit for the grant's goals. *Unclear how much of the organization's efforts take place in SLC proper.</t>
  </si>
  <si>
    <t>Three concerns here: 1. Proposal is requesting funding to support marketing and fundraising efforts (capacity building is important, but I don't know that I see how improving the social media/website management will improve food access in this case) 2. The org provides an important service in making pantry deliveries to folks who can't make it to pick up sites, however I feel like this is working to optimize and grow an emergency solution using traditional nonprofit structures rather than increasing food access or autonomy, so kind of misses the program goals for me 3. There doesn't seem to be a strong argument for how this project is connected to SLC. It is a program that serves two counties, but doesn't demonstrate how much of the work they do is located within the city.</t>
  </si>
  <si>
    <t>Purchase plants, soil, and garden structures for neighborhood based community garden</t>
  </si>
  <si>
    <t>Stretched the budget well. Active Instagram account. The evaluation could use a revamp but happy to see that they are open to revisiting this metric collection.</t>
  </si>
  <si>
    <t>Vanavil Community Garden reflects a grassroots passion for food justice and community healing with proven impact and cultural relevance. Their consistent engagement and organic practices make them a valuable contributor to neighborhood food access.</t>
  </si>
  <si>
    <t>I think this is a great project and I love the neighborhood-level focus and the emphasis on growing cultural varieties that are hard to find. The group does a great job of sharing out their extra produce to support their nearby community</t>
  </si>
  <si>
    <r>
      <t xml:space="preserve">Proposed Scoring Formula - </t>
    </r>
    <r>
      <rPr>
        <sz val="11"/>
        <color rgb="FF000000"/>
        <rFont val="Aptos Narrow"/>
        <family val="2"/>
        <scheme val="minor"/>
      </rPr>
      <t>scores for each category will be multiplied by the relative weight number. These adjusted scores will then be added together for a "proposal review sub-total" score. The "overall recommendation to fund" score will then be added to the sub-total score for a TOTAL score.</t>
    </r>
  </si>
  <si>
    <t>Scoring Category</t>
  </si>
  <si>
    <t>2024 Relative Weight</t>
  </si>
  <si>
    <t>2025 Relative Weight</t>
  </si>
  <si>
    <t>Populations Served</t>
  </si>
  <si>
    <t>Project Proposal</t>
  </si>
  <si>
    <t>Project Impact</t>
  </si>
  <si>
    <t>Proposal Review Sub Total</t>
  </si>
  <si>
    <t>Overall Recommendation to Fund</t>
  </si>
  <si>
    <t>TOTAL</t>
  </si>
  <si>
    <t>Proposal Sub-Total</t>
  </si>
  <si>
    <t>Total</t>
  </si>
  <si>
    <t>Reviewer 1</t>
  </si>
  <si>
    <t>Reviewer 2</t>
  </si>
  <si>
    <t>Reviewer 3</t>
  </si>
  <si>
    <t>Reviewer 4</t>
  </si>
  <si>
    <t>Reviewer 5</t>
  </si>
  <si>
    <t>Reviewer 6</t>
  </si>
  <si>
    <t>Reviewer 7</t>
  </si>
  <si>
    <t>Raw Score</t>
  </si>
  <si>
    <t>Relative Weight</t>
  </si>
  <si>
    <t>Weighted Score</t>
  </si>
  <si>
    <t>Possible Score</t>
  </si>
  <si>
    <t>Ranked Score</t>
  </si>
  <si>
    <t> </t>
  </si>
  <si>
    <t>Organization</t>
  </si>
  <si>
    <t>Funding Request</t>
  </si>
  <si>
    <t>Funding Recommendation</t>
  </si>
  <si>
    <t>Notes</t>
  </si>
  <si>
    <t>Likely not eligible for funding with public land location</t>
  </si>
  <si>
    <t>REMAINING</t>
  </si>
  <si>
    <t>Solar Stewards Funds</t>
  </si>
  <si>
    <t>Likely not eligible for funding with public land</t>
  </si>
  <si>
    <t>Organization Type</t>
  </si>
  <si>
    <t>Organization Budget</t>
  </si>
  <si>
    <t>Funding Category</t>
  </si>
  <si>
    <t>Project Location or City Council District</t>
  </si>
  <si>
    <t>Neighborhood</t>
  </si>
  <si>
    <t>Past Awardee</t>
  </si>
  <si>
    <t>Nonprofit (organization with 501(c)(3) status)</t>
  </si>
  <si>
    <t>$1,000,000 (one million dollars) or more</t>
  </si>
  <si>
    <t>Inclusive outreach and communications</t>
  </si>
  <si>
    <t>Rose Park</t>
  </si>
  <si>
    <t>No</t>
  </si>
  <si>
    <t>Dignified food choices</t>
  </si>
  <si>
    <t>Jordan Meadows</t>
  </si>
  <si>
    <t>Growing Food</t>
  </si>
  <si>
    <t>Glendale</t>
  </si>
  <si>
    <t>2024 applicant</t>
  </si>
  <si>
    <t>$100,000 to $249,999</t>
  </si>
  <si>
    <t>Ballpark</t>
  </si>
  <si>
    <t>Liberty Wells</t>
  </si>
  <si>
    <t>For-profit business</t>
  </si>
  <si>
    <t>Healthy food environments</t>
  </si>
  <si>
    <t>East Central</t>
  </si>
  <si>
    <t>Salt Lake &amp; Utah County</t>
  </si>
  <si>
    <t>NA</t>
  </si>
  <si>
    <t>$250,000 to $499,999</t>
  </si>
  <si>
    <t>Sugarhouse</t>
  </si>
  <si>
    <t>$50,000 to $99,999</t>
  </si>
  <si>
    <t>Pending 501(c)(3) status</t>
  </si>
  <si>
    <t>Centerville</t>
  </si>
  <si>
    <t>Rental units</t>
  </si>
  <si>
    <t>Less than $25,000</t>
  </si>
  <si>
    <t>Mount Pleasant</t>
  </si>
  <si>
    <t>Grassroots group (organization without 501(c)(3) status)</t>
  </si>
  <si>
    <t>Poplar Grove</t>
  </si>
  <si>
    <t>*public land question</t>
  </si>
  <si>
    <t>*duplicate with hfp application</t>
  </si>
  <si>
    <t>Central City</t>
  </si>
  <si>
    <t>Yes</t>
  </si>
  <si>
    <t>2023, 2024 grantee</t>
  </si>
  <si>
    <t>Small start-up LLC of a person with a disability with activism pursuits</t>
  </si>
  <si>
    <t>West Valley City</t>
  </si>
  <si>
    <t>Neighborhood or community association</t>
  </si>
  <si>
    <t>2023 grantee, 2024 applicant</t>
  </si>
  <si>
    <t>2024 grantee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</si>
</sst>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_);[Red]\(&quot;$&quot;#,##0\)"/>
    <numFmt numFmtId="8" formatCode="&quot;$&quot;#,##0.00_);[Red]\(&quot;$&quot;#,##0.00\)"/>
    <numFmt numFmtId="44" formatCode="_(&quot;$&quot;* #,##0.00_);_(&quot;$&quot;* \(#,##0.00\);_(&quot;$&quot;* &quot;-&quot;??_);_(@_)"/>
    <numFmt numFmtId="164" formatCode="0.0%"/>
    <numFmt numFmtId="165" formatCode="_([$$-409]* #,##0.00_);_([$$-409]* \(#,##0.00\);_([$$-409]* &quot;-&quot;??_);_(@_)"/>
  </numFmts>
  <fonts count="20">
    <font>
      <sz val="11"/>
      <color theme="1"/>
      <name val="Aptos Narrow"/>
      <family val="2"/>
      <scheme val="minor"/>
    </font>
    <font>
      <sz val="11"/>
      <color theme="1"/>
      <name val="Aptos Narrow"/>
      <family val="2"/>
      <scheme val="minor"/>
    </font>
    <font>
      <b/>
      <sz val="11"/>
      <color theme="1"/>
      <name val="Aptos Narrow"/>
      <family val="2"/>
      <scheme val="minor"/>
    </font>
    <font>
      <sz val="10"/>
      <color theme="1"/>
      <name val="Arial"/>
      <family val="2"/>
    </font>
    <font>
      <sz val="10"/>
      <color rgb="FF434343"/>
      <name val="Roboto"/>
    </font>
    <font>
      <b/>
      <sz val="10"/>
      <color rgb="FFFFFFFF"/>
      <name val="Roboto"/>
    </font>
    <font>
      <b/>
      <sz val="10"/>
      <color rgb="FF434343"/>
      <name val="Roboto"/>
    </font>
    <font>
      <b/>
      <sz val="10"/>
      <color theme="1"/>
      <name val="Arial"/>
      <family val="2"/>
    </font>
    <font>
      <b/>
      <sz val="10"/>
      <color rgb="FF000000"/>
      <name val="Arial"/>
      <family val="2"/>
    </font>
    <font>
      <sz val="10"/>
      <color rgb="FF000000"/>
      <name val="Arial"/>
    </font>
    <font>
      <sz val="10"/>
      <color rgb="FF000000"/>
      <name val="Arial"/>
      <family val="2"/>
    </font>
    <font>
      <b/>
      <sz val="11"/>
      <color rgb="FF000000"/>
      <name val="Aptos Narrow"/>
      <family val="2"/>
      <scheme val="minor"/>
    </font>
    <font>
      <sz val="11"/>
      <color rgb="FF000000"/>
      <name val="Aptos Narrow"/>
      <family val="2"/>
      <scheme val="minor"/>
    </font>
    <font>
      <i/>
      <sz val="10"/>
      <color rgb="FF000000"/>
      <name val="Arial"/>
      <family val="2"/>
    </font>
    <font>
      <i/>
      <sz val="11"/>
      <color theme="1"/>
      <name val="Aptos Narrow"/>
      <family val="2"/>
      <scheme val="minor"/>
    </font>
    <font>
      <b/>
      <i/>
      <sz val="10"/>
      <color rgb="FF000000"/>
      <name val="Arial"/>
      <family val="2"/>
    </font>
    <font>
      <b/>
      <i/>
      <sz val="11"/>
      <color theme="1"/>
      <name val="Aptos Narrow"/>
      <family val="2"/>
      <scheme val="minor"/>
    </font>
    <font>
      <b/>
      <sz val="11"/>
      <color rgb="FF000000"/>
      <name val="Aptos Narrow"/>
      <scheme val="minor"/>
    </font>
    <font>
      <sz val="11"/>
      <color rgb="FF000000"/>
      <name val="Aptos Narrow"/>
    </font>
    <font>
      <sz val="11"/>
      <color rgb="FF000000"/>
      <name val="Aptos Narrow"/>
      <family val="2"/>
    </font>
  </fonts>
  <fills count="22">
    <fill>
      <patternFill patternType="none"/>
    </fill>
    <fill>
      <patternFill patternType="gray125"/>
    </fill>
    <fill>
      <patternFill patternType="solid">
        <fgColor theme="8"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8" tint="-0.249977111117893"/>
        <bgColor indexed="64"/>
      </patternFill>
    </fill>
    <fill>
      <patternFill patternType="solid">
        <fgColor theme="2" tint="-0.499984740745262"/>
        <bgColor indexed="64"/>
      </patternFill>
    </fill>
    <fill>
      <patternFill patternType="solid">
        <fgColor theme="8" tint="0.59999389629810485"/>
        <bgColor indexed="64"/>
      </patternFill>
    </fill>
    <fill>
      <patternFill patternType="solid">
        <fgColor rgb="FFB5E3E8"/>
        <bgColor rgb="FF000000"/>
      </patternFill>
    </fill>
    <fill>
      <patternFill patternType="solid">
        <fgColor rgb="FFDAF1F3"/>
        <bgColor rgb="FF000000"/>
      </patternFill>
    </fill>
    <fill>
      <patternFill patternType="solid">
        <fgColor rgb="FFF1CEEE"/>
        <bgColor rgb="FF000000"/>
      </patternFill>
    </fill>
    <fill>
      <patternFill patternType="solid">
        <fgColor theme="3" tint="0.89999084444715716"/>
        <bgColor indexed="64"/>
      </patternFill>
    </fill>
    <fill>
      <patternFill patternType="solid">
        <fgColor theme="2" tint="-9.9978637043366805E-2"/>
        <bgColor indexed="64"/>
      </patternFill>
    </fill>
    <fill>
      <patternFill patternType="solid">
        <fgColor rgb="FF747474"/>
        <bgColor rgb="FF747474"/>
      </patternFill>
    </fill>
    <fill>
      <patternFill patternType="solid">
        <fgColor rgb="FFD0E0E3"/>
        <bgColor rgb="FFD0E0E3"/>
      </patternFill>
    </fill>
    <fill>
      <patternFill patternType="solid">
        <fgColor rgb="FFC9DAF8"/>
        <bgColor rgb="FFC9DAF8"/>
      </patternFill>
    </fill>
    <fill>
      <patternFill patternType="solid">
        <fgColor rgb="FFFAE2D5"/>
        <bgColor rgb="FFFAE2D5"/>
      </patternFill>
    </fill>
    <fill>
      <patternFill patternType="solid">
        <fgColor theme="9" tint="0.79998168889431442"/>
        <bgColor indexed="64"/>
      </patternFill>
    </fill>
    <fill>
      <patternFill patternType="solid">
        <fgColor rgb="FF747474"/>
        <bgColor rgb="FF000000"/>
      </patternFill>
    </fill>
    <fill>
      <patternFill patternType="solid">
        <fgColor rgb="FFFBE2D5"/>
        <bgColor rgb="FF000000"/>
      </patternFill>
    </fill>
    <fill>
      <patternFill patternType="solid">
        <fgColor rgb="FFFF0000"/>
        <bgColor rgb="FF000000"/>
      </patternFill>
    </fill>
    <fill>
      <patternFill patternType="solid">
        <fgColor rgb="FF44B3E1"/>
        <bgColor rgb="FF000000"/>
      </patternFill>
    </fill>
  </fills>
  <borders count="3">
    <border>
      <left/>
      <right/>
      <top/>
      <bottom/>
      <diagonal/>
    </border>
    <border>
      <left/>
      <right/>
      <top/>
      <bottom style="thin">
        <color indexed="64"/>
      </bottom>
      <diagonal/>
    </border>
    <border>
      <left/>
      <right/>
      <top/>
      <bottom style="thin">
        <color rgb="FF000000"/>
      </bottom>
      <diagonal/>
    </border>
  </borders>
  <cellStyleXfs count="2">
    <xf numFmtId="0" fontId="0" fillId="0" borderId="0"/>
    <xf numFmtId="44" fontId="1" fillId="0" borderId="0" applyFont="0" applyFill="0" applyBorder="0" applyAlignment="0" applyProtection="0"/>
  </cellStyleXfs>
  <cellXfs count="173">
    <xf numFmtId="0" fontId="0" fillId="0" borderId="0" xfId="0"/>
    <xf numFmtId="0" fontId="0" fillId="0" borderId="0" xfId="0" applyAlignment="1">
      <alignment wrapText="1"/>
    </xf>
    <xf numFmtId="0" fontId="0" fillId="0" borderId="0" xfId="0" applyAlignment="1">
      <alignment horizontal="center"/>
    </xf>
    <xf numFmtId="0" fontId="2" fillId="3" borderId="0" xfId="0" applyFont="1" applyFill="1"/>
    <xf numFmtId="0" fontId="2" fillId="3" borderId="0" xfId="0" applyFont="1" applyFill="1" applyAlignment="1">
      <alignment horizontal="center"/>
    </xf>
    <xf numFmtId="44" fontId="0" fillId="0" borderId="0" xfId="1" applyFont="1" applyAlignment="1">
      <alignment horizontal="center"/>
    </xf>
    <xf numFmtId="44" fontId="0" fillId="0" borderId="0" xfId="1" applyFont="1" applyBorder="1" applyAlignment="1">
      <alignment horizontal="center"/>
    </xf>
    <xf numFmtId="44" fontId="0" fillId="0" borderId="0" xfId="1" applyFont="1" applyFill="1" applyAlignment="1">
      <alignment horizontal="center"/>
    </xf>
    <xf numFmtId="0" fontId="2" fillId="4" borderId="0" xfId="0" applyFont="1" applyFill="1"/>
    <xf numFmtId="44" fontId="2" fillId="4" borderId="0" xfId="1" applyFont="1" applyFill="1" applyAlignment="1">
      <alignment horizontal="center"/>
    </xf>
    <xf numFmtId="0" fontId="0" fillId="0" borderId="0" xfId="0" applyBorder="1"/>
    <xf numFmtId="0" fontId="0" fillId="0" borderId="0" xfId="0" applyBorder="1" applyAlignment="1">
      <alignment horizontal="center"/>
    </xf>
    <xf numFmtId="0" fontId="0" fillId="0" borderId="0" xfId="0" applyFill="1" applyBorder="1"/>
    <xf numFmtId="0" fontId="0" fillId="0" borderId="0" xfId="0" applyFill="1" applyBorder="1" applyAlignment="1">
      <alignment horizontal="center"/>
    </xf>
    <xf numFmtId="0" fontId="0" fillId="0" borderId="0" xfId="0" applyFill="1" applyBorder="1" applyAlignment="1"/>
    <xf numFmtId="0" fontId="4" fillId="0" borderId="0" xfId="0" applyFont="1" applyFill="1" applyBorder="1" applyAlignment="1">
      <alignment vertical="center" wrapText="1"/>
    </xf>
    <xf numFmtId="0" fontId="4" fillId="0" borderId="0" xfId="0" applyFont="1" applyFill="1" applyBorder="1" applyAlignment="1">
      <alignment vertical="center"/>
    </xf>
    <xf numFmtId="0" fontId="4" fillId="0"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3" fillId="0" borderId="0" xfId="0" applyFont="1" applyFill="1" applyBorder="1" applyAlignment="1">
      <alignment vertical="center"/>
    </xf>
    <xf numFmtId="0" fontId="3" fillId="0" borderId="0" xfId="0" applyFont="1" applyFill="1" applyBorder="1" applyAlignment="1">
      <alignment wrapText="1"/>
    </xf>
    <xf numFmtId="0" fontId="4" fillId="0" borderId="0" xfId="0" applyFont="1" applyFill="1" applyBorder="1" applyAlignment="1">
      <alignment horizontal="left" vertical="center"/>
    </xf>
    <xf numFmtId="0" fontId="4" fillId="0" borderId="0" xfId="0" applyFont="1" applyFill="1" applyBorder="1" applyAlignment="1">
      <alignment horizontal="center" vertical="center"/>
    </xf>
    <xf numFmtId="0" fontId="2" fillId="0" borderId="0" xfId="0" applyFont="1" applyFill="1" applyBorder="1" applyAlignment="1">
      <alignment horizontal="center"/>
    </xf>
    <xf numFmtId="0" fontId="0" fillId="0" borderId="0" xfId="0" applyFill="1" applyBorder="1" applyAlignment="1">
      <alignment wrapText="1"/>
    </xf>
    <xf numFmtId="0" fontId="5" fillId="5" borderId="0" xfId="0" applyFont="1" applyFill="1" applyBorder="1" applyAlignment="1">
      <alignment horizontal="center" vertical="center"/>
    </xf>
    <xf numFmtId="0" fontId="5" fillId="5" borderId="0" xfId="0" applyFont="1" applyFill="1" applyBorder="1" applyAlignment="1">
      <alignment vertical="center" wrapText="1"/>
    </xf>
    <xf numFmtId="0" fontId="5" fillId="5" borderId="0" xfId="0" applyFont="1" applyFill="1" applyBorder="1" applyAlignment="1">
      <alignment vertical="center"/>
    </xf>
    <xf numFmtId="0" fontId="7" fillId="5" borderId="0" xfId="0" applyFont="1" applyFill="1" applyBorder="1" applyAlignment="1"/>
    <xf numFmtId="0" fontId="2" fillId="5" borderId="0" xfId="0" applyFont="1" applyFill="1" applyBorder="1" applyAlignment="1"/>
    <xf numFmtId="0" fontId="4" fillId="6" borderId="0" xfId="0" applyFont="1" applyFill="1" applyBorder="1" applyAlignment="1">
      <alignment horizontal="center" vertical="center" wrapText="1"/>
    </xf>
    <xf numFmtId="0" fontId="3" fillId="6" borderId="0" xfId="0" applyFont="1" applyFill="1" applyBorder="1" applyAlignment="1">
      <alignment horizontal="center" vertical="center"/>
    </xf>
    <xf numFmtId="0" fontId="0" fillId="6" borderId="0" xfId="0" applyFill="1" applyBorder="1" applyAlignment="1">
      <alignment horizontal="center"/>
    </xf>
    <xf numFmtId="0" fontId="4" fillId="0" borderId="1" xfId="0" applyFont="1" applyFill="1" applyBorder="1" applyAlignment="1">
      <alignment vertical="center" wrapText="1"/>
    </xf>
    <xf numFmtId="0" fontId="4" fillId="0" borderId="1" xfId="0" applyFont="1" applyFill="1" applyBorder="1" applyAlignment="1">
      <alignment vertical="center"/>
    </xf>
    <xf numFmtId="0" fontId="4" fillId="0" borderId="1" xfId="0" applyFont="1" applyFill="1" applyBorder="1" applyAlignment="1">
      <alignment horizontal="center" vertical="center" wrapText="1"/>
    </xf>
    <xf numFmtId="0" fontId="4" fillId="6"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3" fillId="0" borderId="1" xfId="0" applyFont="1" applyFill="1" applyBorder="1" applyAlignment="1">
      <alignment vertical="center"/>
    </xf>
    <xf numFmtId="0" fontId="3" fillId="0" borderId="1" xfId="0" applyFont="1" applyFill="1" applyBorder="1" applyAlignment="1">
      <alignment wrapText="1"/>
    </xf>
    <xf numFmtId="0" fontId="0" fillId="0" borderId="1" xfId="0" applyFill="1" applyBorder="1"/>
    <xf numFmtId="0" fontId="0" fillId="0" borderId="1" xfId="0" applyFill="1" applyBorder="1" applyAlignment="1">
      <alignment horizontal="center"/>
    </xf>
    <xf numFmtId="0" fontId="6" fillId="7" borderId="0" xfId="0" applyFont="1" applyFill="1" applyBorder="1" applyAlignment="1">
      <alignment horizontal="center" vertical="center" wrapText="1"/>
    </xf>
    <xf numFmtId="0" fontId="6" fillId="7" borderId="1" xfId="0" applyFont="1" applyFill="1" applyBorder="1" applyAlignment="1">
      <alignment horizontal="center" vertical="center" wrapText="1"/>
    </xf>
    <xf numFmtId="0" fontId="8" fillId="8" borderId="0" xfId="0" applyFont="1" applyFill="1"/>
    <xf numFmtId="0" fontId="8" fillId="8" borderId="0" xfId="0" applyFont="1" applyFill="1" applyAlignment="1">
      <alignment horizontal="center"/>
    </xf>
    <xf numFmtId="0" fontId="9" fillId="0" borderId="0" xfId="0" applyFont="1"/>
    <xf numFmtId="0" fontId="9" fillId="0" borderId="0" xfId="0" applyFont="1" applyAlignment="1">
      <alignment horizontal="center"/>
    </xf>
    <xf numFmtId="0" fontId="10" fillId="0" borderId="0" xfId="0" applyFont="1"/>
    <xf numFmtId="0" fontId="8" fillId="9" borderId="0" xfId="0" applyFont="1" applyFill="1"/>
    <xf numFmtId="44" fontId="9" fillId="0" borderId="0" xfId="1" applyFont="1"/>
    <xf numFmtId="44" fontId="8" fillId="9" borderId="0" xfId="1" applyFont="1" applyFill="1"/>
    <xf numFmtId="0" fontId="0" fillId="0" borderId="0" xfId="0" applyFill="1" applyAlignment="1">
      <alignment horizontal="center"/>
    </xf>
    <xf numFmtId="0" fontId="0" fillId="0" borderId="0" xfId="0" applyFill="1"/>
    <xf numFmtId="0" fontId="0" fillId="0" borderId="0" xfId="0" applyAlignment="1">
      <alignment horizontal="left"/>
    </xf>
    <xf numFmtId="0" fontId="2" fillId="2" borderId="0" xfId="0" applyFont="1" applyFill="1" applyBorder="1" applyAlignment="1">
      <alignment vertical="center"/>
    </xf>
    <xf numFmtId="0" fontId="2" fillId="2" borderId="0" xfId="0" applyFont="1" applyFill="1" applyBorder="1" applyAlignment="1">
      <alignment horizontal="center" vertical="center"/>
    </xf>
    <xf numFmtId="0" fontId="2" fillId="2" borderId="0" xfId="0" applyFont="1" applyFill="1" applyBorder="1" applyAlignment="1">
      <alignment horizontal="center" vertical="center" wrapText="1"/>
    </xf>
    <xf numFmtId="0" fontId="2" fillId="2" borderId="0" xfId="0" applyFont="1" applyFill="1" applyAlignment="1">
      <alignment horizontal="center" vertical="center"/>
    </xf>
    <xf numFmtId="0" fontId="0" fillId="0" borderId="0" xfId="0" applyBorder="1" applyAlignment="1">
      <alignment vertical="center"/>
    </xf>
    <xf numFmtId="0" fontId="11" fillId="0" borderId="0" xfId="0" applyFont="1" applyAlignment="1">
      <alignment wrapText="1"/>
    </xf>
    <xf numFmtId="0" fontId="12" fillId="0" borderId="0" xfId="0" applyFont="1" applyAlignment="1">
      <alignment wrapText="1"/>
    </xf>
    <xf numFmtId="0" fontId="11" fillId="10" borderId="0" xfId="0" applyFont="1" applyFill="1" applyAlignment="1">
      <alignment wrapText="1"/>
    </xf>
    <xf numFmtId="0" fontId="12" fillId="0" borderId="0" xfId="0" applyFont="1" applyAlignment="1">
      <alignment horizontal="center" wrapText="1"/>
    </xf>
    <xf numFmtId="0" fontId="11" fillId="10" borderId="0" xfId="0" applyFont="1" applyFill="1" applyAlignment="1">
      <alignment horizontal="center" vertical="center" wrapText="1"/>
    </xf>
    <xf numFmtId="0" fontId="13" fillId="0" borderId="0" xfId="0" applyFont="1"/>
    <xf numFmtId="0" fontId="14" fillId="0" borderId="0" xfId="0" applyFont="1"/>
    <xf numFmtId="0" fontId="15" fillId="11" borderId="0" xfId="0" applyFont="1" applyFill="1"/>
    <xf numFmtId="0" fontId="16" fillId="11" borderId="0" xfId="0" applyFont="1" applyFill="1"/>
    <xf numFmtId="44" fontId="14" fillId="0" borderId="0" xfId="1" applyFont="1"/>
    <xf numFmtId="44" fontId="16" fillId="11" borderId="0" xfId="1" applyFont="1" applyFill="1"/>
    <xf numFmtId="0" fontId="15" fillId="0" borderId="0" xfId="0" applyFont="1" applyFill="1"/>
    <xf numFmtId="0" fontId="16" fillId="0" borderId="0" xfId="0" applyFont="1" applyFill="1"/>
    <xf numFmtId="44" fontId="16" fillId="0" borderId="0" xfId="1" applyFont="1" applyFill="1"/>
    <xf numFmtId="0" fontId="4" fillId="0" borderId="0" xfId="0" applyFont="1" applyFill="1" applyBorder="1" applyAlignment="1">
      <alignment horizontal="left" vertical="center" wrapText="1"/>
    </xf>
    <xf numFmtId="0" fontId="6" fillId="4" borderId="0"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6" fillId="0" borderId="0" xfId="0" applyFont="1" applyFill="1" applyBorder="1" applyAlignment="1">
      <alignment horizontal="center" vertical="center"/>
    </xf>
    <xf numFmtId="0" fontId="6" fillId="4" borderId="0" xfId="0" applyFont="1" applyFill="1" applyBorder="1" applyAlignment="1">
      <alignment horizontal="center" vertical="center"/>
    </xf>
    <xf numFmtId="6" fontId="4" fillId="0" borderId="0" xfId="0" applyNumberFormat="1" applyFont="1" applyFill="1" applyBorder="1" applyAlignment="1">
      <alignment vertical="center" wrapText="1"/>
    </xf>
    <xf numFmtId="8" fontId="4" fillId="0" borderId="0" xfId="0" applyNumberFormat="1" applyFont="1" applyFill="1" applyBorder="1" applyAlignment="1">
      <alignment vertical="center" wrapText="1"/>
    </xf>
    <xf numFmtId="0" fontId="0" fillId="12" borderId="0" xfId="0" applyFill="1"/>
    <xf numFmtId="0" fontId="5" fillId="5" borderId="0" xfId="0" applyFont="1" applyFill="1" applyBorder="1" applyAlignment="1">
      <alignment horizontal="center" vertical="center" wrapText="1"/>
    </xf>
    <xf numFmtId="0" fontId="7" fillId="5" borderId="0" xfId="0" applyFont="1" applyFill="1" applyBorder="1" applyAlignment="1">
      <alignment wrapText="1"/>
    </xf>
    <xf numFmtId="0" fontId="0" fillId="0" borderId="0" xfId="0" applyAlignment="1">
      <alignment horizontal="center" wrapText="1"/>
    </xf>
    <xf numFmtId="0" fontId="0" fillId="0" borderId="0" xfId="0" applyAlignment="1">
      <alignment horizontal="right" wrapText="1"/>
    </xf>
    <xf numFmtId="9" fontId="0" fillId="12" borderId="0" xfId="0" applyNumberFormat="1" applyFill="1" applyAlignment="1">
      <alignment horizontal="center"/>
    </xf>
    <xf numFmtId="9" fontId="2" fillId="12" borderId="0" xfId="0" applyNumberFormat="1" applyFont="1" applyFill="1"/>
    <xf numFmtId="0" fontId="3" fillId="0" borderId="0" xfId="0" applyFont="1" applyFill="1" applyBorder="1" applyAlignment="1"/>
    <xf numFmtId="0" fontId="0" fillId="0" borderId="0" xfId="0" applyAlignment="1"/>
    <xf numFmtId="0" fontId="0" fillId="0" borderId="0" xfId="0" applyAlignment="1">
      <alignment horizontal="right"/>
    </xf>
    <xf numFmtId="0" fontId="0" fillId="12" borderId="0" xfId="0" applyFill="1" applyAlignment="1"/>
    <xf numFmtId="9" fontId="2" fillId="12" borderId="0" xfId="0" applyNumberFormat="1" applyFont="1" applyFill="1" applyAlignment="1"/>
    <xf numFmtId="0" fontId="2" fillId="12" borderId="0" xfId="0" applyFont="1" applyFill="1" applyAlignment="1"/>
    <xf numFmtId="0" fontId="17" fillId="12" borderId="0" xfId="0" applyFont="1" applyFill="1" applyAlignment="1"/>
    <xf numFmtId="0" fontId="4" fillId="0" borderId="2" xfId="0" applyFont="1" applyFill="1" applyBorder="1" applyAlignment="1">
      <alignment wrapText="1"/>
    </xf>
    <xf numFmtId="0" fontId="4" fillId="0" borderId="2" xfId="0" applyFont="1" applyFill="1" applyBorder="1" applyAlignment="1"/>
    <xf numFmtId="0" fontId="9" fillId="0" borderId="2" xfId="0" applyFont="1" applyFill="1" applyBorder="1" applyAlignment="1"/>
    <xf numFmtId="0" fontId="9" fillId="0" borderId="2" xfId="0" applyFont="1" applyFill="1" applyBorder="1" applyAlignment="1">
      <alignment wrapText="1"/>
    </xf>
    <xf numFmtId="0" fontId="18" fillId="0" borderId="2" xfId="0" applyFont="1" applyFill="1" applyBorder="1" applyAlignment="1"/>
    <xf numFmtId="0" fontId="4" fillId="0" borderId="0" xfId="0" applyFont="1" applyFill="1" applyBorder="1" applyAlignment="1">
      <alignment wrapText="1"/>
    </xf>
    <xf numFmtId="0" fontId="4" fillId="0" borderId="0" xfId="0" applyFont="1" applyFill="1" applyBorder="1" applyAlignment="1"/>
    <xf numFmtId="0" fontId="10" fillId="0" borderId="0" xfId="0" applyFont="1" applyFill="1" applyBorder="1" applyAlignment="1">
      <alignment wrapText="1"/>
    </xf>
    <xf numFmtId="0" fontId="4" fillId="0" borderId="0" xfId="0" applyFont="1" applyFill="1" applyAlignment="1"/>
    <xf numFmtId="0" fontId="10" fillId="0" borderId="0" xfId="0" applyFont="1" applyFill="1" applyBorder="1" applyAlignment="1"/>
    <xf numFmtId="0" fontId="10" fillId="0" borderId="0" xfId="0" applyFont="1" applyFill="1" applyAlignment="1"/>
    <xf numFmtId="0" fontId="3" fillId="0" borderId="0" xfId="0" applyFont="1" applyFill="1" applyBorder="1" applyAlignment="1">
      <alignment horizontal="left" vertical="center"/>
    </xf>
    <xf numFmtId="0" fontId="3" fillId="0" borderId="0" xfId="0" applyFont="1" applyFill="1" applyBorder="1" applyAlignment="1">
      <alignment horizontal="left" wrapText="1"/>
    </xf>
    <xf numFmtId="0" fontId="0" fillId="0" borderId="0" xfId="0" applyFill="1" applyBorder="1" applyAlignment="1">
      <alignment horizontal="left"/>
    </xf>
    <xf numFmtId="0" fontId="2" fillId="2" borderId="0" xfId="0" applyFont="1" applyFill="1"/>
    <xf numFmtId="44" fontId="2" fillId="2" borderId="0" xfId="0" applyNumberFormat="1" applyFont="1" applyFill="1"/>
    <xf numFmtId="0" fontId="0" fillId="2" borderId="0" xfId="0" applyFill="1" applyAlignment="1"/>
    <xf numFmtId="0" fontId="2" fillId="7" borderId="0" xfId="0" applyFont="1" applyFill="1"/>
    <xf numFmtId="44" fontId="2" fillId="7" borderId="0" xfId="0" applyNumberFormat="1" applyFont="1" applyFill="1"/>
    <xf numFmtId="0" fontId="0" fillId="7" borderId="0" xfId="0" applyFill="1" applyAlignment="1"/>
    <xf numFmtId="0" fontId="19" fillId="0" borderId="0" xfId="0" applyFont="1" applyFill="1" applyBorder="1" applyAlignment="1"/>
    <xf numFmtId="0" fontId="4" fillId="0" borderId="0" xfId="0" applyFont="1" applyFill="1" applyBorder="1" applyAlignment="1">
      <alignment horizontal="center" wrapText="1"/>
    </xf>
    <xf numFmtId="0" fontId="4" fillId="18" borderId="0" xfId="0" applyFont="1" applyFill="1" applyBorder="1" applyAlignment="1">
      <alignment horizontal="center" wrapText="1"/>
    </xf>
    <xf numFmtId="0" fontId="6" fillId="0" borderId="0" xfId="0" applyFont="1" applyFill="1" applyBorder="1" applyAlignment="1">
      <alignment horizontal="center" wrapText="1"/>
    </xf>
    <xf numFmtId="0" fontId="6" fillId="17" borderId="0" xfId="0" applyFont="1" applyFill="1" applyBorder="1" applyAlignment="1">
      <alignment horizontal="center" vertical="center" wrapText="1"/>
    </xf>
    <xf numFmtId="0" fontId="6" fillId="19" borderId="0" xfId="0" applyFont="1" applyFill="1" applyBorder="1" applyAlignment="1">
      <alignment horizontal="center" wrapText="1"/>
    </xf>
    <xf numFmtId="0" fontId="4" fillId="0" borderId="0" xfId="0" applyFont="1" applyFill="1" applyBorder="1" applyAlignment="1">
      <alignment horizontal="center"/>
    </xf>
    <xf numFmtId="0" fontId="10" fillId="18" borderId="0" xfId="0" applyFont="1" applyFill="1" applyBorder="1" applyAlignment="1">
      <alignment horizontal="center"/>
    </xf>
    <xf numFmtId="0" fontId="6" fillId="0" borderId="0" xfId="0" applyFont="1" applyFill="1" applyBorder="1" applyAlignment="1">
      <alignment horizontal="center"/>
    </xf>
    <xf numFmtId="0" fontId="6" fillId="19" borderId="0" xfId="0" applyFont="1" applyFill="1" applyBorder="1" applyAlignment="1">
      <alignment horizontal="center"/>
    </xf>
    <xf numFmtId="0" fontId="4" fillId="21" borderId="0" xfId="0" applyFont="1" applyFill="1" applyBorder="1" applyAlignment="1">
      <alignment horizontal="center" wrapText="1"/>
    </xf>
    <xf numFmtId="0" fontId="6" fillId="21" borderId="0" xfId="0" applyFont="1" applyFill="1" applyBorder="1" applyAlignment="1">
      <alignment horizontal="center" wrapText="1"/>
    </xf>
    <xf numFmtId="0" fontId="4" fillId="0" borderId="2" xfId="0" applyFont="1" applyFill="1" applyBorder="1" applyAlignment="1">
      <alignment horizontal="center" wrapText="1"/>
    </xf>
    <xf numFmtId="0" fontId="4" fillId="14" borderId="2" xfId="0" applyFont="1" applyFill="1" applyBorder="1" applyAlignment="1">
      <alignment horizontal="center" wrapText="1"/>
    </xf>
    <xf numFmtId="0" fontId="4" fillId="13" borderId="2" xfId="0" applyFont="1" applyFill="1" applyBorder="1" applyAlignment="1">
      <alignment horizontal="center" wrapText="1"/>
    </xf>
    <xf numFmtId="0" fontId="6" fillId="14" borderId="2" xfId="0" applyFont="1" applyFill="1" applyBorder="1" applyAlignment="1">
      <alignment horizontal="center" wrapText="1"/>
    </xf>
    <xf numFmtId="0" fontId="6" fillId="19" borderId="1" xfId="0" applyFont="1" applyFill="1" applyBorder="1" applyAlignment="1">
      <alignment horizontal="center" wrapText="1"/>
    </xf>
    <xf numFmtId="0" fontId="4" fillId="15" borderId="2" xfId="0" applyFont="1" applyFill="1" applyBorder="1" applyAlignment="1">
      <alignment horizontal="center" wrapText="1"/>
    </xf>
    <xf numFmtId="0" fontId="6" fillId="16" borderId="2" xfId="0" applyFont="1" applyFill="1" applyBorder="1" applyAlignment="1">
      <alignment horizontal="center" wrapText="1"/>
    </xf>
    <xf numFmtId="0" fontId="6" fillId="0" borderId="2" xfId="0" applyFont="1" applyFill="1" applyBorder="1" applyAlignment="1">
      <alignment horizontal="center" wrapText="1"/>
    </xf>
    <xf numFmtId="0" fontId="4" fillId="21" borderId="0" xfId="0" applyFont="1" applyFill="1" applyBorder="1" applyAlignment="1">
      <alignment horizontal="center"/>
    </xf>
    <xf numFmtId="0" fontId="6" fillId="21" borderId="0" xfId="0" applyFont="1" applyFill="1" applyBorder="1" applyAlignment="1">
      <alignment horizontal="center"/>
    </xf>
    <xf numFmtId="0" fontId="6" fillId="20" borderId="0" xfId="0" applyFont="1" applyFill="1" applyBorder="1" applyAlignment="1">
      <alignment horizontal="center" wrapText="1"/>
    </xf>
    <xf numFmtId="164" fontId="5" fillId="5" borderId="0" xfId="0" applyNumberFormat="1" applyFont="1" applyFill="1" applyBorder="1" applyAlignment="1">
      <alignment horizontal="center" vertical="center" wrapText="1"/>
    </xf>
    <xf numFmtId="164" fontId="0" fillId="0" borderId="0" xfId="0" applyNumberFormat="1"/>
    <xf numFmtId="164" fontId="0" fillId="0" borderId="0" xfId="0" applyNumberFormat="1" applyAlignment="1">
      <alignment horizontal="center"/>
    </xf>
    <xf numFmtId="164" fontId="0" fillId="0" borderId="0" xfId="0" applyNumberFormat="1" applyAlignment="1">
      <alignment horizontal="center" vertical="center"/>
    </xf>
    <xf numFmtId="0" fontId="0" fillId="0" borderId="2" xfId="0" applyBorder="1"/>
    <xf numFmtId="164" fontId="0" fillId="0" borderId="2" xfId="0" applyNumberFormat="1" applyBorder="1" applyAlignment="1">
      <alignment horizontal="center" vertical="center"/>
    </xf>
    <xf numFmtId="44" fontId="0" fillId="0" borderId="2" xfId="1" applyFont="1" applyBorder="1" applyAlignment="1">
      <alignment horizontal="center"/>
    </xf>
    <xf numFmtId="0" fontId="0" fillId="0" borderId="2" xfId="0" applyBorder="1" applyAlignment="1"/>
    <xf numFmtId="164" fontId="0" fillId="4" borderId="0" xfId="0" applyNumberFormat="1" applyFill="1" applyAlignment="1">
      <alignment horizontal="center" vertical="center"/>
    </xf>
    <xf numFmtId="0" fontId="0" fillId="3" borderId="0" xfId="0" applyFill="1"/>
    <xf numFmtId="164" fontId="0" fillId="3" borderId="0" xfId="0" applyNumberFormat="1" applyFill="1" applyAlignment="1">
      <alignment horizontal="center" vertical="center"/>
    </xf>
    <xf numFmtId="44" fontId="0" fillId="3" borderId="0" xfId="1" applyFont="1" applyFill="1" applyAlignment="1">
      <alignment horizontal="center"/>
    </xf>
    <xf numFmtId="0" fontId="0" fillId="3" borderId="0" xfId="0" applyFill="1" applyAlignment="1"/>
    <xf numFmtId="164" fontId="0" fillId="0" borderId="0" xfId="0" applyNumberFormat="1" applyBorder="1" applyAlignment="1">
      <alignment horizontal="center" vertical="center"/>
    </xf>
    <xf numFmtId="0" fontId="0" fillId="0" borderId="0" xfId="0" applyBorder="1" applyAlignment="1"/>
    <xf numFmtId="0" fontId="0" fillId="3" borderId="0" xfId="0" applyFill="1" applyBorder="1"/>
    <xf numFmtId="164" fontId="0" fillId="3" borderId="0" xfId="0" applyNumberFormat="1" applyFill="1" applyBorder="1" applyAlignment="1">
      <alignment horizontal="center" vertical="center"/>
    </xf>
    <xf numFmtId="44" fontId="0" fillId="3" borderId="0" xfId="1" applyFont="1" applyFill="1" applyBorder="1" applyAlignment="1">
      <alignment horizontal="center"/>
    </xf>
    <xf numFmtId="0" fontId="0" fillId="3" borderId="0" xfId="0" applyFill="1" applyBorder="1" applyAlignment="1"/>
    <xf numFmtId="164" fontId="0" fillId="4" borderId="0" xfId="0" applyNumberFormat="1" applyFill="1" applyBorder="1" applyAlignment="1">
      <alignment horizontal="center" vertical="center"/>
    </xf>
    <xf numFmtId="164" fontId="0" fillId="0" borderId="0" xfId="0" applyNumberFormat="1" applyFill="1" applyBorder="1" applyAlignment="1">
      <alignment horizontal="center" vertical="center"/>
    </xf>
    <xf numFmtId="44" fontId="0" fillId="0" borderId="2" xfId="1" applyFont="1" applyFill="1" applyBorder="1" applyAlignment="1">
      <alignment horizontal="center"/>
    </xf>
    <xf numFmtId="164" fontId="0" fillId="4" borderId="2" xfId="0" applyNumberFormat="1" applyFill="1" applyBorder="1" applyAlignment="1">
      <alignment horizontal="center" vertical="center"/>
    </xf>
    <xf numFmtId="164" fontId="0" fillId="17" borderId="0" xfId="0" applyNumberFormat="1" applyFill="1" applyAlignment="1">
      <alignment horizontal="center" vertical="center"/>
    </xf>
    <xf numFmtId="164" fontId="0" fillId="17" borderId="0" xfId="0" applyNumberFormat="1" applyFill="1" applyBorder="1" applyAlignment="1">
      <alignment horizontal="center" vertical="center"/>
    </xf>
    <xf numFmtId="44" fontId="0" fillId="0" borderId="0" xfId="1" applyFont="1" applyFill="1" applyBorder="1" applyAlignment="1">
      <alignment horizontal="center"/>
    </xf>
    <xf numFmtId="164" fontId="0" fillId="0" borderId="2" xfId="0" applyNumberFormat="1" applyFill="1" applyBorder="1" applyAlignment="1">
      <alignment horizontal="center" vertical="center"/>
    </xf>
    <xf numFmtId="0" fontId="0" fillId="4" borderId="0" xfId="0" applyFill="1"/>
    <xf numFmtId="0" fontId="0" fillId="4" borderId="2" xfId="0" applyFill="1" applyBorder="1"/>
    <xf numFmtId="165" fontId="0" fillId="0" borderId="0" xfId="0" applyNumberFormat="1"/>
    <xf numFmtId="165" fontId="0" fillId="0" borderId="0" xfId="0" applyNumberFormat="1" applyBorder="1"/>
    <xf numFmtId="165" fontId="0" fillId="0" borderId="2" xfId="1" applyNumberFormat="1" applyFont="1" applyBorder="1" applyAlignment="1">
      <alignment horizontal="center"/>
    </xf>
    <xf numFmtId="44" fontId="0" fillId="0" borderId="2" xfId="0" applyNumberFormat="1" applyBorder="1" applyAlignment="1"/>
    <xf numFmtId="44" fontId="0" fillId="0" borderId="0" xfId="0" applyNumberFormat="1" applyAlignment="1"/>
    <xf numFmtId="0" fontId="2" fillId="11" borderId="0" xfId="0" applyFont="1" applyFill="1" applyAlignment="1">
      <alignment horizontal="center"/>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20"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EC6C4B-C6F8-466C-A843-DE636BB0DBD9}">
  <dimension ref="A1:C14"/>
  <sheetViews>
    <sheetView workbookViewId="0">
      <selection activeCell="E24" sqref="E24"/>
    </sheetView>
  </sheetViews>
  <sheetFormatPr defaultRowHeight="14.45"/>
  <cols>
    <col min="1" max="1" width="26.85546875" customWidth="1"/>
    <col min="2" max="2" width="13.28515625" bestFit="1" customWidth="1"/>
    <col min="3" max="3" width="12.140625" bestFit="1" customWidth="1"/>
  </cols>
  <sheetData>
    <row r="1" spans="1:3">
      <c r="A1" s="172" t="s">
        <v>0</v>
      </c>
      <c r="B1" s="172"/>
      <c r="C1" s="172"/>
    </row>
    <row r="2" spans="1:3">
      <c r="A2" s="65" t="s">
        <v>1</v>
      </c>
      <c r="B2" s="66"/>
      <c r="C2" s="69">
        <v>50000</v>
      </c>
    </row>
    <row r="3" spans="1:3">
      <c r="A3" s="65" t="s">
        <v>2</v>
      </c>
      <c r="B3" s="66"/>
      <c r="C3" s="69">
        <f>5000+6420</f>
        <v>11420</v>
      </c>
    </row>
    <row r="4" spans="1:3">
      <c r="A4" s="67" t="s">
        <v>3</v>
      </c>
      <c r="B4" s="68"/>
      <c r="C4" s="70">
        <f>C3+C2</f>
        <v>61420</v>
      </c>
    </row>
    <row r="5" spans="1:3">
      <c r="A5" s="71"/>
      <c r="B5" s="72"/>
      <c r="C5" s="73"/>
    </row>
    <row r="6" spans="1:3">
      <c r="A6" s="44" t="s">
        <v>4</v>
      </c>
      <c r="B6" s="44" t="s">
        <v>5</v>
      </c>
      <c r="C6" s="45" t="s">
        <v>6</v>
      </c>
    </row>
    <row r="7" spans="1:3">
      <c r="A7" s="46" t="s">
        <v>7</v>
      </c>
      <c r="B7" s="47">
        <v>2024</v>
      </c>
      <c r="C7" s="50">
        <v>783.71</v>
      </c>
    </row>
    <row r="8" spans="1:3">
      <c r="A8" s="48" t="s">
        <v>8</v>
      </c>
      <c r="B8" s="47">
        <v>2024</v>
      </c>
      <c r="C8" s="50">
        <v>750</v>
      </c>
    </row>
    <row r="9" spans="1:3">
      <c r="A9" s="46"/>
      <c r="B9" s="46"/>
      <c r="C9" s="50"/>
    </row>
    <row r="10" spans="1:3">
      <c r="A10" s="46" t="s">
        <v>7</v>
      </c>
      <c r="B10" s="47">
        <v>2025</v>
      </c>
      <c r="C10" s="50">
        <v>2500</v>
      </c>
    </row>
    <row r="11" spans="1:3">
      <c r="A11" s="46" t="s">
        <v>9</v>
      </c>
      <c r="B11" s="47">
        <v>2025</v>
      </c>
      <c r="C11" s="50">
        <v>23750</v>
      </c>
    </row>
    <row r="12" spans="1:3">
      <c r="A12" s="46" t="s">
        <v>10</v>
      </c>
      <c r="B12" s="47">
        <v>2025</v>
      </c>
      <c r="C12" s="50"/>
    </row>
    <row r="13" spans="1:3">
      <c r="A13" s="46"/>
      <c r="B13" s="46"/>
      <c r="C13" s="50"/>
    </row>
    <row r="14" spans="1:3">
      <c r="A14" s="49" t="s">
        <v>11</v>
      </c>
      <c r="B14" s="49"/>
      <c r="C14" s="51">
        <f>61240-SUM(C7:C12)</f>
        <v>33456.29</v>
      </c>
    </row>
  </sheetData>
  <mergeCells count="1">
    <mergeCell ref="A1:C1"/>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46D92D-575A-4C46-B6B7-288C2E4C0FFC}">
  <dimension ref="A1:D29"/>
  <sheetViews>
    <sheetView workbookViewId="0">
      <selection activeCell="A2" sqref="A2:B28"/>
    </sheetView>
  </sheetViews>
  <sheetFormatPr defaultRowHeight="14.45"/>
  <cols>
    <col min="1" max="1" width="57.140625" bestFit="1" customWidth="1"/>
    <col min="2" max="2" width="17.85546875" bestFit="1" customWidth="1"/>
    <col min="3" max="3" width="12.140625" style="2" customWidth="1"/>
    <col min="4" max="4" width="43.85546875" customWidth="1"/>
  </cols>
  <sheetData>
    <row r="1" spans="1:4">
      <c r="A1" s="3" t="s">
        <v>12</v>
      </c>
      <c r="B1" s="4" t="s">
        <v>13</v>
      </c>
      <c r="C1" s="52"/>
      <c r="D1" s="53"/>
    </row>
    <row r="2" spans="1:4">
      <c r="A2" t="s">
        <v>14</v>
      </c>
      <c r="B2" s="5">
        <v>300</v>
      </c>
    </row>
    <row r="3" spans="1:4">
      <c r="A3" t="s">
        <v>15</v>
      </c>
      <c r="B3" s="5">
        <v>5000</v>
      </c>
    </row>
    <row r="4" spans="1:4">
      <c r="A4" t="s">
        <v>16</v>
      </c>
      <c r="B4" s="5">
        <v>5000</v>
      </c>
    </row>
    <row r="5" spans="1:4">
      <c r="A5" t="s">
        <v>17</v>
      </c>
      <c r="B5" s="5">
        <v>5000</v>
      </c>
    </row>
    <row r="6" spans="1:4">
      <c r="A6" t="s">
        <v>18</v>
      </c>
      <c r="B6" s="5">
        <v>5000</v>
      </c>
    </row>
    <row r="7" spans="1:4">
      <c r="A7" t="s">
        <v>19</v>
      </c>
      <c r="B7" s="5">
        <v>600</v>
      </c>
    </row>
    <row r="8" spans="1:4">
      <c r="A8" t="s">
        <v>20</v>
      </c>
      <c r="B8" s="5">
        <v>5000</v>
      </c>
    </row>
    <row r="9" spans="1:4">
      <c r="A9" t="s">
        <v>21</v>
      </c>
      <c r="B9" s="5">
        <v>5000</v>
      </c>
    </row>
    <row r="10" spans="1:4">
      <c r="A10" t="s">
        <v>22</v>
      </c>
      <c r="B10" s="5">
        <v>5000</v>
      </c>
    </row>
    <row r="11" spans="1:4">
      <c r="A11" t="s">
        <v>23</v>
      </c>
      <c r="B11" s="5">
        <v>1523.27</v>
      </c>
    </row>
    <row r="12" spans="1:4">
      <c r="A12" t="s">
        <v>24</v>
      </c>
      <c r="B12" s="5">
        <v>3000</v>
      </c>
    </row>
    <row r="13" spans="1:4">
      <c r="A13" t="s">
        <v>25</v>
      </c>
      <c r="B13" s="5">
        <v>5000</v>
      </c>
    </row>
    <row r="14" spans="1:4">
      <c r="A14" t="s">
        <v>26</v>
      </c>
      <c r="B14" s="5">
        <v>5000</v>
      </c>
    </row>
    <row r="15" spans="1:4">
      <c r="A15" t="s">
        <v>27</v>
      </c>
      <c r="B15" s="5">
        <v>4600</v>
      </c>
    </row>
    <row r="16" spans="1:4">
      <c r="A16" t="s">
        <v>28</v>
      </c>
      <c r="B16" s="6">
        <v>5000</v>
      </c>
    </row>
    <row r="17" spans="1:2">
      <c r="A17" t="s">
        <v>29</v>
      </c>
      <c r="B17" s="5">
        <v>369.41</v>
      </c>
    </row>
    <row r="18" spans="1:2">
      <c r="A18" t="s">
        <v>30</v>
      </c>
      <c r="B18" s="7">
        <v>1200</v>
      </c>
    </row>
    <row r="19" spans="1:2">
      <c r="A19" t="s">
        <v>31</v>
      </c>
      <c r="B19" s="5">
        <v>5000</v>
      </c>
    </row>
    <row r="20" spans="1:2">
      <c r="A20" t="s">
        <v>32</v>
      </c>
      <c r="B20" s="5">
        <v>5000</v>
      </c>
    </row>
    <row r="21" spans="1:2">
      <c r="A21" t="s">
        <v>33</v>
      </c>
      <c r="B21" s="5">
        <v>5000</v>
      </c>
    </row>
    <row r="22" spans="1:2">
      <c r="A22" t="s">
        <v>34</v>
      </c>
      <c r="B22" s="6">
        <v>5000</v>
      </c>
    </row>
    <row r="23" spans="1:2">
      <c r="A23" t="s">
        <v>35</v>
      </c>
      <c r="B23" s="5">
        <v>3100</v>
      </c>
    </row>
    <row r="24" spans="1:2">
      <c r="A24" t="s">
        <v>36</v>
      </c>
      <c r="B24" s="5">
        <v>5000</v>
      </c>
    </row>
    <row r="25" spans="1:2">
      <c r="A25" t="s">
        <v>37</v>
      </c>
      <c r="B25" s="5">
        <v>5000</v>
      </c>
    </row>
    <row r="26" spans="1:2">
      <c r="A26" t="s">
        <v>38</v>
      </c>
      <c r="B26" s="5">
        <v>4990.2700000000004</v>
      </c>
    </row>
    <row r="27" spans="1:2">
      <c r="A27" t="s">
        <v>39</v>
      </c>
      <c r="B27" s="5">
        <v>5000</v>
      </c>
    </row>
    <row r="28" spans="1:2">
      <c r="A28" t="s">
        <v>40</v>
      </c>
      <c r="B28" s="5">
        <v>1905.19</v>
      </c>
    </row>
    <row r="29" spans="1:2">
      <c r="A29" s="8" t="s">
        <v>41</v>
      </c>
      <c r="B29" s="9">
        <f>SUM(B2:B28)</f>
        <v>106588.14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886E12-1EBF-4932-885E-D145B2EEC47F}">
  <dimension ref="A1:V191"/>
  <sheetViews>
    <sheetView workbookViewId="0">
      <pane ySplit="1" topLeftCell="A2" activePane="bottomLeft" state="frozen"/>
      <selection pane="bottomLeft" activeCell="C4" sqref="C4"/>
    </sheetView>
  </sheetViews>
  <sheetFormatPr defaultColWidth="8.85546875" defaultRowHeight="14.45"/>
  <cols>
    <col min="1" max="1" width="14.140625" style="24" bestFit="1" customWidth="1"/>
    <col min="2" max="2" width="44.7109375" style="14" customWidth="1"/>
    <col min="3" max="3" width="32.85546875" style="24" customWidth="1"/>
    <col min="4" max="4" width="9.28515625" style="13" customWidth="1"/>
    <col min="5" max="5" width="10.28515625" style="13" bestFit="1" customWidth="1"/>
    <col min="6" max="6" width="16.42578125" style="13" bestFit="1" customWidth="1"/>
    <col min="7" max="7" width="9.42578125" style="13" customWidth="1"/>
    <col min="8" max="8" width="9.28515625" style="13" customWidth="1"/>
    <col min="9" max="9" width="8.140625" style="13" bestFit="1" customWidth="1"/>
    <col min="10" max="10" width="9.7109375" style="13" bestFit="1" customWidth="1"/>
    <col min="11" max="11" width="11.7109375" style="13" bestFit="1" customWidth="1"/>
    <col min="12" max="12" width="12.28515625" style="13" bestFit="1" customWidth="1"/>
    <col min="13" max="14" width="8.85546875" style="13"/>
    <col min="15" max="15" width="1.7109375" style="32" customWidth="1"/>
    <col min="16" max="16" width="22.42578125" style="23" bestFit="1" customWidth="1"/>
    <col min="17" max="17" width="36.7109375" style="14" customWidth="1"/>
    <col min="18" max="16384" width="8.85546875" style="12"/>
  </cols>
  <sheetData>
    <row r="1" spans="1:22" s="29" customFormat="1" ht="26.45">
      <c r="A1" s="26" t="s">
        <v>42</v>
      </c>
      <c r="B1" s="27" t="s">
        <v>43</v>
      </c>
      <c r="C1" s="26" t="s">
        <v>44</v>
      </c>
      <c r="D1" s="25" t="s">
        <v>45</v>
      </c>
      <c r="E1" s="25" t="s">
        <v>46</v>
      </c>
      <c r="F1" s="25" t="s">
        <v>47</v>
      </c>
      <c r="G1" s="25" t="s">
        <v>48</v>
      </c>
      <c r="H1" s="25" t="s">
        <v>49</v>
      </c>
      <c r="I1" s="25" t="s">
        <v>50</v>
      </c>
      <c r="J1" s="25" t="s">
        <v>51</v>
      </c>
      <c r="K1" s="25" t="s">
        <v>52</v>
      </c>
      <c r="L1" s="25" t="s">
        <v>53</v>
      </c>
      <c r="M1" s="25" t="s">
        <v>54</v>
      </c>
      <c r="N1" s="25" t="s">
        <v>55</v>
      </c>
      <c r="O1" s="25"/>
      <c r="P1" s="25" t="s">
        <v>56</v>
      </c>
      <c r="Q1" s="27" t="s">
        <v>57</v>
      </c>
      <c r="R1" s="28"/>
      <c r="S1" s="28"/>
      <c r="T1" s="28"/>
      <c r="U1" s="28"/>
      <c r="V1" s="28"/>
    </row>
    <row r="2" spans="1:22" ht="39.75">
      <c r="A2" s="15" t="s">
        <v>58</v>
      </c>
      <c r="B2" s="16" t="s">
        <v>59</v>
      </c>
      <c r="C2" s="15" t="s">
        <v>60</v>
      </c>
      <c r="D2" s="17">
        <v>5</v>
      </c>
      <c r="E2" s="17">
        <v>4</v>
      </c>
      <c r="F2" s="17">
        <v>3</v>
      </c>
      <c r="G2" s="17">
        <v>5</v>
      </c>
      <c r="H2" s="17">
        <v>4</v>
      </c>
      <c r="I2" s="17">
        <v>4</v>
      </c>
      <c r="J2" s="17">
        <v>3</v>
      </c>
      <c r="K2" s="17">
        <v>3</v>
      </c>
      <c r="L2" s="17">
        <v>4</v>
      </c>
      <c r="M2" s="17">
        <v>5</v>
      </c>
      <c r="N2" s="17">
        <v>5</v>
      </c>
      <c r="O2" s="30"/>
      <c r="P2" s="18">
        <v>5</v>
      </c>
      <c r="Q2" s="19"/>
      <c r="R2" s="20"/>
      <c r="S2" s="20"/>
      <c r="T2" s="20"/>
      <c r="U2" s="20"/>
      <c r="V2" s="20"/>
    </row>
    <row r="3" spans="1:22" ht="15">
      <c r="A3" s="15" t="s">
        <v>61</v>
      </c>
      <c r="B3" s="16" t="s">
        <v>59</v>
      </c>
      <c r="C3" s="79">
        <v>300</v>
      </c>
      <c r="D3" s="17">
        <v>5</v>
      </c>
      <c r="E3" s="17">
        <v>4</v>
      </c>
      <c r="F3" s="17">
        <v>4</v>
      </c>
      <c r="G3" s="17">
        <v>4</v>
      </c>
      <c r="H3" s="17">
        <v>4</v>
      </c>
      <c r="I3" s="17">
        <v>4</v>
      </c>
      <c r="J3" s="17">
        <v>3</v>
      </c>
      <c r="K3" s="17">
        <v>4</v>
      </c>
      <c r="L3" s="17">
        <v>4</v>
      </c>
      <c r="M3" s="17">
        <v>5</v>
      </c>
      <c r="N3" s="17">
        <v>5</v>
      </c>
      <c r="O3" s="30"/>
      <c r="P3" s="18">
        <v>4</v>
      </c>
      <c r="Q3" s="16" t="s">
        <v>62</v>
      </c>
      <c r="R3" s="20"/>
      <c r="S3" s="20"/>
      <c r="T3" s="20"/>
      <c r="U3" s="20"/>
      <c r="V3" s="20"/>
    </row>
    <row r="4" spans="1:22">
      <c r="A4" s="15" t="s">
        <v>63</v>
      </c>
      <c r="B4" s="16" t="s">
        <v>59</v>
      </c>
      <c r="C4" s="15"/>
      <c r="D4" s="17">
        <v>5</v>
      </c>
      <c r="E4" s="17">
        <v>4</v>
      </c>
      <c r="F4" s="17">
        <v>4</v>
      </c>
      <c r="G4" s="17">
        <v>4</v>
      </c>
      <c r="H4" s="17">
        <v>4</v>
      </c>
      <c r="I4" s="17">
        <v>4</v>
      </c>
      <c r="J4" s="17">
        <v>4</v>
      </c>
      <c r="K4" s="17">
        <v>4</v>
      </c>
      <c r="L4" s="17">
        <v>4</v>
      </c>
      <c r="M4" s="17">
        <v>5</v>
      </c>
      <c r="N4" s="17">
        <v>4</v>
      </c>
      <c r="O4" s="30"/>
      <c r="P4" s="18">
        <v>5</v>
      </c>
      <c r="Q4" s="16" t="s">
        <v>64</v>
      </c>
      <c r="R4" s="20"/>
      <c r="S4" s="20"/>
      <c r="T4" s="20"/>
      <c r="U4" s="20"/>
      <c r="V4" s="20"/>
    </row>
    <row r="5" spans="1:22">
      <c r="A5" s="15" t="s">
        <v>65</v>
      </c>
      <c r="B5" s="16" t="s">
        <v>59</v>
      </c>
      <c r="C5" s="15"/>
      <c r="D5" s="17">
        <v>5</v>
      </c>
      <c r="E5" s="17">
        <v>4</v>
      </c>
      <c r="F5" s="17">
        <v>5</v>
      </c>
      <c r="G5" s="17">
        <v>4</v>
      </c>
      <c r="H5" s="17">
        <v>4</v>
      </c>
      <c r="I5" s="17">
        <v>4</v>
      </c>
      <c r="J5" s="17">
        <v>4</v>
      </c>
      <c r="K5" s="17">
        <v>4</v>
      </c>
      <c r="L5" s="17">
        <v>3</v>
      </c>
      <c r="M5" s="17">
        <v>3</v>
      </c>
      <c r="N5" s="17">
        <v>3</v>
      </c>
      <c r="O5" s="30"/>
      <c r="P5" s="18">
        <v>4</v>
      </c>
      <c r="Q5" s="19"/>
      <c r="R5" s="20"/>
      <c r="S5" s="20"/>
      <c r="T5" s="20"/>
      <c r="U5" s="20"/>
      <c r="V5" s="20"/>
    </row>
    <row r="6" spans="1:22">
      <c r="A6" s="15" t="s">
        <v>66</v>
      </c>
      <c r="B6" s="16" t="s">
        <v>59</v>
      </c>
      <c r="C6" s="15"/>
      <c r="D6" s="17">
        <v>4</v>
      </c>
      <c r="E6" s="17">
        <v>3</v>
      </c>
      <c r="F6" s="17">
        <v>3</v>
      </c>
      <c r="G6" s="17">
        <v>2</v>
      </c>
      <c r="H6" s="17">
        <v>2</v>
      </c>
      <c r="I6" s="17">
        <v>2</v>
      </c>
      <c r="J6" s="17">
        <v>3</v>
      </c>
      <c r="K6" s="17">
        <v>3</v>
      </c>
      <c r="L6" s="17">
        <v>2</v>
      </c>
      <c r="M6" s="17">
        <v>2</v>
      </c>
      <c r="N6" s="17">
        <v>3</v>
      </c>
      <c r="O6" s="30"/>
      <c r="P6" s="42">
        <v>2</v>
      </c>
      <c r="Q6" s="19"/>
      <c r="R6" s="20"/>
      <c r="S6" s="20"/>
      <c r="T6" s="20"/>
      <c r="U6" s="20"/>
      <c r="V6" s="20"/>
    </row>
    <row r="7" spans="1:22">
      <c r="A7" s="15" t="s">
        <v>67</v>
      </c>
      <c r="B7" s="16" t="s">
        <v>59</v>
      </c>
      <c r="C7" s="15"/>
      <c r="D7" s="17">
        <v>3</v>
      </c>
      <c r="E7" s="17">
        <v>3</v>
      </c>
      <c r="F7" s="17">
        <v>3</v>
      </c>
      <c r="G7" s="17">
        <v>4</v>
      </c>
      <c r="H7" s="17">
        <v>4</v>
      </c>
      <c r="I7" s="17">
        <v>4</v>
      </c>
      <c r="J7" s="17">
        <v>3</v>
      </c>
      <c r="K7" s="17">
        <v>4</v>
      </c>
      <c r="L7" s="17">
        <v>5</v>
      </c>
      <c r="M7" s="17">
        <v>5</v>
      </c>
      <c r="N7" s="17">
        <v>4</v>
      </c>
      <c r="O7" s="30"/>
      <c r="P7" s="18">
        <v>5</v>
      </c>
      <c r="Q7" s="16" t="s">
        <v>68</v>
      </c>
      <c r="R7" s="20"/>
      <c r="S7" s="20"/>
      <c r="T7" s="20"/>
      <c r="U7" s="20"/>
      <c r="V7" s="20"/>
    </row>
    <row r="8" spans="1:22" s="40" customFormat="1">
      <c r="A8" s="33" t="s">
        <v>69</v>
      </c>
      <c r="B8" s="34" t="s">
        <v>59</v>
      </c>
      <c r="C8" s="33"/>
      <c r="D8" s="35">
        <v>4</v>
      </c>
      <c r="E8" s="35">
        <v>4</v>
      </c>
      <c r="F8" s="35">
        <v>3</v>
      </c>
      <c r="G8" s="35">
        <v>3</v>
      </c>
      <c r="H8" s="35">
        <v>4</v>
      </c>
      <c r="I8" s="35">
        <v>3</v>
      </c>
      <c r="J8" s="35">
        <v>4</v>
      </c>
      <c r="K8" s="35">
        <v>3</v>
      </c>
      <c r="L8" s="35">
        <v>4</v>
      </c>
      <c r="M8" s="35">
        <v>4</v>
      </c>
      <c r="N8" s="35">
        <v>4</v>
      </c>
      <c r="O8" s="36"/>
      <c r="P8" s="37">
        <v>4</v>
      </c>
      <c r="Q8" s="38"/>
      <c r="R8" s="39"/>
      <c r="S8" s="39"/>
      <c r="T8" s="39"/>
      <c r="U8" s="39"/>
      <c r="V8" s="39"/>
    </row>
    <row r="9" spans="1:22" ht="26.45">
      <c r="A9" s="15" t="s">
        <v>58</v>
      </c>
      <c r="B9" s="16" t="s">
        <v>15</v>
      </c>
      <c r="C9" s="15" t="s">
        <v>70</v>
      </c>
      <c r="D9" s="17">
        <v>5</v>
      </c>
      <c r="E9" s="17">
        <v>2</v>
      </c>
      <c r="F9" s="17">
        <v>5</v>
      </c>
      <c r="G9" s="17">
        <v>5</v>
      </c>
      <c r="H9" s="17">
        <v>4</v>
      </c>
      <c r="I9" s="17">
        <v>4</v>
      </c>
      <c r="J9" s="17">
        <v>3</v>
      </c>
      <c r="K9" s="17">
        <v>2</v>
      </c>
      <c r="L9" s="17">
        <v>5</v>
      </c>
      <c r="M9" s="17">
        <v>5</v>
      </c>
      <c r="N9" s="17">
        <v>3</v>
      </c>
      <c r="O9" s="30"/>
      <c r="P9" s="18">
        <v>3</v>
      </c>
      <c r="Q9" s="19"/>
      <c r="R9" s="20"/>
      <c r="S9" s="20"/>
      <c r="T9" s="20"/>
      <c r="U9" s="20"/>
      <c r="V9" s="20"/>
    </row>
    <row r="10" spans="1:22" ht="15">
      <c r="A10" s="15" t="s">
        <v>61</v>
      </c>
      <c r="B10" s="16" t="s">
        <v>15</v>
      </c>
      <c r="C10" s="79">
        <v>5000</v>
      </c>
      <c r="D10" s="17">
        <v>4</v>
      </c>
      <c r="E10" s="17">
        <v>3</v>
      </c>
      <c r="F10" s="17">
        <v>5</v>
      </c>
      <c r="G10" s="17">
        <v>4</v>
      </c>
      <c r="H10" s="17">
        <v>5</v>
      </c>
      <c r="I10" s="17">
        <v>5</v>
      </c>
      <c r="J10" s="17">
        <v>3</v>
      </c>
      <c r="K10" s="17">
        <v>3</v>
      </c>
      <c r="L10" s="17">
        <v>4</v>
      </c>
      <c r="M10" s="17">
        <v>4</v>
      </c>
      <c r="N10" s="17">
        <v>4</v>
      </c>
      <c r="O10" s="30"/>
      <c r="P10" s="18">
        <v>3</v>
      </c>
      <c r="Q10" s="16" t="s">
        <v>71</v>
      </c>
      <c r="R10" s="20"/>
      <c r="S10" s="20"/>
      <c r="T10" s="20"/>
      <c r="U10" s="20"/>
      <c r="V10" s="20"/>
    </row>
    <row r="11" spans="1:22">
      <c r="A11" s="15" t="s">
        <v>63</v>
      </c>
      <c r="B11" s="16" t="s">
        <v>15</v>
      </c>
      <c r="C11" s="15"/>
      <c r="D11" s="17">
        <v>3</v>
      </c>
      <c r="E11" s="17">
        <v>3</v>
      </c>
      <c r="F11" s="17">
        <v>4</v>
      </c>
      <c r="G11" s="17">
        <v>3</v>
      </c>
      <c r="H11" s="17">
        <v>3</v>
      </c>
      <c r="I11" s="17">
        <v>3</v>
      </c>
      <c r="J11" s="17">
        <v>2</v>
      </c>
      <c r="K11" s="17">
        <v>2</v>
      </c>
      <c r="L11" s="17">
        <v>4</v>
      </c>
      <c r="M11" s="17">
        <v>4</v>
      </c>
      <c r="N11" s="17">
        <v>3</v>
      </c>
      <c r="O11" s="30"/>
      <c r="P11" s="18">
        <v>3</v>
      </c>
      <c r="Q11" s="16" t="s">
        <v>72</v>
      </c>
      <c r="R11" s="20"/>
      <c r="S11" s="20"/>
      <c r="T11" s="20"/>
      <c r="U11" s="20"/>
      <c r="V11" s="20"/>
    </row>
    <row r="12" spans="1:22">
      <c r="A12" s="15" t="s">
        <v>65</v>
      </c>
      <c r="B12" s="16" t="s">
        <v>15</v>
      </c>
      <c r="C12" s="15"/>
      <c r="D12" s="17">
        <v>4</v>
      </c>
      <c r="E12" s="17">
        <v>4</v>
      </c>
      <c r="F12" s="17">
        <v>5</v>
      </c>
      <c r="G12" s="17">
        <v>5</v>
      </c>
      <c r="H12" s="17">
        <v>5</v>
      </c>
      <c r="I12" s="17">
        <v>4</v>
      </c>
      <c r="J12" s="17">
        <v>4</v>
      </c>
      <c r="K12" s="17">
        <v>3</v>
      </c>
      <c r="L12" s="17">
        <v>5</v>
      </c>
      <c r="M12" s="17">
        <v>4</v>
      </c>
      <c r="N12" s="17">
        <v>5</v>
      </c>
      <c r="O12" s="30"/>
      <c r="P12" s="75">
        <v>4</v>
      </c>
      <c r="Q12" s="19"/>
      <c r="R12" s="20"/>
      <c r="S12" s="20"/>
      <c r="T12" s="20"/>
      <c r="U12" s="20"/>
      <c r="V12" s="20"/>
    </row>
    <row r="13" spans="1:22">
      <c r="A13" s="15" t="s">
        <v>66</v>
      </c>
      <c r="B13" s="16" t="s">
        <v>15</v>
      </c>
      <c r="C13" s="15"/>
      <c r="D13" s="17">
        <v>4</v>
      </c>
      <c r="E13" s="17">
        <v>2</v>
      </c>
      <c r="F13" s="17">
        <v>3</v>
      </c>
      <c r="G13" s="17">
        <v>4</v>
      </c>
      <c r="H13" s="17">
        <v>4</v>
      </c>
      <c r="I13" s="17">
        <v>4</v>
      </c>
      <c r="J13" s="17">
        <v>3</v>
      </c>
      <c r="K13" s="17">
        <v>2</v>
      </c>
      <c r="L13" s="17">
        <v>4</v>
      </c>
      <c r="M13" s="17">
        <v>3</v>
      </c>
      <c r="N13" s="17">
        <v>2</v>
      </c>
      <c r="O13" s="30"/>
      <c r="P13" s="18">
        <v>4</v>
      </c>
      <c r="Q13" s="19"/>
      <c r="R13" s="20"/>
      <c r="S13" s="20"/>
      <c r="T13" s="20"/>
      <c r="U13" s="20"/>
      <c r="V13" s="20"/>
    </row>
    <row r="14" spans="1:22">
      <c r="A14" s="15" t="s">
        <v>67</v>
      </c>
      <c r="B14" s="16" t="s">
        <v>15</v>
      </c>
      <c r="C14" s="15"/>
      <c r="D14" s="17">
        <v>3</v>
      </c>
      <c r="E14" s="17">
        <v>3</v>
      </c>
      <c r="F14" s="17">
        <v>4</v>
      </c>
      <c r="G14" s="17">
        <v>4</v>
      </c>
      <c r="H14" s="17">
        <v>3</v>
      </c>
      <c r="I14" s="17">
        <v>3</v>
      </c>
      <c r="J14" s="17">
        <v>2</v>
      </c>
      <c r="K14" s="17">
        <v>2</v>
      </c>
      <c r="L14" s="17">
        <v>4</v>
      </c>
      <c r="M14" s="17">
        <v>2</v>
      </c>
      <c r="N14" s="17">
        <v>2</v>
      </c>
      <c r="O14" s="30"/>
      <c r="P14" s="18">
        <v>3</v>
      </c>
      <c r="Q14" s="16" t="s">
        <v>73</v>
      </c>
      <c r="R14" s="20"/>
      <c r="S14" s="20"/>
      <c r="T14" s="20"/>
      <c r="U14" s="20"/>
      <c r="V14" s="20"/>
    </row>
    <row r="15" spans="1:22" s="40" customFormat="1">
      <c r="A15" s="33" t="s">
        <v>69</v>
      </c>
      <c r="B15" s="34" t="s">
        <v>15</v>
      </c>
      <c r="C15" s="33"/>
      <c r="D15" s="35">
        <v>5</v>
      </c>
      <c r="E15" s="35">
        <v>4</v>
      </c>
      <c r="F15" s="35">
        <v>5</v>
      </c>
      <c r="G15" s="35">
        <v>5</v>
      </c>
      <c r="H15" s="35">
        <v>5</v>
      </c>
      <c r="I15" s="35">
        <v>4</v>
      </c>
      <c r="J15" s="35">
        <v>4</v>
      </c>
      <c r="K15" s="35">
        <v>3</v>
      </c>
      <c r="L15" s="35">
        <v>5</v>
      </c>
      <c r="M15" s="35">
        <v>4</v>
      </c>
      <c r="N15" s="35">
        <v>4</v>
      </c>
      <c r="O15" s="36"/>
      <c r="P15" s="37">
        <v>4</v>
      </c>
      <c r="Q15" s="38"/>
      <c r="R15" s="39"/>
      <c r="S15" s="39"/>
      <c r="T15" s="39"/>
      <c r="U15" s="39"/>
      <c r="V15" s="39"/>
    </row>
    <row r="16" spans="1:22" ht="26.25">
      <c r="A16" s="15" t="s">
        <v>58</v>
      </c>
      <c r="B16" s="16" t="s">
        <v>16</v>
      </c>
      <c r="C16" s="15" t="s">
        <v>74</v>
      </c>
      <c r="D16" s="17">
        <v>2</v>
      </c>
      <c r="E16" s="17">
        <v>2</v>
      </c>
      <c r="F16" s="17">
        <v>2</v>
      </c>
      <c r="G16" s="17">
        <v>2</v>
      </c>
      <c r="H16" s="17">
        <v>2</v>
      </c>
      <c r="I16" s="17">
        <v>2</v>
      </c>
      <c r="J16" s="17">
        <v>3</v>
      </c>
      <c r="K16" s="17">
        <v>2</v>
      </c>
      <c r="L16" s="17">
        <v>2</v>
      </c>
      <c r="M16" s="17">
        <v>2</v>
      </c>
      <c r="N16" s="17">
        <v>3</v>
      </c>
      <c r="O16" s="30"/>
      <c r="P16" s="18">
        <v>2</v>
      </c>
      <c r="Q16" s="19"/>
      <c r="R16" s="20"/>
      <c r="S16" s="20"/>
      <c r="T16" s="20"/>
      <c r="U16" s="20"/>
      <c r="V16" s="20"/>
    </row>
    <row r="17" spans="1:22" ht="15">
      <c r="A17" s="15" t="s">
        <v>61</v>
      </c>
      <c r="B17" s="16" t="s">
        <v>16</v>
      </c>
      <c r="C17" s="79">
        <v>5000</v>
      </c>
      <c r="D17" s="17">
        <v>4</v>
      </c>
      <c r="E17" s="17">
        <v>3</v>
      </c>
      <c r="F17" s="17">
        <v>5</v>
      </c>
      <c r="G17" s="17">
        <v>2</v>
      </c>
      <c r="H17" s="17">
        <v>3</v>
      </c>
      <c r="I17" s="17">
        <v>4</v>
      </c>
      <c r="J17" s="17">
        <v>4</v>
      </c>
      <c r="K17" s="17">
        <v>4</v>
      </c>
      <c r="L17" s="17">
        <v>5</v>
      </c>
      <c r="M17" s="17">
        <v>4</v>
      </c>
      <c r="N17" s="17">
        <v>4</v>
      </c>
      <c r="O17" s="30"/>
      <c r="P17" s="75">
        <v>2</v>
      </c>
      <c r="Q17" s="16" t="s">
        <v>75</v>
      </c>
      <c r="R17" s="20"/>
      <c r="S17" s="20"/>
      <c r="T17" s="20"/>
      <c r="U17" s="20"/>
      <c r="V17" s="20"/>
    </row>
    <row r="18" spans="1:22">
      <c r="A18" s="15" t="s">
        <v>63</v>
      </c>
      <c r="B18" s="16" t="s">
        <v>16</v>
      </c>
      <c r="C18" s="15"/>
      <c r="D18" s="17">
        <v>3</v>
      </c>
      <c r="E18" s="17">
        <v>3</v>
      </c>
      <c r="F18" s="17">
        <v>3</v>
      </c>
      <c r="G18" s="17">
        <v>3</v>
      </c>
      <c r="H18" s="17">
        <v>3</v>
      </c>
      <c r="I18" s="17">
        <v>3</v>
      </c>
      <c r="J18" s="17">
        <v>3</v>
      </c>
      <c r="K18" s="17">
        <v>2</v>
      </c>
      <c r="L18" s="17">
        <v>3</v>
      </c>
      <c r="M18" s="17">
        <v>4</v>
      </c>
      <c r="N18" s="17">
        <v>4</v>
      </c>
      <c r="O18" s="30"/>
      <c r="P18" s="18">
        <v>3</v>
      </c>
      <c r="Q18" s="16" t="s">
        <v>76</v>
      </c>
      <c r="R18" s="20"/>
      <c r="S18" s="20"/>
      <c r="T18" s="20"/>
      <c r="U18" s="20"/>
      <c r="V18" s="20"/>
    </row>
    <row r="19" spans="1:22">
      <c r="A19" s="15" t="s">
        <v>65</v>
      </c>
      <c r="B19" s="16" t="s">
        <v>16</v>
      </c>
      <c r="C19" s="15"/>
      <c r="D19" s="17">
        <v>4</v>
      </c>
      <c r="E19" s="17">
        <v>4</v>
      </c>
      <c r="F19" s="17">
        <v>3</v>
      </c>
      <c r="G19" s="17">
        <v>3</v>
      </c>
      <c r="H19" s="17">
        <v>3</v>
      </c>
      <c r="I19" s="17">
        <v>3</v>
      </c>
      <c r="J19" s="17">
        <v>3</v>
      </c>
      <c r="K19" s="17">
        <v>3</v>
      </c>
      <c r="L19" s="17">
        <v>3</v>
      </c>
      <c r="M19" s="17">
        <v>3</v>
      </c>
      <c r="N19" s="17">
        <v>3</v>
      </c>
      <c r="O19" s="30"/>
      <c r="P19" s="18">
        <v>3</v>
      </c>
      <c r="Q19" s="19"/>
      <c r="R19" s="20"/>
      <c r="S19" s="20"/>
      <c r="T19" s="20"/>
      <c r="U19" s="20"/>
      <c r="V19" s="20"/>
    </row>
    <row r="20" spans="1:22">
      <c r="A20" s="15" t="s">
        <v>66</v>
      </c>
      <c r="B20" s="16" t="s">
        <v>16</v>
      </c>
      <c r="C20" s="15"/>
      <c r="D20" s="17">
        <v>3</v>
      </c>
      <c r="E20" s="17">
        <v>3</v>
      </c>
      <c r="F20" s="17">
        <v>3</v>
      </c>
      <c r="G20" s="17">
        <v>4</v>
      </c>
      <c r="H20" s="17">
        <v>3</v>
      </c>
      <c r="I20" s="17">
        <v>3</v>
      </c>
      <c r="J20" s="17">
        <v>3</v>
      </c>
      <c r="K20" s="17">
        <v>2</v>
      </c>
      <c r="L20" s="17">
        <v>3</v>
      </c>
      <c r="M20" s="17">
        <v>4</v>
      </c>
      <c r="N20" s="17">
        <v>3</v>
      </c>
      <c r="O20" s="30"/>
      <c r="P20" s="18">
        <v>2</v>
      </c>
      <c r="Q20" s="19"/>
      <c r="R20" s="20"/>
      <c r="S20" s="20"/>
      <c r="T20" s="20"/>
      <c r="U20" s="20"/>
      <c r="V20" s="20"/>
    </row>
    <row r="21" spans="1:22">
      <c r="A21" s="15" t="s">
        <v>67</v>
      </c>
      <c r="B21" s="16" t="s">
        <v>16</v>
      </c>
      <c r="C21" s="15"/>
      <c r="D21" s="17">
        <v>2</v>
      </c>
      <c r="E21" s="17">
        <v>2</v>
      </c>
      <c r="F21" s="17">
        <v>3</v>
      </c>
      <c r="G21" s="17">
        <v>1</v>
      </c>
      <c r="H21" s="17">
        <v>2</v>
      </c>
      <c r="I21" s="17">
        <v>2</v>
      </c>
      <c r="J21" s="17">
        <v>2</v>
      </c>
      <c r="K21" s="17">
        <v>2</v>
      </c>
      <c r="L21" s="17">
        <v>4</v>
      </c>
      <c r="M21" s="17">
        <v>2</v>
      </c>
      <c r="N21" s="17">
        <v>3</v>
      </c>
      <c r="O21" s="30"/>
      <c r="P21" s="42">
        <v>1</v>
      </c>
      <c r="Q21" s="16" t="s">
        <v>77</v>
      </c>
      <c r="R21" s="20"/>
      <c r="S21" s="20"/>
      <c r="T21" s="20"/>
      <c r="U21" s="20"/>
      <c r="V21" s="20"/>
    </row>
    <row r="22" spans="1:22" s="40" customFormat="1">
      <c r="A22" s="33" t="s">
        <v>69</v>
      </c>
      <c r="B22" s="34" t="s">
        <v>16</v>
      </c>
      <c r="C22" s="33"/>
      <c r="D22" s="35">
        <v>4</v>
      </c>
      <c r="E22" s="35">
        <v>4</v>
      </c>
      <c r="F22" s="35">
        <v>3</v>
      </c>
      <c r="G22" s="35">
        <v>3</v>
      </c>
      <c r="H22" s="35">
        <v>4</v>
      </c>
      <c r="I22" s="35">
        <v>3</v>
      </c>
      <c r="J22" s="35">
        <v>3</v>
      </c>
      <c r="K22" s="35">
        <v>3</v>
      </c>
      <c r="L22" s="35">
        <v>4</v>
      </c>
      <c r="M22" s="35">
        <v>4</v>
      </c>
      <c r="N22" s="35">
        <v>3</v>
      </c>
      <c r="O22" s="36"/>
      <c r="P22" s="76">
        <v>3</v>
      </c>
      <c r="Q22" s="38"/>
      <c r="R22" s="39"/>
      <c r="S22" s="39"/>
      <c r="T22" s="39"/>
      <c r="U22" s="39"/>
      <c r="V22" s="39"/>
    </row>
    <row r="23" spans="1:22" ht="52.5">
      <c r="A23" s="15" t="s">
        <v>58</v>
      </c>
      <c r="B23" s="16" t="s">
        <v>17</v>
      </c>
      <c r="C23" s="15" t="s">
        <v>78</v>
      </c>
      <c r="D23" s="17">
        <v>5</v>
      </c>
      <c r="E23" s="17">
        <v>5</v>
      </c>
      <c r="F23" s="17">
        <v>5</v>
      </c>
      <c r="G23" s="17">
        <v>5</v>
      </c>
      <c r="H23" s="17">
        <v>5</v>
      </c>
      <c r="I23" s="17">
        <v>5</v>
      </c>
      <c r="J23" s="17">
        <v>3</v>
      </c>
      <c r="K23" s="17">
        <v>4</v>
      </c>
      <c r="L23" s="17">
        <v>5</v>
      </c>
      <c r="M23" s="17">
        <v>5</v>
      </c>
      <c r="N23" s="17">
        <v>5</v>
      </c>
      <c r="O23" s="30"/>
      <c r="P23" s="18">
        <v>5</v>
      </c>
      <c r="Q23" s="19"/>
      <c r="R23" s="20"/>
      <c r="S23" s="20"/>
      <c r="T23" s="20"/>
      <c r="U23" s="20"/>
      <c r="V23" s="20"/>
    </row>
    <row r="24" spans="1:22" ht="15">
      <c r="A24" s="15" t="s">
        <v>61</v>
      </c>
      <c r="B24" s="16" t="s">
        <v>17</v>
      </c>
      <c r="C24" s="79">
        <v>5000</v>
      </c>
      <c r="D24" s="17">
        <v>5</v>
      </c>
      <c r="E24" s="17">
        <v>5</v>
      </c>
      <c r="F24" s="17">
        <v>5</v>
      </c>
      <c r="G24" s="17">
        <v>5</v>
      </c>
      <c r="H24" s="17">
        <v>5</v>
      </c>
      <c r="I24" s="17">
        <v>5</v>
      </c>
      <c r="J24" s="17">
        <v>5</v>
      </c>
      <c r="K24" s="17">
        <v>5</v>
      </c>
      <c r="L24" s="17">
        <v>5</v>
      </c>
      <c r="M24" s="17">
        <v>4</v>
      </c>
      <c r="N24" s="17">
        <v>5</v>
      </c>
      <c r="O24" s="30"/>
      <c r="P24" s="18">
        <v>5</v>
      </c>
      <c r="Q24" s="16" t="s">
        <v>79</v>
      </c>
      <c r="R24" s="20"/>
      <c r="S24" s="20"/>
      <c r="T24" s="20"/>
      <c r="U24" s="20"/>
      <c r="V24" s="20"/>
    </row>
    <row r="25" spans="1:22">
      <c r="A25" s="15" t="s">
        <v>63</v>
      </c>
      <c r="B25" s="16" t="s">
        <v>17</v>
      </c>
      <c r="C25" s="15"/>
      <c r="D25" s="17">
        <v>4</v>
      </c>
      <c r="E25" s="17">
        <v>4</v>
      </c>
      <c r="F25" s="17">
        <v>5</v>
      </c>
      <c r="G25" s="17">
        <v>4</v>
      </c>
      <c r="H25" s="17">
        <v>4</v>
      </c>
      <c r="I25" s="17">
        <v>4</v>
      </c>
      <c r="J25" s="17">
        <v>4</v>
      </c>
      <c r="K25" s="17">
        <v>4</v>
      </c>
      <c r="L25" s="17">
        <v>4</v>
      </c>
      <c r="M25" s="17">
        <v>4</v>
      </c>
      <c r="N25" s="17">
        <v>5</v>
      </c>
      <c r="O25" s="30"/>
      <c r="P25" s="18">
        <v>4</v>
      </c>
      <c r="Q25" s="16" t="s">
        <v>80</v>
      </c>
      <c r="R25" s="20"/>
      <c r="S25" s="20"/>
      <c r="T25" s="20"/>
      <c r="U25" s="20"/>
      <c r="V25" s="20"/>
    </row>
    <row r="26" spans="1:22">
      <c r="A26" s="21" t="s">
        <v>65</v>
      </c>
      <c r="B26" s="21" t="s">
        <v>17</v>
      </c>
      <c r="C26" s="74"/>
      <c r="D26" s="22">
        <v>5</v>
      </c>
      <c r="E26" s="22">
        <v>4</v>
      </c>
      <c r="F26" s="22">
        <v>5</v>
      </c>
      <c r="G26" s="22">
        <v>4</v>
      </c>
      <c r="H26" s="22">
        <v>5</v>
      </c>
      <c r="I26" s="22">
        <v>5</v>
      </c>
      <c r="J26" s="22">
        <v>4</v>
      </c>
      <c r="K26" s="22">
        <v>4</v>
      </c>
      <c r="L26" s="22">
        <v>5</v>
      </c>
      <c r="M26" s="22">
        <v>4</v>
      </c>
      <c r="N26" s="22">
        <v>4</v>
      </c>
      <c r="O26" s="31"/>
      <c r="P26" s="77">
        <v>4</v>
      </c>
      <c r="Q26" s="13"/>
      <c r="R26" s="13"/>
      <c r="S26" s="13"/>
      <c r="T26" s="13"/>
      <c r="U26" s="13"/>
      <c r="V26" s="13"/>
    </row>
    <row r="27" spans="1:22">
      <c r="A27" s="15" t="s">
        <v>66</v>
      </c>
      <c r="B27" s="16" t="s">
        <v>17</v>
      </c>
      <c r="C27" s="15"/>
      <c r="D27" s="17">
        <v>4</v>
      </c>
      <c r="E27" s="17">
        <v>3</v>
      </c>
      <c r="F27" s="17">
        <v>4</v>
      </c>
      <c r="G27" s="17">
        <v>4</v>
      </c>
      <c r="H27" s="17">
        <v>4</v>
      </c>
      <c r="I27" s="17">
        <v>3</v>
      </c>
      <c r="J27" s="17">
        <v>3</v>
      </c>
      <c r="K27" s="17">
        <v>4</v>
      </c>
      <c r="L27" s="17">
        <v>4</v>
      </c>
      <c r="M27" s="17">
        <v>3</v>
      </c>
      <c r="N27" s="17">
        <v>3</v>
      </c>
      <c r="O27" s="30"/>
      <c r="P27" s="18">
        <v>3</v>
      </c>
      <c r="Q27" s="19"/>
      <c r="R27" s="20"/>
      <c r="S27" s="20"/>
      <c r="T27" s="20"/>
      <c r="U27" s="20"/>
      <c r="V27" s="20"/>
    </row>
    <row r="28" spans="1:22">
      <c r="A28" s="15" t="s">
        <v>67</v>
      </c>
      <c r="B28" s="16" t="s">
        <v>17</v>
      </c>
      <c r="C28" s="15"/>
      <c r="D28" s="17">
        <v>2</v>
      </c>
      <c r="E28" s="17">
        <v>3</v>
      </c>
      <c r="F28" s="17">
        <v>4</v>
      </c>
      <c r="G28" s="17">
        <v>3</v>
      </c>
      <c r="H28" s="17">
        <v>3</v>
      </c>
      <c r="I28" s="17">
        <v>2</v>
      </c>
      <c r="J28" s="17">
        <v>2</v>
      </c>
      <c r="K28" s="17">
        <v>2</v>
      </c>
      <c r="L28" s="17">
        <v>5</v>
      </c>
      <c r="M28" s="17">
        <v>2</v>
      </c>
      <c r="N28" s="17">
        <v>3</v>
      </c>
      <c r="O28" s="30"/>
      <c r="P28" s="18">
        <v>3</v>
      </c>
      <c r="Q28" s="16" t="s">
        <v>81</v>
      </c>
      <c r="R28" s="20"/>
      <c r="S28" s="20"/>
      <c r="T28" s="20"/>
      <c r="U28" s="20"/>
      <c r="V28" s="20"/>
    </row>
    <row r="29" spans="1:22" s="40" customFormat="1">
      <c r="A29" s="33" t="s">
        <v>69</v>
      </c>
      <c r="B29" s="34" t="s">
        <v>17</v>
      </c>
      <c r="C29" s="33"/>
      <c r="D29" s="35">
        <v>4</v>
      </c>
      <c r="E29" s="35">
        <v>4</v>
      </c>
      <c r="F29" s="35">
        <v>5</v>
      </c>
      <c r="G29" s="35">
        <v>5</v>
      </c>
      <c r="H29" s="35">
        <v>5</v>
      </c>
      <c r="I29" s="35">
        <v>5</v>
      </c>
      <c r="J29" s="35">
        <v>5</v>
      </c>
      <c r="K29" s="35">
        <v>5</v>
      </c>
      <c r="L29" s="35">
        <v>5</v>
      </c>
      <c r="M29" s="35">
        <v>5</v>
      </c>
      <c r="N29" s="35">
        <v>5</v>
      </c>
      <c r="O29" s="36"/>
      <c r="P29" s="37">
        <v>5</v>
      </c>
      <c r="Q29" s="38"/>
      <c r="R29" s="39"/>
      <c r="S29" s="39"/>
      <c r="T29" s="39"/>
      <c r="U29" s="39"/>
      <c r="V29" s="39"/>
    </row>
    <row r="30" spans="1:22" ht="26.45">
      <c r="A30" s="15" t="s">
        <v>58</v>
      </c>
      <c r="B30" s="16" t="s">
        <v>18</v>
      </c>
      <c r="C30" s="15" t="s">
        <v>82</v>
      </c>
      <c r="D30" s="17">
        <v>5</v>
      </c>
      <c r="E30" s="17">
        <v>5</v>
      </c>
      <c r="F30" s="17">
        <v>5</v>
      </c>
      <c r="G30" s="17">
        <v>5</v>
      </c>
      <c r="H30" s="17">
        <v>5</v>
      </c>
      <c r="I30" s="17">
        <v>5</v>
      </c>
      <c r="J30" s="17">
        <v>5</v>
      </c>
      <c r="K30" s="17">
        <v>3</v>
      </c>
      <c r="L30" s="17">
        <v>2</v>
      </c>
      <c r="M30" s="17">
        <v>5</v>
      </c>
      <c r="N30" s="17">
        <v>5</v>
      </c>
      <c r="O30" s="30"/>
      <c r="P30" s="18">
        <v>5</v>
      </c>
      <c r="Q30" s="19"/>
      <c r="R30" s="20"/>
      <c r="S30" s="20"/>
      <c r="T30" s="20"/>
      <c r="U30" s="20"/>
      <c r="V30" s="20"/>
    </row>
    <row r="31" spans="1:22" ht="15">
      <c r="A31" s="15" t="s">
        <v>61</v>
      </c>
      <c r="B31" s="16" t="s">
        <v>18</v>
      </c>
      <c r="C31" s="79">
        <v>5000</v>
      </c>
      <c r="D31" s="17">
        <v>5</v>
      </c>
      <c r="E31" s="17">
        <v>5</v>
      </c>
      <c r="F31" s="17">
        <v>5</v>
      </c>
      <c r="G31" s="17">
        <v>5</v>
      </c>
      <c r="H31" s="17">
        <v>5</v>
      </c>
      <c r="I31" s="17">
        <v>5</v>
      </c>
      <c r="J31" s="17">
        <v>5</v>
      </c>
      <c r="K31" s="17">
        <v>5</v>
      </c>
      <c r="L31" s="17">
        <v>5</v>
      </c>
      <c r="M31" s="17">
        <v>5</v>
      </c>
      <c r="N31" s="17">
        <v>5</v>
      </c>
      <c r="O31" s="30"/>
      <c r="P31" s="18">
        <v>5</v>
      </c>
      <c r="Q31" s="16" t="s">
        <v>83</v>
      </c>
      <c r="R31" s="20"/>
      <c r="S31" s="20"/>
      <c r="T31" s="20"/>
      <c r="U31" s="20"/>
      <c r="V31" s="20"/>
    </row>
    <row r="32" spans="1:22">
      <c r="A32" s="15" t="s">
        <v>63</v>
      </c>
      <c r="B32" s="16" t="s">
        <v>18</v>
      </c>
      <c r="C32" s="15"/>
      <c r="D32" s="17">
        <v>5</v>
      </c>
      <c r="E32" s="17">
        <v>5</v>
      </c>
      <c r="F32" s="17">
        <v>5</v>
      </c>
      <c r="G32" s="17">
        <v>4</v>
      </c>
      <c r="H32" s="17">
        <v>4</v>
      </c>
      <c r="I32" s="17">
        <v>4</v>
      </c>
      <c r="J32" s="17">
        <v>5</v>
      </c>
      <c r="K32" s="17">
        <v>5</v>
      </c>
      <c r="L32" s="17">
        <v>4</v>
      </c>
      <c r="M32" s="17">
        <v>4</v>
      </c>
      <c r="N32" s="17">
        <v>5</v>
      </c>
      <c r="O32" s="30"/>
      <c r="P32" s="18">
        <v>4</v>
      </c>
      <c r="Q32" s="16" t="s">
        <v>84</v>
      </c>
      <c r="R32" s="20"/>
      <c r="S32" s="20"/>
      <c r="T32" s="20"/>
      <c r="U32" s="20"/>
      <c r="V32" s="20"/>
    </row>
    <row r="33" spans="1:22">
      <c r="A33" s="15" t="s">
        <v>65</v>
      </c>
      <c r="B33" s="16" t="s">
        <v>18</v>
      </c>
      <c r="C33" s="15"/>
      <c r="D33" s="17">
        <v>5</v>
      </c>
      <c r="E33" s="17">
        <v>5</v>
      </c>
      <c r="F33" s="17">
        <v>5</v>
      </c>
      <c r="G33" s="17">
        <v>5</v>
      </c>
      <c r="H33" s="17">
        <v>5</v>
      </c>
      <c r="I33" s="17">
        <v>5</v>
      </c>
      <c r="J33" s="17">
        <v>5</v>
      </c>
      <c r="K33" s="17">
        <v>5</v>
      </c>
      <c r="L33" s="17">
        <v>5</v>
      </c>
      <c r="M33" s="17">
        <v>5</v>
      </c>
      <c r="N33" s="17">
        <v>5</v>
      </c>
      <c r="O33" s="30"/>
      <c r="P33" s="18">
        <v>5</v>
      </c>
      <c r="Q33" s="19"/>
      <c r="R33" s="20"/>
      <c r="S33" s="20"/>
      <c r="T33" s="20"/>
      <c r="U33" s="20"/>
      <c r="V33" s="20"/>
    </row>
    <row r="34" spans="1:22">
      <c r="A34" s="15" t="s">
        <v>66</v>
      </c>
      <c r="B34" s="16" t="s">
        <v>18</v>
      </c>
      <c r="C34" s="15"/>
      <c r="D34" s="17">
        <v>5</v>
      </c>
      <c r="E34" s="17">
        <v>4</v>
      </c>
      <c r="F34" s="17">
        <v>5</v>
      </c>
      <c r="G34" s="17">
        <v>4</v>
      </c>
      <c r="H34" s="17">
        <v>5</v>
      </c>
      <c r="I34" s="17">
        <v>5</v>
      </c>
      <c r="J34" s="17">
        <v>4</v>
      </c>
      <c r="K34" s="17">
        <v>3</v>
      </c>
      <c r="L34" s="17">
        <v>5</v>
      </c>
      <c r="M34" s="17">
        <v>4</v>
      </c>
      <c r="N34" s="17">
        <v>4</v>
      </c>
      <c r="O34" s="30"/>
      <c r="P34" s="18">
        <v>4</v>
      </c>
      <c r="Q34" s="19"/>
      <c r="R34" s="20"/>
      <c r="S34" s="20"/>
      <c r="T34" s="20"/>
      <c r="U34" s="20"/>
      <c r="V34" s="20"/>
    </row>
    <row r="35" spans="1:22">
      <c r="A35" s="15" t="s">
        <v>67</v>
      </c>
      <c r="B35" s="16" t="s">
        <v>18</v>
      </c>
      <c r="C35" s="15"/>
      <c r="D35" s="17">
        <v>4</v>
      </c>
      <c r="E35" s="17">
        <v>4</v>
      </c>
      <c r="F35" s="17">
        <v>4</v>
      </c>
      <c r="G35" s="17">
        <v>3</v>
      </c>
      <c r="H35" s="17">
        <v>4</v>
      </c>
      <c r="I35" s="17">
        <v>3</v>
      </c>
      <c r="J35" s="17">
        <v>3</v>
      </c>
      <c r="K35" s="17">
        <v>3</v>
      </c>
      <c r="L35" s="17">
        <v>3</v>
      </c>
      <c r="M35" s="17">
        <v>5</v>
      </c>
      <c r="N35" s="17">
        <v>5</v>
      </c>
      <c r="O35" s="30"/>
      <c r="P35" s="18">
        <v>4</v>
      </c>
      <c r="Q35" s="16" t="s">
        <v>85</v>
      </c>
      <c r="R35" s="20"/>
      <c r="S35" s="20"/>
      <c r="T35" s="20"/>
      <c r="U35" s="20"/>
      <c r="V35" s="20"/>
    </row>
    <row r="36" spans="1:22" s="40" customFormat="1">
      <c r="A36" s="33" t="s">
        <v>69</v>
      </c>
      <c r="B36" s="34" t="s">
        <v>18</v>
      </c>
      <c r="C36" s="33"/>
      <c r="D36" s="35">
        <v>5</v>
      </c>
      <c r="E36" s="35">
        <v>4</v>
      </c>
      <c r="F36" s="35">
        <v>5</v>
      </c>
      <c r="G36" s="35">
        <v>5</v>
      </c>
      <c r="H36" s="35">
        <v>5</v>
      </c>
      <c r="I36" s="35">
        <v>4</v>
      </c>
      <c r="J36" s="35">
        <v>5</v>
      </c>
      <c r="K36" s="35">
        <v>4</v>
      </c>
      <c r="L36" s="35">
        <v>5</v>
      </c>
      <c r="M36" s="35">
        <v>5</v>
      </c>
      <c r="N36" s="35">
        <v>5</v>
      </c>
      <c r="O36" s="36"/>
      <c r="P36" s="37">
        <v>5</v>
      </c>
      <c r="Q36" s="38"/>
      <c r="R36" s="39"/>
      <c r="S36" s="39"/>
      <c r="T36" s="39"/>
      <c r="U36" s="39"/>
      <c r="V36" s="39"/>
    </row>
    <row r="37" spans="1:22" ht="39.75">
      <c r="A37" s="15" t="s">
        <v>58</v>
      </c>
      <c r="B37" s="16" t="s">
        <v>19</v>
      </c>
      <c r="C37" s="15" t="s">
        <v>86</v>
      </c>
      <c r="D37" s="17">
        <v>1</v>
      </c>
      <c r="E37" s="17">
        <v>1</v>
      </c>
      <c r="F37" s="17">
        <v>2</v>
      </c>
      <c r="G37" s="17">
        <v>2</v>
      </c>
      <c r="H37" s="17">
        <v>3</v>
      </c>
      <c r="I37" s="17">
        <v>3</v>
      </c>
      <c r="J37" s="17">
        <v>3</v>
      </c>
      <c r="K37" s="17">
        <v>2</v>
      </c>
      <c r="L37" s="17">
        <v>1</v>
      </c>
      <c r="M37" s="17">
        <v>5</v>
      </c>
      <c r="N37" s="17">
        <v>5</v>
      </c>
      <c r="O37" s="30"/>
      <c r="P37" s="42">
        <v>2</v>
      </c>
      <c r="Q37" s="19"/>
      <c r="R37" s="20"/>
      <c r="S37" s="20"/>
      <c r="T37" s="20"/>
      <c r="U37" s="20"/>
      <c r="V37" s="20"/>
    </row>
    <row r="38" spans="1:22" ht="15">
      <c r="A38" s="15" t="s">
        <v>61</v>
      </c>
      <c r="B38" s="16" t="s">
        <v>19</v>
      </c>
      <c r="C38" s="79">
        <v>600</v>
      </c>
      <c r="D38" s="17">
        <v>5</v>
      </c>
      <c r="E38" s="17">
        <v>3</v>
      </c>
      <c r="F38" s="17">
        <v>4</v>
      </c>
      <c r="G38" s="17">
        <v>4</v>
      </c>
      <c r="H38" s="17">
        <v>5</v>
      </c>
      <c r="I38" s="17">
        <v>3</v>
      </c>
      <c r="J38" s="17">
        <v>3</v>
      </c>
      <c r="K38" s="17">
        <v>4</v>
      </c>
      <c r="L38" s="17">
        <v>4</v>
      </c>
      <c r="M38" s="17">
        <v>5</v>
      </c>
      <c r="N38" s="17">
        <v>4</v>
      </c>
      <c r="O38" s="30"/>
      <c r="P38" s="18">
        <v>4</v>
      </c>
      <c r="Q38" s="19"/>
      <c r="R38" s="20"/>
      <c r="S38" s="20"/>
      <c r="T38" s="20"/>
      <c r="U38" s="20"/>
      <c r="V38" s="20"/>
    </row>
    <row r="39" spans="1:22">
      <c r="A39" s="15" t="s">
        <v>63</v>
      </c>
      <c r="B39" s="16" t="s">
        <v>19</v>
      </c>
      <c r="C39" s="15"/>
      <c r="D39" s="17">
        <v>4</v>
      </c>
      <c r="E39" s="17">
        <v>3</v>
      </c>
      <c r="F39" s="17">
        <v>4</v>
      </c>
      <c r="G39" s="17">
        <v>5</v>
      </c>
      <c r="H39" s="17">
        <v>5</v>
      </c>
      <c r="I39" s="17">
        <v>4</v>
      </c>
      <c r="J39" s="17">
        <v>4</v>
      </c>
      <c r="K39" s="17">
        <v>3</v>
      </c>
      <c r="L39" s="17">
        <v>3</v>
      </c>
      <c r="M39" s="17">
        <v>5</v>
      </c>
      <c r="N39" s="17">
        <v>5</v>
      </c>
      <c r="O39" s="30"/>
      <c r="P39" s="18">
        <v>4</v>
      </c>
      <c r="Q39" s="16" t="s">
        <v>87</v>
      </c>
      <c r="R39" s="20"/>
      <c r="S39" s="20"/>
      <c r="T39" s="20"/>
      <c r="U39" s="20"/>
      <c r="V39" s="20"/>
    </row>
    <row r="40" spans="1:22">
      <c r="A40" s="21" t="s">
        <v>65</v>
      </c>
      <c r="B40" s="21" t="s">
        <v>19</v>
      </c>
      <c r="C40" s="74"/>
      <c r="D40" s="22">
        <v>5</v>
      </c>
      <c r="E40" s="22">
        <v>4</v>
      </c>
      <c r="F40" s="22">
        <v>3</v>
      </c>
      <c r="G40" s="22">
        <v>4</v>
      </c>
      <c r="H40" s="22">
        <v>4</v>
      </c>
      <c r="I40" s="22">
        <v>4</v>
      </c>
      <c r="J40" s="22">
        <v>4</v>
      </c>
      <c r="K40" s="22">
        <v>3</v>
      </c>
      <c r="L40" s="22">
        <v>4</v>
      </c>
      <c r="M40" s="22">
        <v>5</v>
      </c>
      <c r="N40" s="22">
        <v>5</v>
      </c>
      <c r="O40" s="31"/>
      <c r="P40" s="78">
        <v>3</v>
      </c>
      <c r="Q40" s="13"/>
      <c r="R40" s="13"/>
      <c r="S40" s="13"/>
      <c r="T40" s="13"/>
      <c r="U40" s="13"/>
      <c r="V40" s="13"/>
    </row>
    <row r="41" spans="1:22">
      <c r="A41" s="15" t="s">
        <v>66</v>
      </c>
      <c r="B41" s="16" t="s">
        <v>19</v>
      </c>
      <c r="C41" s="15"/>
      <c r="D41" s="17">
        <v>4</v>
      </c>
      <c r="E41" s="17">
        <v>2</v>
      </c>
      <c r="F41" s="17">
        <v>4</v>
      </c>
      <c r="G41" s="17">
        <v>4</v>
      </c>
      <c r="H41" s="17">
        <v>4</v>
      </c>
      <c r="I41" s="17">
        <v>4</v>
      </c>
      <c r="J41" s="17">
        <v>4</v>
      </c>
      <c r="K41" s="17">
        <v>3</v>
      </c>
      <c r="L41" s="17">
        <v>3</v>
      </c>
      <c r="M41" s="17">
        <v>4</v>
      </c>
      <c r="N41" s="17">
        <v>4</v>
      </c>
      <c r="O41" s="30"/>
      <c r="P41" s="75">
        <v>2</v>
      </c>
      <c r="Q41" s="16" t="s">
        <v>88</v>
      </c>
      <c r="R41" s="20"/>
      <c r="S41" s="20"/>
      <c r="T41" s="20"/>
      <c r="U41" s="20"/>
      <c r="V41" s="20"/>
    </row>
    <row r="42" spans="1:22">
      <c r="A42" s="15" t="s">
        <v>67</v>
      </c>
      <c r="B42" s="16" t="s">
        <v>19</v>
      </c>
      <c r="C42" s="15"/>
      <c r="D42" s="17">
        <v>3</v>
      </c>
      <c r="E42" s="17">
        <v>2</v>
      </c>
      <c r="F42" s="17">
        <v>3</v>
      </c>
      <c r="G42" s="17">
        <v>3</v>
      </c>
      <c r="H42" s="17">
        <v>2</v>
      </c>
      <c r="I42" s="17">
        <v>2</v>
      </c>
      <c r="J42" s="17">
        <v>2</v>
      </c>
      <c r="K42" s="17">
        <v>3</v>
      </c>
      <c r="L42" s="17">
        <v>3</v>
      </c>
      <c r="M42" s="17">
        <v>4</v>
      </c>
      <c r="N42" s="17">
        <v>3</v>
      </c>
      <c r="O42" s="30"/>
      <c r="P42" s="18">
        <v>3</v>
      </c>
      <c r="Q42" s="16" t="s">
        <v>89</v>
      </c>
      <c r="R42" s="20"/>
      <c r="S42" s="20"/>
      <c r="T42" s="20"/>
      <c r="U42" s="20"/>
      <c r="V42" s="20"/>
    </row>
    <row r="43" spans="1:22" s="40" customFormat="1">
      <c r="A43" s="33" t="s">
        <v>69</v>
      </c>
      <c r="B43" s="34" t="s">
        <v>19</v>
      </c>
      <c r="C43" s="33"/>
      <c r="D43" s="35">
        <v>3</v>
      </c>
      <c r="E43" s="35">
        <v>3</v>
      </c>
      <c r="F43" s="35">
        <v>3</v>
      </c>
      <c r="G43" s="35">
        <v>4</v>
      </c>
      <c r="H43" s="35">
        <v>3</v>
      </c>
      <c r="I43" s="35">
        <v>4</v>
      </c>
      <c r="J43" s="35">
        <v>4</v>
      </c>
      <c r="K43" s="35">
        <v>3</v>
      </c>
      <c r="L43" s="35">
        <v>4</v>
      </c>
      <c r="M43" s="35">
        <v>3</v>
      </c>
      <c r="N43" s="35">
        <v>4</v>
      </c>
      <c r="O43" s="36"/>
      <c r="P43" s="37">
        <v>3</v>
      </c>
      <c r="Q43" s="34" t="s">
        <v>90</v>
      </c>
      <c r="R43" s="39"/>
      <c r="S43" s="39"/>
      <c r="T43" s="39"/>
      <c r="U43" s="39"/>
      <c r="V43" s="39"/>
    </row>
    <row r="44" spans="1:22" ht="39.6">
      <c r="A44" s="15" t="s">
        <v>58</v>
      </c>
      <c r="B44" s="16" t="s">
        <v>20</v>
      </c>
      <c r="C44" s="15" t="s">
        <v>91</v>
      </c>
      <c r="D44" s="17">
        <v>5</v>
      </c>
      <c r="E44" s="17">
        <v>5</v>
      </c>
      <c r="F44" s="17">
        <v>5</v>
      </c>
      <c r="G44" s="17">
        <v>5</v>
      </c>
      <c r="H44" s="17">
        <v>5</v>
      </c>
      <c r="I44" s="17">
        <v>4</v>
      </c>
      <c r="J44" s="17">
        <v>5</v>
      </c>
      <c r="K44" s="17">
        <v>5</v>
      </c>
      <c r="L44" s="17">
        <v>4</v>
      </c>
      <c r="M44" s="17">
        <v>5</v>
      </c>
      <c r="N44" s="17">
        <v>4</v>
      </c>
      <c r="O44" s="30"/>
      <c r="P44" s="18">
        <v>5</v>
      </c>
      <c r="Q44" s="19"/>
      <c r="R44" s="20"/>
      <c r="S44" s="20"/>
      <c r="T44" s="20"/>
      <c r="U44" s="20"/>
      <c r="V44" s="20"/>
    </row>
    <row r="45" spans="1:22" ht="15">
      <c r="A45" s="15" t="s">
        <v>61</v>
      </c>
      <c r="B45" s="16" t="s">
        <v>20</v>
      </c>
      <c r="C45" s="79">
        <v>5000</v>
      </c>
      <c r="D45" s="17">
        <v>5</v>
      </c>
      <c r="E45" s="17">
        <v>5</v>
      </c>
      <c r="F45" s="17">
        <v>5</v>
      </c>
      <c r="G45" s="17">
        <v>5</v>
      </c>
      <c r="H45" s="17">
        <v>4</v>
      </c>
      <c r="I45" s="17">
        <v>4</v>
      </c>
      <c r="J45" s="17">
        <v>5</v>
      </c>
      <c r="K45" s="17">
        <v>5</v>
      </c>
      <c r="L45" s="17">
        <v>5</v>
      </c>
      <c r="M45" s="17">
        <v>5</v>
      </c>
      <c r="N45" s="17">
        <v>5</v>
      </c>
      <c r="O45" s="30"/>
      <c r="P45" s="18">
        <v>5</v>
      </c>
      <c r="Q45" s="16" t="s">
        <v>92</v>
      </c>
      <c r="R45" s="20"/>
      <c r="S45" s="20"/>
      <c r="T45" s="20"/>
      <c r="U45" s="20"/>
      <c r="V45" s="20"/>
    </row>
    <row r="46" spans="1:22">
      <c r="A46" s="15" t="s">
        <v>63</v>
      </c>
      <c r="B46" s="16" t="s">
        <v>20</v>
      </c>
      <c r="C46" s="15"/>
      <c r="D46" s="17">
        <v>5</v>
      </c>
      <c r="E46" s="17">
        <v>4</v>
      </c>
      <c r="F46" s="17">
        <v>5</v>
      </c>
      <c r="G46" s="17">
        <v>5</v>
      </c>
      <c r="H46" s="17">
        <v>5</v>
      </c>
      <c r="I46" s="17">
        <v>5</v>
      </c>
      <c r="J46" s="17">
        <v>4</v>
      </c>
      <c r="K46" s="17">
        <v>5</v>
      </c>
      <c r="L46" s="17">
        <v>5</v>
      </c>
      <c r="M46" s="17">
        <v>4</v>
      </c>
      <c r="N46" s="17">
        <v>4</v>
      </c>
      <c r="O46" s="30"/>
      <c r="P46" s="18">
        <v>5</v>
      </c>
      <c r="Q46" s="16" t="s">
        <v>93</v>
      </c>
      <c r="R46" s="20"/>
      <c r="S46" s="20"/>
      <c r="T46" s="20"/>
      <c r="U46" s="20"/>
      <c r="V46" s="20"/>
    </row>
    <row r="47" spans="1:22">
      <c r="A47" s="15" t="s">
        <v>65</v>
      </c>
      <c r="B47" s="16" t="s">
        <v>20</v>
      </c>
      <c r="C47" s="15"/>
      <c r="D47" s="17">
        <v>5</v>
      </c>
      <c r="E47" s="17">
        <v>5</v>
      </c>
      <c r="F47" s="17">
        <v>5</v>
      </c>
      <c r="G47" s="17">
        <v>4</v>
      </c>
      <c r="H47" s="17">
        <v>5</v>
      </c>
      <c r="I47" s="17">
        <v>4</v>
      </c>
      <c r="J47" s="17">
        <v>4</v>
      </c>
      <c r="K47" s="17">
        <v>5</v>
      </c>
      <c r="L47" s="17">
        <v>5</v>
      </c>
      <c r="M47" s="17">
        <v>5</v>
      </c>
      <c r="N47" s="17">
        <v>5</v>
      </c>
      <c r="O47" s="30"/>
      <c r="P47" s="18">
        <v>5</v>
      </c>
      <c r="Q47" s="19"/>
      <c r="R47" s="20"/>
      <c r="S47" s="20"/>
      <c r="T47" s="20"/>
      <c r="U47" s="20"/>
      <c r="V47" s="20"/>
    </row>
    <row r="48" spans="1:22">
      <c r="A48" s="15" t="s">
        <v>66</v>
      </c>
      <c r="B48" s="16" t="s">
        <v>20</v>
      </c>
      <c r="C48" s="15"/>
      <c r="D48" s="17">
        <v>4</v>
      </c>
      <c r="E48" s="17">
        <v>4</v>
      </c>
      <c r="F48" s="17">
        <v>5</v>
      </c>
      <c r="G48" s="17">
        <v>4</v>
      </c>
      <c r="H48" s="17">
        <v>3</v>
      </c>
      <c r="I48" s="17">
        <v>3</v>
      </c>
      <c r="J48" s="17">
        <v>4</v>
      </c>
      <c r="K48" s="17">
        <v>5</v>
      </c>
      <c r="L48" s="17">
        <v>4</v>
      </c>
      <c r="M48" s="17">
        <v>4</v>
      </c>
      <c r="N48" s="17">
        <v>4</v>
      </c>
      <c r="O48" s="30"/>
      <c r="P48" s="18">
        <v>4</v>
      </c>
      <c r="Q48" s="19"/>
      <c r="R48" s="20"/>
      <c r="S48" s="20"/>
      <c r="T48" s="20"/>
      <c r="U48" s="20"/>
      <c r="V48" s="20"/>
    </row>
    <row r="49" spans="1:22">
      <c r="A49" s="15" t="s">
        <v>67</v>
      </c>
      <c r="B49" s="16" t="s">
        <v>20</v>
      </c>
      <c r="C49" s="15"/>
      <c r="D49" s="17">
        <v>4</v>
      </c>
      <c r="E49" s="17">
        <v>4</v>
      </c>
      <c r="F49" s="17">
        <v>5</v>
      </c>
      <c r="G49" s="17">
        <v>3</v>
      </c>
      <c r="H49" s="17">
        <v>5</v>
      </c>
      <c r="I49" s="17">
        <v>3</v>
      </c>
      <c r="J49" s="17">
        <v>4</v>
      </c>
      <c r="K49" s="17">
        <v>4</v>
      </c>
      <c r="L49" s="17">
        <v>5</v>
      </c>
      <c r="M49" s="17">
        <v>4</v>
      </c>
      <c r="N49" s="17">
        <v>4</v>
      </c>
      <c r="O49" s="30"/>
      <c r="P49" s="18">
        <v>5</v>
      </c>
      <c r="Q49" s="16" t="s">
        <v>94</v>
      </c>
      <c r="R49" s="20"/>
      <c r="S49" s="20"/>
      <c r="T49" s="20"/>
      <c r="U49" s="20"/>
      <c r="V49" s="20"/>
    </row>
    <row r="50" spans="1:22" s="40" customFormat="1">
      <c r="A50" s="33" t="s">
        <v>69</v>
      </c>
      <c r="B50" s="34" t="s">
        <v>20</v>
      </c>
      <c r="C50" s="33"/>
      <c r="D50" s="35">
        <v>5</v>
      </c>
      <c r="E50" s="35">
        <v>4</v>
      </c>
      <c r="F50" s="35">
        <v>5</v>
      </c>
      <c r="G50" s="35">
        <v>5</v>
      </c>
      <c r="H50" s="35">
        <v>5</v>
      </c>
      <c r="I50" s="35">
        <v>4</v>
      </c>
      <c r="J50" s="35">
        <v>5</v>
      </c>
      <c r="K50" s="35">
        <v>5</v>
      </c>
      <c r="L50" s="35">
        <v>5</v>
      </c>
      <c r="M50" s="35">
        <v>5</v>
      </c>
      <c r="N50" s="35">
        <v>5</v>
      </c>
      <c r="O50" s="36"/>
      <c r="P50" s="37">
        <v>5</v>
      </c>
      <c r="Q50" s="38"/>
      <c r="R50" s="39"/>
      <c r="S50" s="39"/>
      <c r="T50" s="39"/>
      <c r="U50" s="39"/>
      <c r="V50" s="39"/>
    </row>
    <row r="51" spans="1:22" ht="52.5">
      <c r="A51" s="15" t="s">
        <v>58</v>
      </c>
      <c r="B51" s="16" t="s">
        <v>95</v>
      </c>
      <c r="C51" s="15" t="s">
        <v>96</v>
      </c>
      <c r="D51" s="17">
        <v>5</v>
      </c>
      <c r="E51" s="17">
        <v>5</v>
      </c>
      <c r="F51" s="17">
        <v>5</v>
      </c>
      <c r="G51" s="17">
        <v>5</v>
      </c>
      <c r="H51" s="17">
        <v>5</v>
      </c>
      <c r="I51" s="17">
        <v>5</v>
      </c>
      <c r="J51" s="17">
        <v>5</v>
      </c>
      <c r="K51" s="17">
        <v>5</v>
      </c>
      <c r="L51" s="17">
        <v>5</v>
      </c>
      <c r="M51" s="17">
        <v>5</v>
      </c>
      <c r="N51" s="17">
        <v>3</v>
      </c>
      <c r="O51" s="30"/>
      <c r="P51" s="18">
        <v>5</v>
      </c>
      <c r="Q51" s="19"/>
      <c r="R51" s="20"/>
      <c r="S51" s="20"/>
      <c r="T51" s="20"/>
      <c r="U51" s="20"/>
      <c r="V51" s="20"/>
    </row>
    <row r="52" spans="1:22" ht="15">
      <c r="A52" s="15" t="s">
        <v>61</v>
      </c>
      <c r="B52" s="16" t="s">
        <v>95</v>
      </c>
      <c r="C52" s="79">
        <v>5000</v>
      </c>
      <c r="D52" s="17">
        <v>5</v>
      </c>
      <c r="E52" s="17">
        <v>4</v>
      </c>
      <c r="F52" s="17">
        <v>4</v>
      </c>
      <c r="G52" s="17">
        <v>4</v>
      </c>
      <c r="H52" s="17">
        <v>5</v>
      </c>
      <c r="I52" s="17">
        <v>5</v>
      </c>
      <c r="J52" s="17">
        <v>5</v>
      </c>
      <c r="K52" s="17">
        <v>5</v>
      </c>
      <c r="L52" s="17">
        <v>5</v>
      </c>
      <c r="M52" s="17">
        <v>4</v>
      </c>
      <c r="N52" s="17">
        <v>5</v>
      </c>
      <c r="O52" s="30"/>
      <c r="P52" s="18">
        <v>4</v>
      </c>
      <c r="Q52" s="19"/>
      <c r="R52" s="20"/>
      <c r="S52" s="20"/>
      <c r="T52" s="20"/>
      <c r="U52" s="20"/>
      <c r="V52" s="20"/>
    </row>
    <row r="53" spans="1:22">
      <c r="A53" s="15" t="s">
        <v>63</v>
      </c>
      <c r="B53" s="16" t="s">
        <v>95</v>
      </c>
      <c r="C53" s="15"/>
      <c r="D53" s="17">
        <v>5</v>
      </c>
      <c r="E53" s="17">
        <v>4</v>
      </c>
      <c r="F53" s="17">
        <v>5</v>
      </c>
      <c r="G53" s="17">
        <v>5</v>
      </c>
      <c r="H53" s="17">
        <v>4</v>
      </c>
      <c r="I53" s="17">
        <v>5</v>
      </c>
      <c r="J53" s="17">
        <v>5</v>
      </c>
      <c r="K53" s="17">
        <v>5</v>
      </c>
      <c r="L53" s="17">
        <v>4</v>
      </c>
      <c r="M53" s="17">
        <v>5</v>
      </c>
      <c r="N53" s="17">
        <v>5</v>
      </c>
      <c r="O53" s="30"/>
      <c r="P53" s="18">
        <v>5</v>
      </c>
      <c r="Q53" s="16" t="s">
        <v>97</v>
      </c>
      <c r="R53" s="20"/>
      <c r="S53" s="20"/>
      <c r="T53" s="20"/>
      <c r="U53" s="20"/>
      <c r="V53" s="20"/>
    </row>
    <row r="54" spans="1:22">
      <c r="A54" s="21" t="s">
        <v>65</v>
      </c>
      <c r="B54" s="21" t="s">
        <v>95</v>
      </c>
      <c r="C54" s="74"/>
      <c r="D54" s="22">
        <v>5</v>
      </c>
      <c r="E54" s="22">
        <v>5</v>
      </c>
      <c r="F54" s="22">
        <v>5</v>
      </c>
      <c r="G54" s="22">
        <v>4</v>
      </c>
      <c r="H54" s="22">
        <v>4</v>
      </c>
      <c r="I54" s="22">
        <v>3</v>
      </c>
      <c r="J54" s="22">
        <v>4</v>
      </c>
      <c r="K54" s="22">
        <v>5</v>
      </c>
      <c r="L54" s="22">
        <v>4</v>
      </c>
      <c r="M54" s="22">
        <v>4</v>
      </c>
      <c r="N54" s="22">
        <v>5</v>
      </c>
      <c r="O54" s="31"/>
      <c r="P54" s="77">
        <v>4</v>
      </c>
      <c r="Q54" s="13"/>
      <c r="R54" s="13"/>
      <c r="S54" s="13"/>
      <c r="T54" s="13"/>
      <c r="U54" s="13"/>
      <c r="V54" s="13"/>
    </row>
    <row r="55" spans="1:22">
      <c r="A55" s="15" t="s">
        <v>66</v>
      </c>
      <c r="B55" s="16" t="s">
        <v>95</v>
      </c>
      <c r="C55" s="15"/>
      <c r="D55" s="17">
        <v>4</v>
      </c>
      <c r="E55" s="17">
        <v>4</v>
      </c>
      <c r="F55" s="17">
        <v>5</v>
      </c>
      <c r="G55" s="17">
        <v>4</v>
      </c>
      <c r="H55" s="17">
        <v>5</v>
      </c>
      <c r="I55" s="17">
        <v>4</v>
      </c>
      <c r="J55" s="17">
        <v>4</v>
      </c>
      <c r="K55" s="17">
        <v>5</v>
      </c>
      <c r="L55" s="17">
        <v>5</v>
      </c>
      <c r="M55" s="17">
        <v>5</v>
      </c>
      <c r="N55" s="17">
        <v>5</v>
      </c>
      <c r="O55" s="30"/>
      <c r="P55" s="18">
        <v>5</v>
      </c>
      <c r="Q55" s="19"/>
      <c r="R55" s="20"/>
      <c r="S55" s="20"/>
      <c r="T55" s="20"/>
      <c r="U55" s="20"/>
      <c r="V55" s="20"/>
    </row>
    <row r="56" spans="1:22">
      <c r="A56" s="15" t="s">
        <v>67</v>
      </c>
      <c r="B56" s="16" t="s">
        <v>95</v>
      </c>
      <c r="C56" s="15"/>
      <c r="D56" s="17">
        <v>5</v>
      </c>
      <c r="E56" s="17">
        <v>5</v>
      </c>
      <c r="F56" s="17">
        <v>5</v>
      </c>
      <c r="G56" s="17">
        <v>4</v>
      </c>
      <c r="H56" s="17">
        <v>4</v>
      </c>
      <c r="I56" s="17">
        <v>4</v>
      </c>
      <c r="J56" s="17">
        <v>4</v>
      </c>
      <c r="K56" s="17">
        <v>5</v>
      </c>
      <c r="L56" s="17">
        <v>4</v>
      </c>
      <c r="M56" s="17">
        <v>4</v>
      </c>
      <c r="N56" s="17">
        <v>3</v>
      </c>
      <c r="O56" s="30"/>
      <c r="P56" s="18">
        <v>4</v>
      </c>
      <c r="Q56" s="16" t="s">
        <v>98</v>
      </c>
      <c r="R56" s="20"/>
      <c r="S56" s="20"/>
      <c r="T56" s="20"/>
      <c r="U56" s="20"/>
      <c r="V56" s="20"/>
    </row>
    <row r="57" spans="1:22" s="40" customFormat="1">
      <c r="A57" s="33" t="s">
        <v>69</v>
      </c>
      <c r="B57" s="34" t="s">
        <v>95</v>
      </c>
      <c r="C57" s="33"/>
      <c r="D57" s="35">
        <v>5</v>
      </c>
      <c r="E57" s="35">
        <v>5</v>
      </c>
      <c r="F57" s="35">
        <v>5</v>
      </c>
      <c r="G57" s="35">
        <v>4</v>
      </c>
      <c r="H57" s="35">
        <v>5</v>
      </c>
      <c r="I57" s="35">
        <v>5</v>
      </c>
      <c r="J57" s="35">
        <v>5</v>
      </c>
      <c r="K57" s="35">
        <v>5</v>
      </c>
      <c r="L57" s="35">
        <v>4</v>
      </c>
      <c r="M57" s="35">
        <v>5</v>
      </c>
      <c r="N57" s="35">
        <v>5</v>
      </c>
      <c r="O57" s="36"/>
      <c r="P57" s="37">
        <v>5</v>
      </c>
      <c r="Q57" s="38"/>
      <c r="R57" s="39"/>
      <c r="S57" s="39"/>
      <c r="T57" s="39"/>
      <c r="U57" s="39"/>
      <c r="V57" s="39"/>
    </row>
    <row r="58" spans="1:22" ht="52.9">
      <c r="A58" s="15" t="s">
        <v>58</v>
      </c>
      <c r="B58" s="16" t="s">
        <v>22</v>
      </c>
      <c r="C58" s="15" t="s">
        <v>99</v>
      </c>
      <c r="D58" s="17">
        <v>5</v>
      </c>
      <c r="E58" s="17">
        <v>5</v>
      </c>
      <c r="F58" s="17">
        <v>5</v>
      </c>
      <c r="G58" s="17">
        <v>2</v>
      </c>
      <c r="H58" s="17">
        <v>5</v>
      </c>
      <c r="I58" s="17">
        <v>5</v>
      </c>
      <c r="J58" s="17">
        <v>5</v>
      </c>
      <c r="K58" s="17">
        <v>5</v>
      </c>
      <c r="L58" s="17">
        <v>5</v>
      </c>
      <c r="M58" s="17">
        <v>3</v>
      </c>
      <c r="N58" s="17">
        <v>1</v>
      </c>
      <c r="O58" s="30"/>
      <c r="P58" s="18">
        <v>3</v>
      </c>
      <c r="Q58" s="19"/>
      <c r="R58" s="20"/>
      <c r="S58" s="20"/>
      <c r="T58" s="20"/>
      <c r="U58" s="20"/>
      <c r="V58" s="20"/>
    </row>
    <row r="59" spans="1:22" ht="15">
      <c r="A59" s="15" t="s">
        <v>61</v>
      </c>
      <c r="B59" s="16" t="s">
        <v>22</v>
      </c>
      <c r="C59" s="79">
        <v>5000</v>
      </c>
      <c r="D59" s="17">
        <v>5</v>
      </c>
      <c r="E59" s="17">
        <v>5</v>
      </c>
      <c r="F59" s="17">
        <v>5</v>
      </c>
      <c r="G59" s="17">
        <v>3</v>
      </c>
      <c r="H59" s="17">
        <v>5</v>
      </c>
      <c r="I59" s="17">
        <v>5</v>
      </c>
      <c r="J59" s="17">
        <v>5</v>
      </c>
      <c r="K59" s="17">
        <v>5</v>
      </c>
      <c r="L59" s="17">
        <v>5</v>
      </c>
      <c r="M59" s="17">
        <v>5</v>
      </c>
      <c r="N59" s="17">
        <v>5</v>
      </c>
      <c r="O59" s="30"/>
      <c r="P59" s="75">
        <v>3</v>
      </c>
      <c r="Q59" s="16" t="s">
        <v>100</v>
      </c>
      <c r="R59" s="20"/>
      <c r="S59" s="20"/>
      <c r="T59" s="20"/>
      <c r="U59" s="20"/>
      <c r="V59" s="20"/>
    </row>
    <row r="60" spans="1:22">
      <c r="A60" s="15" t="s">
        <v>63</v>
      </c>
      <c r="B60" s="16" t="s">
        <v>22</v>
      </c>
      <c r="C60" s="15"/>
      <c r="D60" s="17">
        <v>4</v>
      </c>
      <c r="E60" s="17">
        <v>3</v>
      </c>
      <c r="F60" s="17">
        <v>5</v>
      </c>
      <c r="G60" s="17">
        <v>4</v>
      </c>
      <c r="H60" s="17">
        <v>4</v>
      </c>
      <c r="I60" s="17">
        <v>4</v>
      </c>
      <c r="J60" s="17">
        <v>4</v>
      </c>
      <c r="K60" s="17">
        <v>4</v>
      </c>
      <c r="L60" s="17">
        <v>3</v>
      </c>
      <c r="M60" s="17">
        <v>3</v>
      </c>
      <c r="N60" s="17">
        <v>3</v>
      </c>
      <c r="O60" s="30"/>
      <c r="P60" s="18">
        <v>4</v>
      </c>
      <c r="Q60" s="16" t="s">
        <v>101</v>
      </c>
      <c r="R60" s="20"/>
      <c r="S60" s="20"/>
      <c r="T60" s="20"/>
      <c r="U60" s="20"/>
      <c r="V60" s="20"/>
    </row>
    <row r="61" spans="1:22">
      <c r="A61" s="15" t="s">
        <v>65</v>
      </c>
      <c r="B61" s="16" t="s">
        <v>22</v>
      </c>
      <c r="C61" s="15"/>
      <c r="D61" s="17">
        <v>5</v>
      </c>
      <c r="E61" s="17">
        <v>5</v>
      </c>
      <c r="F61" s="17">
        <v>5</v>
      </c>
      <c r="G61" s="17">
        <v>5</v>
      </c>
      <c r="H61" s="17">
        <v>4</v>
      </c>
      <c r="I61" s="17">
        <v>4</v>
      </c>
      <c r="J61" s="17">
        <v>4</v>
      </c>
      <c r="K61" s="17">
        <v>4</v>
      </c>
      <c r="L61" s="17">
        <v>4</v>
      </c>
      <c r="M61" s="17">
        <v>3</v>
      </c>
      <c r="N61" s="17">
        <v>4</v>
      </c>
      <c r="O61" s="30"/>
      <c r="P61" s="18">
        <v>4</v>
      </c>
      <c r="Q61" s="19"/>
      <c r="R61" s="20"/>
      <c r="S61" s="20"/>
      <c r="T61" s="20"/>
      <c r="U61" s="20"/>
      <c r="V61" s="20"/>
    </row>
    <row r="62" spans="1:22">
      <c r="A62" s="15" t="s">
        <v>66</v>
      </c>
      <c r="B62" s="16" t="s">
        <v>22</v>
      </c>
      <c r="C62" s="15"/>
      <c r="D62" s="17">
        <v>4</v>
      </c>
      <c r="E62" s="17">
        <v>4</v>
      </c>
      <c r="F62" s="17">
        <v>5</v>
      </c>
      <c r="G62" s="17">
        <v>3</v>
      </c>
      <c r="H62" s="17">
        <v>4</v>
      </c>
      <c r="I62" s="17">
        <v>3</v>
      </c>
      <c r="J62" s="17">
        <v>3</v>
      </c>
      <c r="K62" s="17">
        <v>5</v>
      </c>
      <c r="L62" s="17">
        <v>4</v>
      </c>
      <c r="M62" s="17">
        <v>2</v>
      </c>
      <c r="N62" s="17">
        <v>2</v>
      </c>
      <c r="O62" s="30"/>
      <c r="P62" s="18">
        <v>3</v>
      </c>
      <c r="Q62" s="19"/>
      <c r="R62" s="20"/>
      <c r="S62" s="20"/>
      <c r="T62" s="20"/>
      <c r="U62" s="20"/>
      <c r="V62" s="20"/>
    </row>
    <row r="63" spans="1:22">
      <c r="A63" s="15" t="s">
        <v>67</v>
      </c>
      <c r="B63" s="16" t="s">
        <v>22</v>
      </c>
      <c r="C63" s="15"/>
      <c r="D63" s="17">
        <v>3</v>
      </c>
      <c r="E63" s="17">
        <v>2</v>
      </c>
      <c r="F63" s="17">
        <v>5</v>
      </c>
      <c r="G63" s="17">
        <v>2</v>
      </c>
      <c r="H63" s="17">
        <v>2</v>
      </c>
      <c r="I63" s="17">
        <v>2</v>
      </c>
      <c r="J63" s="17">
        <v>2</v>
      </c>
      <c r="K63" s="17">
        <v>4</v>
      </c>
      <c r="L63" s="17">
        <v>3</v>
      </c>
      <c r="M63" s="17">
        <v>2</v>
      </c>
      <c r="N63" s="17">
        <v>1</v>
      </c>
      <c r="O63" s="30"/>
      <c r="P63" s="42">
        <v>2</v>
      </c>
      <c r="Q63" s="16" t="s">
        <v>102</v>
      </c>
      <c r="R63" s="20"/>
      <c r="S63" s="20"/>
      <c r="T63" s="20"/>
      <c r="U63" s="20"/>
      <c r="V63" s="20"/>
    </row>
    <row r="64" spans="1:22" s="40" customFormat="1">
      <c r="A64" s="33" t="s">
        <v>69</v>
      </c>
      <c r="B64" s="34" t="s">
        <v>22</v>
      </c>
      <c r="C64" s="33"/>
      <c r="D64" s="35">
        <v>5</v>
      </c>
      <c r="E64" s="35">
        <v>5</v>
      </c>
      <c r="F64" s="35">
        <v>5</v>
      </c>
      <c r="G64" s="35">
        <v>5</v>
      </c>
      <c r="H64" s="35">
        <v>4</v>
      </c>
      <c r="I64" s="35">
        <v>5</v>
      </c>
      <c r="J64" s="35">
        <v>5</v>
      </c>
      <c r="K64" s="35">
        <v>5</v>
      </c>
      <c r="L64" s="35">
        <v>5</v>
      </c>
      <c r="M64" s="35">
        <v>5</v>
      </c>
      <c r="N64" s="35">
        <v>3</v>
      </c>
      <c r="O64" s="36"/>
      <c r="P64" s="43">
        <v>5</v>
      </c>
      <c r="Q64" s="38"/>
      <c r="R64" s="39"/>
      <c r="S64" s="39"/>
      <c r="T64" s="39"/>
      <c r="U64" s="39"/>
      <c r="V64" s="39"/>
    </row>
    <row r="65" spans="1:22" ht="39.75">
      <c r="A65" s="15" t="s">
        <v>58</v>
      </c>
      <c r="B65" s="16" t="s">
        <v>23</v>
      </c>
      <c r="C65" s="15" t="s">
        <v>103</v>
      </c>
      <c r="D65" s="17">
        <v>5</v>
      </c>
      <c r="E65" s="17">
        <v>5</v>
      </c>
      <c r="F65" s="17">
        <v>5</v>
      </c>
      <c r="G65" s="17">
        <v>5</v>
      </c>
      <c r="H65" s="17">
        <v>4</v>
      </c>
      <c r="I65" s="17">
        <v>5</v>
      </c>
      <c r="J65" s="17">
        <v>5</v>
      </c>
      <c r="K65" s="17">
        <v>5</v>
      </c>
      <c r="L65" s="17">
        <v>5</v>
      </c>
      <c r="M65" s="17">
        <v>5</v>
      </c>
      <c r="N65" s="17">
        <v>5</v>
      </c>
      <c r="O65" s="30"/>
      <c r="P65" s="18">
        <v>4</v>
      </c>
      <c r="Q65" s="19"/>
      <c r="R65" s="20"/>
      <c r="S65" s="20"/>
      <c r="T65" s="20"/>
      <c r="U65" s="20"/>
      <c r="V65" s="20"/>
    </row>
    <row r="66" spans="1:22" ht="15">
      <c r="A66" s="15" t="s">
        <v>61</v>
      </c>
      <c r="B66" s="16" t="s">
        <v>23</v>
      </c>
      <c r="C66" s="80">
        <v>1523.27</v>
      </c>
      <c r="D66" s="17">
        <v>5</v>
      </c>
      <c r="E66" s="17">
        <v>5</v>
      </c>
      <c r="F66" s="17">
        <v>5</v>
      </c>
      <c r="G66" s="17">
        <v>5</v>
      </c>
      <c r="H66" s="17">
        <v>5</v>
      </c>
      <c r="I66" s="17">
        <v>5</v>
      </c>
      <c r="J66" s="17">
        <v>5</v>
      </c>
      <c r="K66" s="17">
        <v>5</v>
      </c>
      <c r="L66" s="17">
        <v>5</v>
      </c>
      <c r="M66" s="17">
        <v>5</v>
      </c>
      <c r="N66" s="17">
        <v>5</v>
      </c>
      <c r="O66" s="30"/>
      <c r="P66" s="18">
        <v>5</v>
      </c>
      <c r="Q66" s="19"/>
      <c r="R66" s="20"/>
      <c r="S66" s="20"/>
      <c r="T66" s="20"/>
      <c r="U66" s="20"/>
      <c r="V66" s="20"/>
    </row>
    <row r="67" spans="1:22">
      <c r="A67" s="15" t="s">
        <v>63</v>
      </c>
      <c r="B67" s="16" t="s">
        <v>23</v>
      </c>
      <c r="C67" s="15"/>
      <c r="D67" s="17">
        <v>4</v>
      </c>
      <c r="E67" s="17">
        <v>4</v>
      </c>
      <c r="F67" s="17">
        <v>3</v>
      </c>
      <c r="G67" s="17">
        <v>4</v>
      </c>
      <c r="H67" s="17">
        <v>3</v>
      </c>
      <c r="I67" s="17">
        <v>4</v>
      </c>
      <c r="J67" s="17">
        <v>4</v>
      </c>
      <c r="K67" s="17">
        <v>4</v>
      </c>
      <c r="L67" s="17">
        <v>5</v>
      </c>
      <c r="M67" s="17">
        <v>5</v>
      </c>
      <c r="N67" s="17">
        <v>4</v>
      </c>
      <c r="O67" s="30"/>
      <c r="P67" s="18">
        <v>4</v>
      </c>
      <c r="Q67" s="16" t="s">
        <v>104</v>
      </c>
      <c r="R67" s="20"/>
      <c r="S67" s="20"/>
      <c r="T67" s="20"/>
      <c r="U67" s="20"/>
      <c r="V67" s="20"/>
    </row>
    <row r="68" spans="1:22">
      <c r="A68" s="21" t="s">
        <v>65</v>
      </c>
      <c r="B68" s="21" t="s">
        <v>23</v>
      </c>
      <c r="C68" s="74"/>
      <c r="D68" s="22">
        <v>5</v>
      </c>
      <c r="E68" s="22">
        <v>5</v>
      </c>
      <c r="F68" s="22">
        <v>5</v>
      </c>
      <c r="G68" s="22">
        <v>4</v>
      </c>
      <c r="H68" s="22">
        <v>5</v>
      </c>
      <c r="I68" s="22">
        <v>4</v>
      </c>
      <c r="J68" s="22">
        <v>5</v>
      </c>
      <c r="K68" s="22">
        <v>5</v>
      </c>
      <c r="L68" s="22">
        <v>5</v>
      </c>
      <c r="M68" s="22">
        <v>5</v>
      </c>
      <c r="N68" s="22">
        <v>5</v>
      </c>
      <c r="O68" s="31"/>
      <c r="P68" s="77">
        <v>5</v>
      </c>
      <c r="Q68" s="13"/>
      <c r="R68" s="13"/>
      <c r="S68" s="13"/>
      <c r="T68" s="13"/>
      <c r="U68" s="13"/>
      <c r="V68" s="13"/>
    </row>
    <row r="69" spans="1:22">
      <c r="A69" s="15" t="s">
        <v>66</v>
      </c>
      <c r="B69" s="16" t="s">
        <v>23</v>
      </c>
      <c r="C69" s="15"/>
      <c r="D69" s="17">
        <v>3</v>
      </c>
      <c r="E69" s="17">
        <v>4</v>
      </c>
      <c r="F69" s="17">
        <v>2</v>
      </c>
      <c r="G69" s="17">
        <v>3</v>
      </c>
      <c r="H69" s="17">
        <v>3</v>
      </c>
      <c r="I69" s="17">
        <v>3</v>
      </c>
      <c r="J69" s="17">
        <v>3</v>
      </c>
      <c r="K69" s="17">
        <v>3</v>
      </c>
      <c r="L69" s="17">
        <v>3</v>
      </c>
      <c r="M69" s="17">
        <v>4</v>
      </c>
      <c r="N69" s="17">
        <v>3</v>
      </c>
      <c r="O69" s="30"/>
      <c r="P69" s="18">
        <v>3</v>
      </c>
      <c r="Q69" s="19"/>
      <c r="R69" s="20"/>
      <c r="S69" s="20"/>
      <c r="T69" s="20"/>
      <c r="U69" s="20"/>
      <c r="V69" s="20"/>
    </row>
    <row r="70" spans="1:22">
      <c r="A70" s="15" t="s">
        <v>67</v>
      </c>
      <c r="B70" s="16" t="s">
        <v>23</v>
      </c>
      <c r="C70" s="15"/>
      <c r="D70" s="17">
        <v>3</v>
      </c>
      <c r="E70" s="17">
        <v>3</v>
      </c>
      <c r="F70" s="17">
        <v>3</v>
      </c>
      <c r="G70" s="17">
        <v>3</v>
      </c>
      <c r="H70" s="17">
        <v>3</v>
      </c>
      <c r="I70" s="17">
        <v>3</v>
      </c>
      <c r="J70" s="17">
        <v>3</v>
      </c>
      <c r="K70" s="17">
        <v>3</v>
      </c>
      <c r="L70" s="17">
        <v>4</v>
      </c>
      <c r="M70" s="17">
        <v>5</v>
      </c>
      <c r="N70" s="17">
        <v>4</v>
      </c>
      <c r="O70" s="30"/>
      <c r="P70" s="18">
        <v>3</v>
      </c>
      <c r="Q70" s="16" t="s">
        <v>105</v>
      </c>
      <c r="R70" s="20"/>
      <c r="S70" s="20"/>
      <c r="T70" s="20"/>
      <c r="U70" s="20"/>
      <c r="V70" s="20"/>
    </row>
    <row r="71" spans="1:22" s="40" customFormat="1">
      <c r="A71" s="33" t="s">
        <v>69</v>
      </c>
      <c r="B71" s="34" t="s">
        <v>23</v>
      </c>
      <c r="C71" s="33"/>
      <c r="D71" s="35">
        <v>5</v>
      </c>
      <c r="E71" s="35">
        <v>5</v>
      </c>
      <c r="F71" s="35">
        <v>4</v>
      </c>
      <c r="G71" s="35">
        <v>5</v>
      </c>
      <c r="H71" s="35">
        <v>4</v>
      </c>
      <c r="I71" s="35">
        <v>5</v>
      </c>
      <c r="J71" s="35">
        <v>4</v>
      </c>
      <c r="K71" s="35">
        <v>5</v>
      </c>
      <c r="L71" s="35">
        <v>5</v>
      </c>
      <c r="M71" s="35">
        <v>5</v>
      </c>
      <c r="N71" s="35">
        <v>5</v>
      </c>
      <c r="O71" s="36"/>
      <c r="P71" s="37">
        <v>5</v>
      </c>
      <c r="Q71" s="38"/>
      <c r="R71" s="39"/>
      <c r="S71" s="39"/>
      <c r="T71" s="39"/>
      <c r="U71" s="39"/>
      <c r="V71" s="39"/>
    </row>
    <row r="72" spans="1:22" ht="26.45">
      <c r="A72" s="15" t="s">
        <v>58</v>
      </c>
      <c r="B72" s="16" t="s">
        <v>24</v>
      </c>
      <c r="C72" s="15" t="s">
        <v>106</v>
      </c>
      <c r="D72" s="17">
        <v>5</v>
      </c>
      <c r="E72" s="17">
        <v>4</v>
      </c>
      <c r="F72" s="17">
        <v>4</v>
      </c>
      <c r="G72" s="17">
        <v>4</v>
      </c>
      <c r="H72" s="17">
        <v>5</v>
      </c>
      <c r="I72" s="17">
        <v>5</v>
      </c>
      <c r="J72" s="17">
        <v>5</v>
      </c>
      <c r="K72" s="17">
        <v>5</v>
      </c>
      <c r="L72" s="17">
        <v>5</v>
      </c>
      <c r="M72" s="17">
        <v>5</v>
      </c>
      <c r="N72" s="17">
        <v>5</v>
      </c>
      <c r="O72" s="30"/>
      <c r="P72" s="75">
        <v>2</v>
      </c>
      <c r="Q72" s="19"/>
      <c r="R72" s="20"/>
      <c r="S72" s="20"/>
      <c r="T72" s="20"/>
      <c r="U72" s="20"/>
      <c r="V72" s="20"/>
    </row>
    <row r="73" spans="1:22" ht="15">
      <c r="A73" s="15" t="s">
        <v>61</v>
      </c>
      <c r="B73" s="16" t="s">
        <v>24</v>
      </c>
      <c r="C73" s="79">
        <v>3000</v>
      </c>
      <c r="D73" s="17">
        <v>4</v>
      </c>
      <c r="E73" s="17">
        <v>3</v>
      </c>
      <c r="F73" s="17">
        <v>3</v>
      </c>
      <c r="G73" s="17">
        <v>3</v>
      </c>
      <c r="H73" s="17">
        <v>4</v>
      </c>
      <c r="I73" s="17">
        <v>4</v>
      </c>
      <c r="J73" s="17">
        <v>3</v>
      </c>
      <c r="K73" s="17">
        <v>4</v>
      </c>
      <c r="L73" s="17">
        <v>4</v>
      </c>
      <c r="M73" s="17">
        <v>4</v>
      </c>
      <c r="N73" s="17">
        <v>3</v>
      </c>
      <c r="O73" s="30"/>
      <c r="P73" s="75">
        <v>1</v>
      </c>
      <c r="Q73" s="16" t="s">
        <v>107</v>
      </c>
      <c r="R73" s="20"/>
      <c r="S73" s="20"/>
      <c r="T73" s="20"/>
      <c r="U73" s="20"/>
      <c r="V73" s="20"/>
    </row>
    <row r="74" spans="1:22">
      <c r="A74" s="15" t="s">
        <v>63</v>
      </c>
      <c r="B74" s="16" t="s">
        <v>24</v>
      </c>
      <c r="C74" s="15"/>
      <c r="D74" s="17">
        <v>4</v>
      </c>
      <c r="E74" s="17">
        <v>5</v>
      </c>
      <c r="F74" s="17">
        <v>4</v>
      </c>
      <c r="G74" s="17">
        <v>4</v>
      </c>
      <c r="H74" s="17">
        <v>4</v>
      </c>
      <c r="I74" s="17">
        <v>4</v>
      </c>
      <c r="J74" s="17">
        <v>4</v>
      </c>
      <c r="K74" s="17">
        <v>4</v>
      </c>
      <c r="L74" s="17">
        <v>5</v>
      </c>
      <c r="M74" s="17">
        <v>5</v>
      </c>
      <c r="N74" s="17">
        <v>5</v>
      </c>
      <c r="O74" s="30"/>
      <c r="P74" s="18">
        <v>4</v>
      </c>
      <c r="Q74" s="16" t="s">
        <v>108</v>
      </c>
      <c r="R74" s="20"/>
      <c r="S74" s="20"/>
      <c r="T74" s="20"/>
      <c r="U74" s="20"/>
      <c r="V74" s="20"/>
    </row>
    <row r="75" spans="1:22">
      <c r="A75" s="15" t="s">
        <v>65</v>
      </c>
      <c r="B75" s="16" t="s">
        <v>24</v>
      </c>
      <c r="C75" s="15"/>
      <c r="D75" s="17">
        <v>4</v>
      </c>
      <c r="E75" s="17">
        <v>5</v>
      </c>
      <c r="F75" s="17">
        <v>4</v>
      </c>
      <c r="G75" s="17">
        <v>4</v>
      </c>
      <c r="H75" s="17">
        <v>3</v>
      </c>
      <c r="I75" s="17">
        <v>3</v>
      </c>
      <c r="J75" s="17">
        <v>3</v>
      </c>
      <c r="K75" s="17">
        <v>4</v>
      </c>
      <c r="L75" s="17">
        <v>4</v>
      </c>
      <c r="M75" s="17">
        <v>4</v>
      </c>
      <c r="N75" s="17">
        <v>4</v>
      </c>
      <c r="O75" s="30"/>
      <c r="P75" s="18">
        <v>3</v>
      </c>
      <c r="Q75" s="19"/>
      <c r="R75" s="20"/>
      <c r="S75" s="20"/>
      <c r="T75" s="20"/>
      <c r="U75" s="20"/>
      <c r="V75" s="20"/>
    </row>
    <row r="76" spans="1:22">
      <c r="A76" s="15" t="s">
        <v>66</v>
      </c>
      <c r="B76" s="16" t="s">
        <v>24</v>
      </c>
      <c r="C76" s="15"/>
      <c r="D76" s="17">
        <v>4</v>
      </c>
      <c r="E76" s="17">
        <v>4</v>
      </c>
      <c r="F76" s="17">
        <v>2</v>
      </c>
      <c r="G76" s="17">
        <v>3</v>
      </c>
      <c r="H76" s="17">
        <v>2</v>
      </c>
      <c r="I76" s="17">
        <v>3</v>
      </c>
      <c r="J76" s="17">
        <v>3</v>
      </c>
      <c r="K76" s="17">
        <v>3</v>
      </c>
      <c r="L76" s="17">
        <v>4</v>
      </c>
      <c r="M76" s="17">
        <v>3</v>
      </c>
      <c r="N76" s="17">
        <v>3</v>
      </c>
      <c r="O76" s="30"/>
      <c r="P76" s="75">
        <v>1</v>
      </c>
      <c r="Q76" s="19"/>
      <c r="R76" s="20"/>
      <c r="S76" s="20"/>
      <c r="T76" s="20"/>
      <c r="U76" s="20"/>
      <c r="V76" s="20"/>
    </row>
    <row r="77" spans="1:22">
      <c r="A77" s="15" t="s">
        <v>67</v>
      </c>
      <c r="B77" s="16" t="s">
        <v>24</v>
      </c>
      <c r="C77" s="15"/>
      <c r="D77" s="17">
        <v>3</v>
      </c>
      <c r="E77" s="17">
        <v>3</v>
      </c>
      <c r="F77" s="17">
        <v>2</v>
      </c>
      <c r="G77" s="17">
        <v>3</v>
      </c>
      <c r="H77" s="17">
        <v>2</v>
      </c>
      <c r="I77" s="17">
        <v>3</v>
      </c>
      <c r="J77" s="17">
        <v>3</v>
      </c>
      <c r="K77" s="17">
        <v>3</v>
      </c>
      <c r="L77" s="17">
        <v>4</v>
      </c>
      <c r="M77" s="17">
        <v>3</v>
      </c>
      <c r="N77" s="17">
        <v>3</v>
      </c>
      <c r="O77" s="30"/>
      <c r="P77" s="42">
        <v>1</v>
      </c>
      <c r="Q77" s="16" t="s">
        <v>109</v>
      </c>
      <c r="R77" s="20"/>
      <c r="S77" s="20"/>
      <c r="T77" s="20"/>
      <c r="U77" s="20"/>
      <c r="V77" s="20"/>
    </row>
    <row r="78" spans="1:22" s="40" customFormat="1">
      <c r="A78" s="33" t="s">
        <v>69</v>
      </c>
      <c r="B78" s="34" t="s">
        <v>24</v>
      </c>
      <c r="C78" s="33"/>
      <c r="D78" s="35">
        <v>5</v>
      </c>
      <c r="E78" s="35">
        <v>4</v>
      </c>
      <c r="F78" s="35">
        <v>5</v>
      </c>
      <c r="G78" s="35">
        <v>3</v>
      </c>
      <c r="H78" s="35">
        <v>4</v>
      </c>
      <c r="I78" s="35">
        <v>4</v>
      </c>
      <c r="J78" s="35">
        <v>3</v>
      </c>
      <c r="K78" s="35">
        <v>4</v>
      </c>
      <c r="L78" s="35">
        <v>5</v>
      </c>
      <c r="M78" s="35">
        <v>5</v>
      </c>
      <c r="N78" s="35">
        <v>3</v>
      </c>
      <c r="O78" s="36"/>
      <c r="P78" s="76">
        <v>3</v>
      </c>
      <c r="Q78" s="38"/>
      <c r="R78" s="39"/>
      <c r="S78" s="39"/>
      <c r="T78" s="39"/>
      <c r="U78" s="39"/>
      <c r="V78" s="39"/>
    </row>
    <row r="79" spans="1:22" ht="39.75">
      <c r="A79" s="15" t="s">
        <v>58</v>
      </c>
      <c r="B79" s="16" t="s">
        <v>25</v>
      </c>
      <c r="C79" s="15" t="s">
        <v>110</v>
      </c>
      <c r="D79" s="17">
        <v>2</v>
      </c>
      <c r="E79" s="17">
        <v>1</v>
      </c>
      <c r="F79" s="17">
        <v>3</v>
      </c>
      <c r="G79" s="17">
        <v>5</v>
      </c>
      <c r="H79" s="17">
        <v>4</v>
      </c>
      <c r="I79" s="17">
        <v>3</v>
      </c>
      <c r="J79" s="17">
        <v>5</v>
      </c>
      <c r="K79" s="17">
        <v>2</v>
      </c>
      <c r="L79" s="17">
        <v>5</v>
      </c>
      <c r="M79" s="17">
        <v>5</v>
      </c>
      <c r="N79" s="17">
        <v>4</v>
      </c>
      <c r="O79" s="30"/>
      <c r="P79" s="18">
        <v>1</v>
      </c>
      <c r="Q79" s="19"/>
      <c r="R79" s="20"/>
      <c r="S79" s="20"/>
      <c r="T79" s="20"/>
      <c r="U79" s="20"/>
      <c r="V79" s="20"/>
    </row>
    <row r="80" spans="1:22" ht="15">
      <c r="A80" s="15" t="s">
        <v>61</v>
      </c>
      <c r="B80" s="16" t="s">
        <v>25</v>
      </c>
      <c r="C80" s="79">
        <v>5000</v>
      </c>
      <c r="D80" s="17">
        <v>5</v>
      </c>
      <c r="E80" s="17">
        <v>4</v>
      </c>
      <c r="F80" s="17">
        <v>4</v>
      </c>
      <c r="G80" s="17">
        <v>2</v>
      </c>
      <c r="H80" s="17">
        <v>3</v>
      </c>
      <c r="I80" s="17">
        <v>2</v>
      </c>
      <c r="J80" s="17">
        <v>2</v>
      </c>
      <c r="K80" s="17">
        <v>4</v>
      </c>
      <c r="L80" s="17">
        <v>3</v>
      </c>
      <c r="M80" s="17">
        <v>3</v>
      </c>
      <c r="N80" s="17">
        <v>4</v>
      </c>
      <c r="O80" s="30"/>
      <c r="P80" s="18">
        <v>2</v>
      </c>
      <c r="Q80" s="19"/>
      <c r="R80" s="20"/>
      <c r="S80" s="20"/>
      <c r="T80" s="20"/>
      <c r="U80" s="20"/>
      <c r="V80" s="20"/>
    </row>
    <row r="81" spans="1:22">
      <c r="A81" s="15" t="s">
        <v>63</v>
      </c>
      <c r="B81" s="16" t="s">
        <v>25</v>
      </c>
      <c r="C81" s="15"/>
      <c r="D81" s="17">
        <v>3</v>
      </c>
      <c r="E81" s="17">
        <v>3</v>
      </c>
      <c r="F81" s="17">
        <v>3</v>
      </c>
      <c r="G81" s="17">
        <v>3</v>
      </c>
      <c r="H81" s="17">
        <v>3</v>
      </c>
      <c r="I81" s="17">
        <v>3</v>
      </c>
      <c r="J81" s="17">
        <v>3</v>
      </c>
      <c r="K81" s="17">
        <v>3</v>
      </c>
      <c r="L81" s="17">
        <v>4</v>
      </c>
      <c r="M81" s="17">
        <v>4</v>
      </c>
      <c r="N81" s="17">
        <v>4</v>
      </c>
      <c r="O81" s="30"/>
      <c r="P81" s="18">
        <v>3</v>
      </c>
      <c r="Q81" s="16" t="s">
        <v>111</v>
      </c>
      <c r="R81" s="20"/>
      <c r="S81" s="20"/>
      <c r="T81" s="20"/>
      <c r="U81" s="20"/>
      <c r="V81" s="20"/>
    </row>
    <row r="82" spans="1:22">
      <c r="A82" s="21" t="s">
        <v>65</v>
      </c>
      <c r="B82" s="21" t="s">
        <v>25</v>
      </c>
      <c r="C82" s="74"/>
      <c r="D82" s="22">
        <v>4</v>
      </c>
      <c r="E82" s="22">
        <v>3</v>
      </c>
      <c r="F82" s="22">
        <v>3</v>
      </c>
      <c r="G82" s="22">
        <v>3</v>
      </c>
      <c r="H82" s="22">
        <v>3</v>
      </c>
      <c r="I82" s="22">
        <v>3</v>
      </c>
      <c r="J82" s="22">
        <v>3</v>
      </c>
      <c r="K82" s="22">
        <v>4</v>
      </c>
      <c r="L82" s="22">
        <v>3</v>
      </c>
      <c r="M82" s="22">
        <v>3</v>
      </c>
      <c r="N82" s="22">
        <v>3</v>
      </c>
      <c r="O82" s="31"/>
      <c r="P82" s="77">
        <v>2</v>
      </c>
      <c r="Q82" s="13"/>
      <c r="R82" s="13"/>
      <c r="S82" s="13"/>
      <c r="T82" s="13"/>
      <c r="U82" s="13"/>
      <c r="V82" s="13"/>
    </row>
    <row r="83" spans="1:22">
      <c r="A83" s="15" t="s">
        <v>66</v>
      </c>
      <c r="B83" s="16" t="s">
        <v>25</v>
      </c>
      <c r="C83" s="15"/>
      <c r="D83" s="17">
        <v>3</v>
      </c>
      <c r="E83" s="17">
        <v>3</v>
      </c>
      <c r="F83" s="17">
        <v>2</v>
      </c>
      <c r="G83" s="17">
        <v>2</v>
      </c>
      <c r="H83" s="17">
        <v>3</v>
      </c>
      <c r="I83" s="17">
        <v>2</v>
      </c>
      <c r="J83" s="17">
        <v>3</v>
      </c>
      <c r="K83" s="17">
        <v>3</v>
      </c>
      <c r="L83" s="17">
        <v>2</v>
      </c>
      <c r="M83" s="17">
        <v>2</v>
      </c>
      <c r="N83" s="17">
        <v>2</v>
      </c>
      <c r="O83" s="30"/>
      <c r="P83" s="18">
        <v>1</v>
      </c>
      <c r="Q83" s="19"/>
      <c r="R83" s="20"/>
      <c r="S83" s="20"/>
      <c r="T83" s="20"/>
      <c r="U83" s="20"/>
      <c r="V83" s="20"/>
    </row>
    <row r="84" spans="1:22">
      <c r="A84" s="15" t="s">
        <v>67</v>
      </c>
      <c r="B84" s="16" t="s">
        <v>25</v>
      </c>
      <c r="C84" s="15"/>
      <c r="D84" s="17">
        <v>3</v>
      </c>
      <c r="E84" s="17">
        <v>3</v>
      </c>
      <c r="F84" s="17">
        <v>3</v>
      </c>
      <c r="G84" s="17">
        <v>3</v>
      </c>
      <c r="H84" s="17">
        <v>2</v>
      </c>
      <c r="I84" s="17">
        <v>3</v>
      </c>
      <c r="J84" s="17">
        <v>2</v>
      </c>
      <c r="K84" s="17">
        <v>2</v>
      </c>
      <c r="L84" s="17">
        <v>2</v>
      </c>
      <c r="M84" s="17">
        <v>2</v>
      </c>
      <c r="N84" s="17">
        <v>2</v>
      </c>
      <c r="O84" s="30"/>
      <c r="P84" s="18">
        <v>2</v>
      </c>
      <c r="Q84" s="16" t="s">
        <v>112</v>
      </c>
      <c r="R84" s="20"/>
      <c r="S84" s="20"/>
      <c r="T84" s="20"/>
      <c r="U84" s="20"/>
      <c r="V84" s="20"/>
    </row>
    <row r="85" spans="1:22" s="40" customFormat="1">
      <c r="A85" s="33" t="s">
        <v>69</v>
      </c>
      <c r="B85" s="34" t="s">
        <v>25</v>
      </c>
      <c r="C85" s="33"/>
      <c r="D85" s="35">
        <v>5</v>
      </c>
      <c r="E85" s="35">
        <v>5</v>
      </c>
      <c r="F85" s="35">
        <v>4</v>
      </c>
      <c r="G85" s="35">
        <v>5</v>
      </c>
      <c r="H85" s="35">
        <v>4</v>
      </c>
      <c r="I85" s="35">
        <v>4</v>
      </c>
      <c r="J85" s="35">
        <v>5</v>
      </c>
      <c r="K85" s="35">
        <v>5</v>
      </c>
      <c r="L85" s="35">
        <v>5</v>
      </c>
      <c r="M85" s="35">
        <v>5</v>
      </c>
      <c r="N85" s="35">
        <v>5</v>
      </c>
      <c r="O85" s="36"/>
      <c r="P85" s="76">
        <v>2</v>
      </c>
      <c r="Q85" s="38"/>
      <c r="R85" s="39"/>
      <c r="S85" s="39"/>
      <c r="T85" s="39"/>
      <c r="U85" s="39"/>
      <c r="V85" s="39"/>
    </row>
    <row r="86" spans="1:22" ht="39.6">
      <c r="A86" s="15" t="s">
        <v>58</v>
      </c>
      <c r="B86" s="16" t="s">
        <v>26</v>
      </c>
      <c r="C86" s="15" t="s">
        <v>113</v>
      </c>
      <c r="D86" s="17">
        <v>5</v>
      </c>
      <c r="E86" s="17">
        <v>5</v>
      </c>
      <c r="F86" s="17">
        <v>5</v>
      </c>
      <c r="G86" s="17">
        <v>4</v>
      </c>
      <c r="H86" s="17">
        <v>5</v>
      </c>
      <c r="I86" s="17">
        <v>5</v>
      </c>
      <c r="J86" s="17">
        <v>5</v>
      </c>
      <c r="K86" s="17">
        <v>5</v>
      </c>
      <c r="L86" s="17">
        <v>3</v>
      </c>
      <c r="M86" s="17">
        <v>4</v>
      </c>
      <c r="N86" s="17">
        <v>5</v>
      </c>
      <c r="O86" s="30"/>
      <c r="P86" s="18">
        <v>4</v>
      </c>
      <c r="Q86" s="19"/>
      <c r="R86" s="20"/>
      <c r="S86" s="20"/>
      <c r="T86" s="20"/>
      <c r="U86" s="20"/>
      <c r="V86" s="20"/>
    </row>
    <row r="87" spans="1:22" ht="15">
      <c r="A87" s="15" t="s">
        <v>61</v>
      </c>
      <c r="B87" s="16" t="s">
        <v>26</v>
      </c>
      <c r="C87" s="79">
        <v>5000</v>
      </c>
      <c r="D87" s="17">
        <v>5</v>
      </c>
      <c r="E87" s="17">
        <v>4</v>
      </c>
      <c r="F87" s="17">
        <v>5</v>
      </c>
      <c r="G87" s="17">
        <v>4</v>
      </c>
      <c r="H87" s="17">
        <v>5</v>
      </c>
      <c r="I87" s="17">
        <v>5</v>
      </c>
      <c r="J87" s="17">
        <v>5</v>
      </c>
      <c r="K87" s="17">
        <v>4</v>
      </c>
      <c r="L87" s="17">
        <v>5</v>
      </c>
      <c r="M87" s="17">
        <v>3</v>
      </c>
      <c r="N87" s="17">
        <v>5</v>
      </c>
      <c r="O87" s="30"/>
      <c r="P87" s="18">
        <v>4</v>
      </c>
      <c r="Q87" s="16" t="s">
        <v>114</v>
      </c>
      <c r="R87" s="20"/>
      <c r="S87" s="20"/>
      <c r="T87" s="20"/>
      <c r="U87" s="20"/>
      <c r="V87" s="20"/>
    </row>
    <row r="88" spans="1:22">
      <c r="A88" s="15" t="s">
        <v>63</v>
      </c>
      <c r="B88" s="16" t="s">
        <v>26</v>
      </c>
      <c r="C88" s="15"/>
      <c r="D88" s="17">
        <v>5</v>
      </c>
      <c r="E88" s="17">
        <v>5</v>
      </c>
      <c r="F88" s="17">
        <v>5</v>
      </c>
      <c r="G88" s="17">
        <v>4</v>
      </c>
      <c r="H88" s="17">
        <v>5</v>
      </c>
      <c r="I88" s="17">
        <v>5</v>
      </c>
      <c r="J88" s="17">
        <v>5</v>
      </c>
      <c r="K88" s="17">
        <v>5</v>
      </c>
      <c r="L88" s="17">
        <v>4</v>
      </c>
      <c r="M88" s="17">
        <v>4</v>
      </c>
      <c r="N88" s="17">
        <v>4</v>
      </c>
      <c r="O88" s="30"/>
      <c r="P88" s="18">
        <v>5</v>
      </c>
      <c r="Q88" s="16" t="s">
        <v>115</v>
      </c>
      <c r="R88" s="20"/>
      <c r="S88" s="20"/>
      <c r="T88" s="20"/>
      <c r="U88" s="20"/>
      <c r="V88" s="20"/>
    </row>
    <row r="89" spans="1:22">
      <c r="A89" s="15" t="s">
        <v>65</v>
      </c>
      <c r="B89" s="16" t="s">
        <v>26</v>
      </c>
      <c r="C89" s="15"/>
      <c r="D89" s="17">
        <v>5</v>
      </c>
      <c r="E89" s="17">
        <v>5</v>
      </c>
      <c r="F89" s="17">
        <v>5</v>
      </c>
      <c r="G89" s="17">
        <v>5</v>
      </c>
      <c r="H89" s="17">
        <v>4</v>
      </c>
      <c r="I89" s="17">
        <v>4</v>
      </c>
      <c r="J89" s="17">
        <v>5</v>
      </c>
      <c r="K89" s="17">
        <v>5</v>
      </c>
      <c r="L89" s="17">
        <v>4</v>
      </c>
      <c r="M89" s="17">
        <v>4</v>
      </c>
      <c r="N89" s="17">
        <v>4</v>
      </c>
      <c r="O89" s="30"/>
      <c r="P89" s="18">
        <v>4</v>
      </c>
      <c r="Q89" s="19"/>
      <c r="R89" s="20"/>
      <c r="S89" s="20"/>
      <c r="T89" s="20"/>
      <c r="U89" s="20"/>
      <c r="V89" s="20"/>
    </row>
    <row r="90" spans="1:22">
      <c r="A90" s="15" t="s">
        <v>66</v>
      </c>
      <c r="B90" s="16" t="s">
        <v>26</v>
      </c>
      <c r="C90" s="15"/>
      <c r="D90" s="17">
        <v>4</v>
      </c>
      <c r="E90" s="17">
        <v>5</v>
      </c>
      <c r="F90" s="17">
        <v>4</v>
      </c>
      <c r="G90" s="17">
        <v>4</v>
      </c>
      <c r="H90" s="17">
        <v>3</v>
      </c>
      <c r="I90" s="17">
        <v>4</v>
      </c>
      <c r="J90" s="17">
        <v>4</v>
      </c>
      <c r="K90" s="17">
        <v>3</v>
      </c>
      <c r="L90" s="17">
        <v>3</v>
      </c>
      <c r="M90" s="17">
        <v>4</v>
      </c>
      <c r="N90" s="17">
        <v>2</v>
      </c>
      <c r="O90" s="30"/>
      <c r="P90" s="18">
        <v>3</v>
      </c>
      <c r="Q90" s="19"/>
      <c r="R90" s="20"/>
      <c r="S90" s="20"/>
      <c r="T90" s="20"/>
      <c r="U90" s="20"/>
      <c r="V90" s="20"/>
    </row>
    <row r="91" spans="1:22">
      <c r="A91" s="15" t="s">
        <v>67</v>
      </c>
      <c r="B91" s="16" t="s">
        <v>26</v>
      </c>
      <c r="C91" s="15"/>
      <c r="D91" s="17">
        <v>4</v>
      </c>
      <c r="E91" s="17">
        <v>2</v>
      </c>
      <c r="F91" s="17">
        <v>5</v>
      </c>
      <c r="G91" s="17">
        <v>4</v>
      </c>
      <c r="H91" s="17">
        <v>3</v>
      </c>
      <c r="I91" s="17">
        <v>3</v>
      </c>
      <c r="J91" s="17">
        <v>2</v>
      </c>
      <c r="K91" s="17">
        <v>2</v>
      </c>
      <c r="L91" s="17">
        <v>3</v>
      </c>
      <c r="M91" s="17">
        <v>2</v>
      </c>
      <c r="N91" s="17">
        <v>2</v>
      </c>
      <c r="O91" s="30"/>
      <c r="P91" s="18">
        <v>3</v>
      </c>
      <c r="Q91" s="16" t="s">
        <v>116</v>
      </c>
      <c r="R91" s="20"/>
      <c r="S91" s="20"/>
      <c r="T91" s="20"/>
      <c r="U91" s="20"/>
      <c r="V91" s="20"/>
    </row>
    <row r="92" spans="1:22" s="40" customFormat="1">
      <c r="A92" s="33" t="s">
        <v>69</v>
      </c>
      <c r="B92" s="34" t="s">
        <v>26</v>
      </c>
      <c r="C92" s="33"/>
      <c r="D92" s="35">
        <v>5</v>
      </c>
      <c r="E92" s="35">
        <v>5</v>
      </c>
      <c r="F92" s="35">
        <v>5</v>
      </c>
      <c r="G92" s="35">
        <v>5</v>
      </c>
      <c r="H92" s="35">
        <v>5</v>
      </c>
      <c r="I92" s="35">
        <v>5</v>
      </c>
      <c r="J92" s="35">
        <v>5</v>
      </c>
      <c r="K92" s="35">
        <v>4</v>
      </c>
      <c r="L92" s="35">
        <v>5</v>
      </c>
      <c r="M92" s="35">
        <v>5</v>
      </c>
      <c r="N92" s="35">
        <v>5</v>
      </c>
      <c r="O92" s="36"/>
      <c r="P92" s="37">
        <v>5</v>
      </c>
      <c r="Q92" s="38"/>
      <c r="R92" s="39"/>
      <c r="S92" s="39"/>
      <c r="T92" s="39"/>
      <c r="U92" s="39"/>
      <c r="V92" s="39"/>
    </row>
    <row r="93" spans="1:22" ht="39.75">
      <c r="A93" s="15" t="s">
        <v>58</v>
      </c>
      <c r="B93" s="16" t="s">
        <v>27</v>
      </c>
      <c r="C93" s="15" t="s">
        <v>117</v>
      </c>
      <c r="D93" s="17">
        <v>5</v>
      </c>
      <c r="E93" s="17">
        <v>4</v>
      </c>
      <c r="F93" s="17">
        <v>5</v>
      </c>
      <c r="G93" s="17">
        <v>5</v>
      </c>
      <c r="H93" s="17">
        <v>5</v>
      </c>
      <c r="I93" s="17">
        <v>5</v>
      </c>
      <c r="J93" s="17">
        <v>5</v>
      </c>
      <c r="K93" s="17">
        <v>5</v>
      </c>
      <c r="L93" s="17">
        <v>4</v>
      </c>
      <c r="M93" s="17">
        <v>5</v>
      </c>
      <c r="N93" s="17">
        <v>5</v>
      </c>
      <c r="O93" s="30"/>
      <c r="P93" s="18">
        <v>5</v>
      </c>
      <c r="Q93" s="19"/>
      <c r="R93" s="20"/>
      <c r="S93" s="20"/>
      <c r="T93" s="20"/>
      <c r="U93" s="20"/>
      <c r="V93" s="20"/>
    </row>
    <row r="94" spans="1:22" ht="15">
      <c r="A94" s="15" t="s">
        <v>61</v>
      </c>
      <c r="B94" s="16" t="s">
        <v>27</v>
      </c>
      <c r="C94" s="79">
        <v>4600</v>
      </c>
      <c r="D94" s="17">
        <v>4</v>
      </c>
      <c r="E94" s="17">
        <v>4</v>
      </c>
      <c r="F94" s="17">
        <v>5</v>
      </c>
      <c r="G94" s="17">
        <v>3</v>
      </c>
      <c r="H94" s="17">
        <v>3</v>
      </c>
      <c r="I94" s="17">
        <v>4</v>
      </c>
      <c r="J94" s="17">
        <v>4</v>
      </c>
      <c r="K94" s="17">
        <v>4</v>
      </c>
      <c r="L94" s="17">
        <v>3</v>
      </c>
      <c r="M94" s="17">
        <v>4</v>
      </c>
      <c r="N94" s="17">
        <v>3</v>
      </c>
      <c r="O94" s="30"/>
      <c r="P94" s="18">
        <v>4</v>
      </c>
      <c r="Q94" s="19" t="s">
        <v>118</v>
      </c>
      <c r="R94" s="20"/>
      <c r="S94" s="20"/>
      <c r="T94" s="20"/>
      <c r="U94" s="20"/>
      <c r="V94" s="20"/>
    </row>
    <row r="95" spans="1:22">
      <c r="A95" s="15" t="s">
        <v>63</v>
      </c>
      <c r="B95" s="16" t="s">
        <v>27</v>
      </c>
      <c r="C95" s="15"/>
      <c r="D95" s="17">
        <v>5</v>
      </c>
      <c r="E95" s="17">
        <v>4</v>
      </c>
      <c r="F95" s="17">
        <v>5</v>
      </c>
      <c r="G95" s="17">
        <v>5</v>
      </c>
      <c r="H95" s="17">
        <v>5</v>
      </c>
      <c r="I95" s="17">
        <v>5</v>
      </c>
      <c r="J95" s="17">
        <v>5</v>
      </c>
      <c r="K95" s="17">
        <v>4</v>
      </c>
      <c r="L95" s="17">
        <v>3</v>
      </c>
      <c r="M95" s="17">
        <v>4</v>
      </c>
      <c r="N95" s="17">
        <v>4</v>
      </c>
      <c r="O95" s="30"/>
      <c r="P95" s="18">
        <v>5</v>
      </c>
      <c r="Q95" s="16" t="s">
        <v>119</v>
      </c>
      <c r="R95" s="20"/>
      <c r="S95" s="20"/>
      <c r="T95" s="20"/>
      <c r="U95" s="20"/>
      <c r="V95" s="20"/>
    </row>
    <row r="96" spans="1:22">
      <c r="A96" s="21" t="s">
        <v>65</v>
      </c>
      <c r="B96" s="21" t="s">
        <v>27</v>
      </c>
      <c r="C96" s="74"/>
      <c r="D96" s="22">
        <v>5</v>
      </c>
      <c r="E96" s="22">
        <v>5</v>
      </c>
      <c r="F96" s="22">
        <v>4</v>
      </c>
      <c r="G96" s="22">
        <v>4</v>
      </c>
      <c r="H96" s="22">
        <v>4</v>
      </c>
      <c r="I96" s="22">
        <v>4</v>
      </c>
      <c r="J96" s="22">
        <v>4</v>
      </c>
      <c r="K96" s="22">
        <v>4</v>
      </c>
      <c r="L96" s="22">
        <v>4</v>
      </c>
      <c r="M96" s="22">
        <v>4</v>
      </c>
      <c r="N96" s="22">
        <v>4</v>
      </c>
      <c r="O96" s="31"/>
      <c r="P96" s="77">
        <v>4</v>
      </c>
      <c r="Q96" s="13"/>
      <c r="R96" s="13"/>
      <c r="S96" s="13"/>
      <c r="T96" s="13"/>
      <c r="U96" s="13"/>
      <c r="V96" s="13"/>
    </row>
    <row r="97" spans="1:22">
      <c r="A97" s="15" t="s">
        <v>66</v>
      </c>
      <c r="B97" s="16" t="s">
        <v>27</v>
      </c>
      <c r="C97" s="15"/>
      <c r="D97" s="17">
        <v>4</v>
      </c>
      <c r="E97" s="17">
        <v>4</v>
      </c>
      <c r="F97" s="17">
        <v>4</v>
      </c>
      <c r="G97" s="17">
        <v>4</v>
      </c>
      <c r="H97" s="17">
        <v>4</v>
      </c>
      <c r="I97" s="17">
        <v>4</v>
      </c>
      <c r="J97" s="17">
        <v>4</v>
      </c>
      <c r="K97" s="17">
        <v>4</v>
      </c>
      <c r="L97" s="17">
        <v>4</v>
      </c>
      <c r="M97" s="17">
        <v>4</v>
      </c>
      <c r="N97" s="17">
        <v>4</v>
      </c>
      <c r="O97" s="30"/>
      <c r="P97" s="18">
        <v>5</v>
      </c>
      <c r="Q97" s="19"/>
      <c r="R97" s="20"/>
      <c r="S97" s="20"/>
      <c r="T97" s="20"/>
      <c r="U97" s="20"/>
      <c r="V97" s="20"/>
    </row>
    <row r="98" spans="1:22">
      <c r="A98" s="15" t="s">
        <v>67</v>
      </c>
      <c r="B98" s="16" t="s">
        <v>27</v>
      </c>
      <c r="C98" s="15"/>
      <c r="D98" s="17">
        <v>5</v>
      </c>
      <c r="E98" s="17">
        <v>4</v>
      </c>
      <c r="F98" s="17">
        <v>5</v>
      </c>
      <c r="G98" s="17">
        <v>5</v>
      </c>
      <c r="H98" s="17">
        <v>5</v>
      </c>
      <c r="I98" s="17">
        <v>4</v>
      </c>
      <c r="J98" s="17">
        <v>4</v>
      </c>
      <c r="K98" s="17">
        <v>5</v>
      </c>
      <c r="L98" s="17">
        <v>4</v>
      </c>
      <c r="M98" s="17">
        <v>4</v>
      </c>
      <c r="N98" s="17">
        <v>5</v>
      </c>
      <c r="O98" s="30"/>
      <c r="P98" s="18">
        <v>5</v>
      </c>
      <c r="Q98" s="16" t="s">
        <v>120</v>
      </c>
      <c r="R98" s="20"/>
      <c r="S98" s="20"/>
      <c r="T98" s="20"/>
      <c r="U98" s="20"/>
      <c r="V98" s="20"/>
    </row>
    <row r="99" spans="1:22" s="40" customFormat="1">
      <c r="A99" s="33" t="s">
        <v>69</v>
      </c>
      <c r="B99" s="34" t="s">
        <v>27</v>
      </c>
      <c r="C99" s="33"/>
      <c r="D99" s="35">
        <v>5</v>
      </c>
      <c r="E99" s="35">
        <v>3</v>
      </c>
      <c r="F99" s="35">
        <v>5</v>
      </c>
      <c r="G99" s="35">
        <v>5</v>
      </c>
      <c r="H99" s="35">
        <v>5</v>
      </c>
      <c r="I99" s="35">
        <v>4</v>
      </c>
      <c r="J99" s="35">
        <v>5</v>
      </c>
      <c r="K99" s="35">
        <v>5</v>
      </c>
      <c r="L99" s="35">
        <v>4</v>
      </c>
      <c r="M99" s="35">
        <v>5</v>
      </c>
      <c r="N99" s="35">
        <v>5</v>
      </c>
      <c r="O99" s="36"/>
      <c r="P99" s="37">
        <v>5</v>
      </c>
      <c r="Q99" s="38"/>
      <c r="R99" s="39"/>
      <c r="S99" s="39"/>
      <c r="T99" s="39"/>
      <c r="U99" s="39"/>
      <c r="V99" s="39"/>
    </row>
    <row r="100" spans="1:22" ht="26.25">
      <c r="A100" s="15" t="s">
        <v>58</v>
      </c>
      <c r="B100" s="16" t="s">
        <v>121</v>
      </c>
      <c r="C100" s="15" t="s">
        <v>122</v>
      </c>
      <c r="D100" s="17">
        <v>4</v>
      </c>
      <c r="E100" s="17">
        <v>5</v>
      </c>
      <c r="F100" s="17">
        <v>5</v>
      </c>
      <c r="G100" s="17">
        <v>5</v>
      </c>
      <c r="H100" s="17">
        <v>5</v>
      </c>
      <c r="I100" s="17">
        <v>4</v>
      </c>
      <c r="J100" s="17">
        <v>5</v>
      </c>
      <c r="K100" s="17">
        <v>3</v>
      </c>
      <c r="L100" s="17">
        <v>4</v>
      </c>
      <c r="M100" s="17">
        <v>3</v>
      </c>
      <c r="N100" s="17">
        <v>5</v>
      </c>
      <c r="O100" s="30"/>
      <c r="P100" s="75">
        <v>3</v>
      </c>
      <c r="Q100" s="19"/>
      <c r="R100" s="20"/>
      <c r="S100" s="20"/>
      <c r="T100" s="20"/>
      <c r="U100" s="20"/>
      <c r="V100" s="20"/>
    </row>
    <row r="101" spans="1:22" ht="15">
      <c r="A101" s="15" t="s">
        <v>61</v>
      </c>
      <c r="B101" s="16" t="s">
        <v>121</v>
      </c>
      <c r="C101" s="79">
        <v>5000</v>
      </c>
      <c r="D101" s="17">
        <v>5</v>
      </c>
      <c r="E101" s="17">
        <v>5</v>
      </c>
      <c r="F101" s="17">
        <v>5</v>
      </c>
      <c r="G101" s="17">
        <v>5</v>
      </c>
      <c r="H101" s="17">
        <v>5</v>
      </c>
      <c r="I101" s="17">
        <v>5</v>
      </c>
      <c r="J101" s="17">
        <v>5</v>
      </c>
      <c r="K101" s="17">
        <v>5</v>
      </c>
      <c r="L101" s="17">
        <v>5</v>
      </c>
      <c r="M101" s="17">
        <v>5</v>
      </c>
      <c r="N101" s="17">
        <v>5</v>
      </c>
      <c r="O101" s="30"/>
      <c r="P101" s="75">
        <v>3</v>
      </c>
      <c r="Q101" s="19" t="s">
        <v>123</v>
      </c>
      <c r="R101" s="20"/>
      <c r="S101" s="20"/>
      <c r="T101" s="20"/>
      <c r="U101" s="20"/>
      <c r="V101" s="20"/>
    </row>
    <row r="102" spans="1:22">
      <c r="A102" s="15" t="s">
        <v>63</v>
      </c>
      <c r="B102" s="16" t="s">
        <v>121</v>
      </c>
      <c r="C102" s="15"/>
      <c r="D102" s="17">
        <v>4</v>
      </c>
      <c r="E102" s="17">
        <v>4</v>
      </c>
      <c r="F102" s="17">
        <v>4</v>
      </c>
      <c r="G102" s="17">
        <v>4</v>
      </c>
      <c r="H102" s="17">
        <v>4</v>
      </c>
      <c r="I102" s="17">
        <v>4</v>
      </c>
      <c r="J102" s="17">
        <v>4</v>
      </c>
      <c r="K102" s="17">
        <v>4</v>
      </c>
      <c r="L102" s="17">
        <v>4</v>
      </c>
      <c r="M102" s="17">
        <v>4</v>
      </c>
      <c r="N102" s="17">
        <v>4</v>
      </c>
      <c r="O102" s="30"/>
      <c r="P102" s="18">
        <v>4</v>
      </c>
      <c r="Q102" s="16" t="s">
        <v>124</v>
      </c>
      <c r="R102" s="20"/>
      <c r="S102" s="20"/>
      <c r="T102" s="20"/>
      <c r="U102" s="20"/>
      <c r="V102" s="20"/>
    </row>
    <row r="103" spans="1:22">
      <c r="A103" s="15" t="s">
        <v>65</v>
      </c>
      <c r="B103" s="16" t="s">
        <v>121</v>
      </c>
      <c r="C103" s="15"/>
      <c r="D103" s="17">
        <v>4</v>
      </c>
      <c r="E103" s="17">
        <v>4</v>
      </c>
      <c r="F103" s="17">
        <v>4</v>
      </c>
      <c r="G103" s="17">
        <v>4</v>
      </c>
      <c r="H103" s="17">
        <v>3</v>
      </c>
      <c r="I103" s="17">
        <v>4</v>
      </c>
      <c r="J103" s="17">
        <v>4</v>
      </c>
      <c r="K103" s="17">
        <v>4</v>
      </c>
      <c r="L103" s="17">
        <v>3</v>
      </c>
      <c r="M103" s="17">
        <v>3</v>
      </c>
      <c r="N103" s="17">
        <v>4</v>
      </c>
      <c r="O103" s="30"/>
      <c r="P103" s="18">
        <v>3</v>
      </c>
      <c r="Q103" s="19"/>
      <c r="R103" s="20"/>
      <c r="S103" s="20"/>
      <c r="T103" s="20"/>
      <c r="U103" s="20"/>
      <c r="V103" s="20"/>
    </row>
    <row r="104" spans="1:22" ht="15">
      <c r="A104" s="15" t="s">
        <v>66</v>
      </c>
      <c r="B104" s="16" t="s">
        <v>121</v>
      </c>
      <c r="C104" s="15"/>
      <c r="D104" s="17">
        <v>4</v>
      </c>
      <c r="E104" s="17">
        <v>3</v>
      </c>
      <c r="F104" s="17">
        <v>4</v>
      </c>
      <c r="G104" s="17">
        <v>4</v>
      </c>
      <c r="H104" s="17">
        <v>4</v>
      </c>
      <c r="I104" s="17">
        <v>4</v>
      </c>
      <c r="J104" s="17">
        <v>4</v>
      </c>
      <c r="K104" s="17">
        <v>3</v>
      </c>
      <c r="L104" s="17">
        <v>4</v>
      </c>
      <c r="M104" s="17">
        <v>3</v>
      </c>
      <c r="N104" s="17">
        <v>3</v>
      </c>
      <c r="O104" s="30"/>
      <c r="P104" s="75">
        <v>3</v>
      </c>
      <c r="Q104" s="19"/>
      <c r="R104" s="20"/>
      <c r="S104" s="20"/>
      <c r="T104" s="20"/>
      <c r="U104" s="20"/>
      <c r="V104" s="20"/>
    </row>
    <row r="105" spans="1:22">
      <c r="A105" s="15" t="s">
        <v>67</v>
      </c>
      <c r="B105" s="16" t="s">
        <v>121</v>
      </c>
      <c r="C105" s="15"/>
      <c r="D105" s="17">
        <v>3</v>
      </c>
      <c r="E105" s="17">
        <v>3</v>
      </c>
      <c r="F105" s="17">
        <v>3</v>
      </c>
      <c r="G105" s="17">
        <v>3</v>
      </c>
      <c r="H105" s="17">
        <v>2</v>
      </c>
      <c r="I105" s="17">
        <v>2</v>
      </c>
      <c r="J105" s="17">
        <v>3</v>
      </c>
      <c r="K105" s="17">
        <v>2</v>
      </c>
      <c r="L105" s="17">
        <v>3</v>
      </c>
      <c r="M105" s="17">
        <v>2</v>
      </c>
      <c r="N105" s="17">
        <v>2</v>
      </c>
      <c r="O105" s="30"/>
      <c r="P105" s="42">
        <v>2</v>
      </c>
      <c r="Q105" s="16" t="s">
        <v>125</v>
      </c>
      <c r="R105" s="20"/>
      <c r="S105" s="20"/>
      <c r="T105" s="20"/>
      <c r="U105" s="20"/>
      <c r="V105" s="20"/>
    </row>
    <row r="106" spans="1:22" s="40" customFormat="1" ht="15">
      <c r="A106" s="33" t="s">
        <v>69</v>
      </c>
      <c r="B106" s="34" t="s">
        <v>121</v>
      </c>
      <c r="C106" s="33"/>
      <c r="D106" s="35">
        <v>5</v>
      </c>
      <c r="E106" s="35">
        <v>5</v>
      </c>
      <c r="F106" s="35">
        <v>5</v>
      </c>
      <c r="G106" s="35">
        <v>5</v>
      </c>
      <c r="H106" s="35">
        <v>5</v>
      </c>
      <c r="I106" s="35">
        <v>5</v>
      </c>
      <c r="J106" s="35">
        <v>5</v>
      </c>
      <c r="K106" s="35">
        <v>4</v>
      </c>
      <c r="L106" s="35">
        <v>4</v>
      </c>
      <c r="M106" s="35">
        <v>3</v>
      </c>
      <c r="N106" s="35">
        <v>4</v>
      </c>
      <c r="O106" s="36"/>
      <c r="P106" s="76">
        <v>3</v>
      </c>
      <c r="Q106" s="38"/>
      <c r="R106" s="39"/>
      <c r="S106" s="39"/>
      <c r="T106" s="39"/>
      <c r="U106" s="39"/>
      <c r="V106" s="39"/>
    </row>
    <row r="107" spans="1:22" ht="26.25">
      <c r="A107" s="15" t="s">
        <v>58</v>
      </c>
      <c r="B107" s="16" t="s">
        <v>29</v>
      </c>
      <c r="C107" s="15" t="s">
        <v>126</v>
      </c>
      <c r="D107" s="17">
        <v>5</v>
      </c>
      <c r="E107" s="17">
        <v>2</v>
      </c>
      <c r="F107" s="17">
        <v>4</v>
      </c>
      <c r="G107" s="17">
        <v>4</v>
      </c>
      <c r="H107" s="17">
        <v>4</v>
      </c>
      <c r="I107" s="17">
        <v>4</v>
      </c>
      <c r="J107" s="17">
        <v>5</v>
      </c>
      <c r="K107" s="17">
        <v>2</v>
      </c>
      <c r="L107" s="17">
        <v>3</v>
      </c>
      <c r="M107" s="17">
        <v>5</v>
      </c>
      <c r="N107" s="17">
        <v>5</v>
      </c>
      <c r="O107" s="30"/>
      <c r="P107" s="75">
        <v>4</v>
      </c>
      <c r="Q107" s="19"/>
      <c r="R107" s="20"/>
      <c r="S107" s="20"/>
      <c r="T107" s="20"/>
      <c r="U107" s="20"/>
      <c r="V107" s="20"/>
    </row>
    <row r="108" spans="1:22" ht="15">
      <c r="A108" s="15" t="s">
        <v>61</v>
      </c>
      <c r="B108" s="16" t="s">
        <v>29</v>
      </c>
      <c r="C108" s="80">
        <v>369.41</v>
      </c>
      <c r="D108" s="17">
        <v>5</v>
      </c>
      <c r="E108" s="17">
        <v>4</v>
      </c>
      <c r="F108" s="17">
        <v>3</v>
      </c>
      <c r="G108" s="17">
        <v>5</v>
      </c>
      <c r="H108" s="17">
        <v>5</v>
      </c>
      <c r="I108" s="17">
        <v>5</v>
      </c>
      <c r="J108" s="17">
        <v>5</v>
      </c>
      <c r="K108" s="17">
        <v>4</v>
      </c>
      <c r="L108" s="17">
        <v>5</v>
      </c>
      <c r="M108" s="17">
        <v>5</v>
      </c>
      <c r="N108" s="17">
        <v>5</v>
      </c>
      <c r="O108" s="30"/>
      <c r="P108" s="75">
        <v>4</v>
      </c>
      <c r="Q108" s="19" t="s">
        <v>127</v>
      </c>
      <c r="R108" s="20"/>
      <c r="S108" s="20"/>
      <c r="T108" s="20"/>
      <c r="U108" s="20"/>
      <c r="V108" s="20"/>
    </row>
    <row r="109" spans="1:22" ht="15">
      <c r="A109" s="15" t="s">
        <v>63</v>
      </c>
      <c r="B109" s="16" t="s">
        <v>29</v>
      </c>
      <c r="C109" s="15"/>
      <c r="D109" s="17">
        <v>4</v>
      </c>
      <c r="E109" s="17">
        <v>4</v>
      </c>
      <c r="F109" s="17">
        <v>4</v>
      </c>
      <c r="G109" s="17">
        <v>4</v>
      </c>
      <c r="H109" s="17">
        <v>4</v>
      </c>
      <c r="I109" s="17">
        <v>4</v>
      </c>
      <c r="J109" s="17">
        <v>4</v>
      </c>
      <c r="K109" s="17">
        <v>4</v>
      </c>
      <c r="L109" s="17">
        <v>4</v>
      </c>
      <c r="M109" s="17">
        <v>4</v>
      </c>
      <c r="N109" s="17">
        <v>4</v>
      </c>
      <c r="O109" s="30"/>
      <c r="P109" s="75">
        <v>4</v>
      </c>
      <c r="Q109" s="16" t="s">
        <v>128</v>
      </c>
      <c r="R109" s="20"/>
      <c r="S109" s="20"/>
      <c r="T109" s="20"/>
      <c r="U109" s="20"/>
      <c r="V109" s="20"/>
    </row>
    <row r="110" spans="1:22" ht="15">
      <c r="A110" s="15" t="s">
        <v>65</v>
      </c>
      <c r="B110" s="16" t="s">
        <v>29</v>
      </c>
      <c r="C110" s="15"/>
      <c r="D110" s="17">
        <v>4</v>
      </c>
      <c r="E110" s="17">
        <v>3</v>
      </c>
      <c r="F110" s="17">
        <v>3</v>
      </c>
      <c r="G110" s="17">
        <v>4</v>
      </c>
      <c r="H110" s="17">
        <v>4</v>
      </c>
      <c r="I110" s="17">
        <v>4</v>
      </c>
      <c r="J110" s="17">
        <v>4</v>
      </c>
      <c r="K110" s="17">
        <v>4</v>
      </c>
      <c r="L110" s="17">
        <v>4</v>
      </c>
      <c r="M110" s="17">
        <v>4</v>
      </c>
      <c r="N110" s="17">
        <v>4</v>
      </c>
      <c r="O110" s="30"/>
      <c r="P110" s="75">
        <v>4</v>
      </c>
      <c r="Q110" s="19"/>
      <c r="R110" s="20"/>
      <c r="S110" s="20"/>
      <c r="T110" s="20"/>
      <c r="U110" s="20"/>
      <c r="V110" s="20"/>
    </row>
    <row r="111" spans="1:22">
      <c r="A111" s="15" t="s">
        <v>66</v>
      </c>
      <c r="B111" s="16" t="s">
        <v>29</v>
      </c>
      <c r="C111" s="15"/>
      <c r="D111" s="17">
        <v>3</v>
      </c>
      <c r="E111" s="17">
        <v>3</v>
      </c>
      <c r="F111" s="17">
        <v>3</v>
      </c>
      <c r="G111" s="17">
        <v>3</v>
      </c>
      <c r="H111" s="17">
        <v>3</v>
      </c>
      <c r="I111" s="17">
        <v>4</v>
      </c>
      <c r="J111" s="17">
        <v>3</v>
      </c>
      <c r="K111" s="17">
        <v>3</v>
      </c>
      <c r="L111" s="17">
        <v>3</v>
      </c>
      <c r="M111" s="17">
        <v>3</v>
      </c>
      <c r="N111" s="17">
        <v>4</v>
      </c>
      <c r="O111" s="30"/>
      <c r="P111" s="18">
        <v>3</v>
      </c>
      <c r="Q111" s="19"/>
      <c r="R111" s="20"/>
      <c r="S111" s="20"/>
      <c r="T111" s="20"/>
      <c r="U111" s="20"/>
      <c r="V111" s="20"/>
    </row>
    <row r="112" spans="1:22">
      <c r="A112" s="15" t="s">
        <v>67</v>
      </c>
      <c r="B112" s="16" t="s">
        <v>29</v>
      </c>
      <c r="C112" s="15"/>
      <c r="D112" s="17">
        <v>4</v>
      </c>
      <c r="E112" s="17">
        <v>3</v>
      </c>
      <c r="F112" s="17">
        <v>3</v>
      </c>
      <c r="G112" s="17">
        <v>3</v>
      </c>
      <c r="H112" s="17">
        <v>3</v>
      </c>
      <c r="I112" s="17">
        <v>3</v>
      </c>
      <c r="J112" s="17">
        <v>4</v>
      </c>
      <c r="K112" s="17">
        <v>3</v>
      </c>
      <c r="L112" s="17">
        <v>4</v>
      </c>
      <c r="M112" s="17">
        <v>5</v>
      </c>
      <c r="N112" s="17">
        <v>5</v>
      </c>
      <c r="O112" s="30"/>
      <c r="P112" s="18">
        <v>4</v>
      </c>
      <c r="Q112" s="16" t="s">
        <v>129</v>
      </c>
      <c r="R112" s="20"/>
      <c r="S112" s="20"/>
      <c r="T112" s="20"/>
      <c r="U112" s="20"/>
      <c r="V112" s="20"/>
    </row>
    <row r="113" spans="1:22" s="40" customFormat="1">
      <c r="A113" s="33" t="s">
        <v>69</v>
      </c>
      <c r="B113" s="34" t="s">
        <v>29</v>
      </c>
      <c r="C113" s="33"/>
      <c r="D113" s="35">
        <v>5</v>
      </c>
      <c r="E113" s="35">
        <v>4</v>
      </c>
      <c r="F113" s="35">
        <v>4</v>
      </c>
      <c r="G113" s="35">
        <v>4</v>
      </c>
      <c r="H113" s="35">
        <v>4</v>
      </c>
      <c r="I113" s="35">
        <v>3</v>
      </c>
      <c r="J113" s="35">
        <v>4</v>
      </c>
      <c r="K113" s="35">
        <v>2</v>
      </c>
      <c r="L113" s="35">
        <v>4</v>
      </c>
      <c r="M113" s="35">
        <v>5</v>
      </c>
      <c r="N113" s="35">
        <v>4</v>
      </c>
      <c r="O113" s="36"/>
      <c r="P113" s="37">
        <v>3</v>
      </c>
      <c r="Q113" s="38"/>
      <c r="R113" s="39"/>
      <c r="S113" s="39"/>
      <c r="T113" s="39"/>
      <c r="U113" s="39"/>
      <c r="V113" s="39"/>
    </row>
    <row r="114" spans="1:22" ht="26.45">
      <c r="A114" s="15" t="s">
        <v>58</v>
      </c>
      <c r="B114" s="16" t="s">
        <v>30</v>
      </c>
      <c r="C114" s="15" t="s">
        <v>130</v>
      </c>
      <c r="D114" s="17">
        <v>3</v>
      </c>
      <c r="E114" s="17">
        <v>3</v>
      </c>
      <c r="F114" s="17">
        <v>2</v>
      </c>
      <c r="G114" s="17">
        <v>2</v>
      </c>
      <c r="H114" s="17">
        <v>2</v>
      </c>
      <c r="I114" s="17">
        <v>2</v>
      </c>
      <c r="J114" s="17">
        <v>2</v>
      </c>
      <c r="K114" s="17">
        <v>2</v>
      </c>
      <c r="L114" s="17">
        <v>1</v>
      </c>
      <c r="M114" s="17">
        <v>2</v>
      </c>
      <c r="N114" s="17">
        <v>3</v>
      </c>
      <c r="O114" s="30"/>
      <c r="P114" s="42">
        <v>2</v>
      </c>
      <c r="Q114" s="19"/>
      <c r="R114" s="20"/>
      <c r="S114" s="20"/>
      <c r="T114" s="20"/>
      <c r="U114" s="20"/>
      <c r="V114" s="20"/>
    </row>
    <row r="115" spans="1:22" ht="15">
      <c r="A115" s="15" t="s">
        <v>61</v>
      </c>
      <c r="B115" s="16" t="s">
        <v>30</v>
      </c>
      <c r="C115" s="79">
        <v>1200</v>
      </c>
      <c r="D115" s="17">
        <v>3</v>
      </c>
      <c r="E115" s="17">
        <v>4</v>
      </c>
      <c r="F115" s="17">
        <v>5</v>
      </c>
      <c r="G115" s="17">
        <v>4</v>
      </c>
      <c r="H115" s="17">
        <v>4</v>
      </c>
      <c r="I115" s="17">
        <v>4</v>
      </c>
      <c r="J115" s="17">
        <v>3</v>
      </c>
      <c r="K115" s="17">
        <v>3</v>
      </c>
      <c r="L115" s="17">
        <v>4</v>
      </c>
      <c r="M115" s="17">
        <v>4</v>
      </c>
      <c r="N115" s="17">
        <v>5</v>
      </c>
      <c r="O115" s="30"/>
      <c r="P115" s="18">
        <v>3</v>
      </c>
      <c r="Q115" s="19" t="s">
        <v>131</v>
      </c>
      <c r="R115" s="20"/>
      <c r="S115" s="20"/>
      <c r="T115" s="20"/>
      <c r="U115" s="20"/>
      <c r="V115" s="20"/>
    </row>
    <row r="116" spans="1:22">
      <c r="A116" s="15" t="s">
        <v>63</v>
      </c>
      <c r="B116" s="16" t="s">
        <v>30</v>
      </c>
      <c r="C116" s="15"/>
      <c r="D116" s="17">
        <v>4</v>
      </c>
      <c r="E116" s="17">
        <v>4</v>
      </c>
      <c r="F116" s="17">
        <v>4</v>
      </c>
      <c r="G116" s="17">
        <v>3</v>
      </c>
      <c r="H116" s="17">
        <v>3</v>
      </c>
      <c r="I116" s="17">
        <v>3</v>
      </c>
      <c r="J116" s="17">
        <v>3</v>
      </c>
      <c r="K116" s="17">
        <v>3</v>
      </c>
      <c r="L116" s="17">
        <v>3</v>
      </c>
      <c r="M116" s="17">
        <v>3</v>
      </c>
      <c r="N116" s="17">
        <v>4</v>
      </c>
      <c r="O116" s="30"/>
      <c r="P116" s="18">
        <v>3</v>
      </c>
      <c r="Q116" s="16" t="s">
        <v>132</v>
      </c>
      <c r="R116" s="20"/>
      <c r="S116" s="20"/>
      <c r="T116" s="20"/>
      <c r="U116" s="20"/>
      <c r="V116" s="20"/>
    </row>
    <row r="117" spans="1:22" ht="15">
      <c r="A117" s="15" t="s">
        <v>65</v>
      </c>
      <c r="B117" s="16" t="s">
        <v>30</v>
      </c>
      <c r="C117" s="15"/>
      <c r="D117" s="17">
        <v>4</v>
      </c>
      <c r="E117" s="17">
        <v>5</v>
      </c>
      <c r="F117" s="17">
        <v>4</v>
      </c>
      <c r="G117" s="17">
        <v>4</v>
      </c>
      <c r="H117" s="17">
        <v>3</v>
      </c>
      <c r="I117" s="17">
        <v>4</v>
      </c>
      <c r="J117" s="17">
        <v>4</v>
      </c>
      <c r="K117" s="17">
        <v>4</v>
      </c>
      <c r="L117" s="17">
        <v>5</v>
      </c>
      <c r="M117" s="17">
        <v>5</v>
      </c>
      <c r="N117" s="17">
        <v>4</v>
      </c>
      <c r="O117" s="30"/>
      <c r="P117" s="75">
        <v>4</v>
      </c>
      <c r="Q117" s="19"/>
      <c r="R117" s="20"/>
      <c r="S117" s="20"/>
      <c r="T117" s="20"/>
      <c r="U117" s="20"/>
      <c r="V117" s="20"/>
    </row>
    <row r="118" spans="1:22">
      <c r="A118" s="15" t="s">
        <v>66</v>
      </c>
      <c r="B118" s="16" t="s">
        <v>30</v>
      </c>
      <c r="C118" s="15"/>
      <c r="D118" s="17">
        <v>4</v>
      </c>
      <c r="E118" s="17">
        <v>4</v>
      </c>
      <c r="F118" s="17">
        <v>4</v>
      </c>
      <c r="G118" s="17">
        <v>3</v>
      </c>
      <c r="H118" s="17">
        <v>4</v>
      </c>
      <c r="I118" s="17">
        <v>3</v>
      </c>
      <c r="J118" s="17">
        <v>3</v>
      </c>
      <c r="K118" s="17">
        <v>4</v>
      </c>
      <c r="L118" s="17">
        <v>3</v>
      </c>
      <c r="M118" s="17">
        <v>3</v>
      </c>
      <c r="N118" s="17">
        <v>4</v>
      </c>
      <c r="O118" s="30"/>
      <c r="P118" s="18">
        <v>3</v>
      </c>
      <c r="Q118" s="19"/>
      <c r="R118" s="20"/>
      <c r="S118" s="20"/>
      <c r="T118" s="20"/>
      <c r="U118" s="20"/>
      <c r="V118" s="20"/>
    </row>
    <row r="119" spans="1:22">
      <c r="A119" s="15" t="s">
        <v>67</v>
      </c>
      <c r="B119" s="16" t="s">
        <v>30</v>
      </c>
      <c r="C119" s="15"/>
      <c r="D119" s="17">
        <v>3</v>
      </c>
      <c r="E119" s="17">
        <v>4</v>
      </c>
      <c r="F119" s="17">
        <v>3</v>
      </c>
      <c r="G119" s="17">
        <v>3</v>
      </c>
      <c r="H119" s="17">
        <v>3</v>
      </c>
      <c r="I119" s="17">
        <v>3</v>
      </c>
      <c r="J119" s="17">
        <v>3</v>
      </c>
      <c r="K119" s="17">
        <v>2</v>
      </c>
      <c r="L119" s="17">
        <v>4</v>
      </c>
      <c r="M119" s="17">
        <v>4</v>
      </c>
      <c r="N119" s="17">
        <v>4</v>
      </c>
      <c r="O119" s="30"/>
      <c r="P119" s="18">
        <v>3</v>
      </c>
      <c r="Q119" s="16" t="s">
        <v>133</v>
      </c>
      <c r="R119" s="20"/>
      <c r="S119" s="20"/>
      <c r="T119" s="20"/>
      <c r="U119" s="20"/>
      <c r="V119" s="20"/>
    </row>
    <row r="120" spans="1:22" s="40" customFormat="1">
      <c r="A120" s="33" t="s">
        <v>69</v>
      </c>
      <c r="B120" s="34" t="s">
        <v>30</v>
      </c>
      <c r="C120" s="33"/>
      <c r="D120" s="35">
        <v>4</v>
      </c>
      <c r="E120" s="35">
        <v>4</v>
      </c>
      <c r="F120" s="35">
        <v>4</v>
      </c>
      <c r="G120" s="35">
        <v>3</v>
      </c>
      <c r="H120" s="35">
        <v>3</v>
      </c>
      <c r="I120" s="35">
        <v>3</v>
      </c>
      <c r="J120" s="35">
        <v>3</v>
      </c>
      <c r="K120" s="35">
        <v>3</v>
      </c>
      <c r="L120" s="35">
        <v>3</v>
      </c>
      <c r="M120" s="35">
        <v>4</v>
      </c>
      <c r="N120" s="35">
        <v>4</v>
      </c>
      <c r="O120" s="36"/>
      <c r="P120" s="37">
        <v>3</v>
      </c>
      <c r="Q120" s="38"/>
      <c r="R120" s="39"/>
      <c r="S120" s="39"/>
      <c r="T120" s="39"/>
      <c r="U120" s="39"/>
      <c r="V120" s="39"/>
    </row>
    <row r="121" spans="1:22" ht="57.75">
      <c r="A121" s="15" t="s">
        <v>58</v>
      </c>
      <c r="B121" s="16" t="s">
        <v>31</v>
      </c>
      <c r="C121" s="24" t="s">
        <v>134</v>
      </c>
      <c r="D121" s="17">
        <v>5</v>
      </c>
      <c r="E121" s="17">
        <v>4</v>
      </c>
      <c r="F121" s="17">
        <v>5</v>
      </c>
      <c r="G121" s="17">
        <v>5</v>
      </c>
      <c r="H121" s="17">
        <v>5</v>
      </c>
      <c r="I121" s="17">
        <v>5</v>
      </c>
      <c r="J121" s="17">
        <v>5</v>
      </c>
      <c r="K121" s="17">
        <v>4</v>
      </c>
      <c r="L121" s="17">
        <v>5</v>
      </c>
      <c r="M121" s="17">
        <v>5</v>
      </c>
      <c r="N121" s="17">
        <v>5</v>
      </c>
      <c r="O121" s="30"/>
      <c r="P121" s="18">
        <v>5</v>
      </c>
      <c r="Q121" s="19"/>
      <c r="R121" s="20"/>
      <c r="S121" s="20"/>
      <c r="T121" s="20"/>
      <c r="U121" s="20"/>
      <c r="V121" s="20"/>
    </row>
    <row r="122" spans="1:22" ht="15">
      <c r="A122" s="15" t="s">
        <v>61</v>
      </c>
      <c r="B122" s="16" t="s">
        <v>31</v>
      </c>
      <c r="C122" s="79">
        <v>5000</v>
      </c>
      <c r="D122" s="17">
        <v>5</v>
      </c>
      <c r="E122" s="17">
        <v>5</v>
      </c>
      <c r="F122" s="17">
        <v>5</v>
      </c>
      <c r="G122" s="17">
        <v>5</v>
      </c>
      <c r="H122" s="17">
        <v>5</v>
      </c>
      <c r="I122" s="17">
        <v>5</v>
      </c>
      <c r="J122" s="17">
        <v>5</v>
      </c>
      <c r="K122" s="17">
        <v>5</v>
      </c>
      <c r="L122" s="17">
        <v>5</v>
      </c>
      <c r="M122" s="17">
        <v>5</v>
      </c>
      <c r="N122" s="17">
        <v>5</v>
      </c>
      <c r="O122" s="30"/>
      <c r="P122" s="18">
        <v>5</v>
      </c>
      <c r="Q122" s="19" t="s">
        <v>135</v>
      </c>
      <c r="R122" s="20"/>
      <c r="S122" s="20"/>
      <c r="T122" s="20"/>
      <c r="U122" s="20"/>
      <c r="V122" s="20"/>
    </row>
    <row r="123" spans="1:22">
      <c r="A123" s="15" t="s">
        <v>63</v>
      </c>
      <c r="B123" s="16" t="s">
        <v>31</v>
      </c>
      <c r="C123" s="15"/>
      <c r="D123" s="17">
        <v>5</v>
      </c>
      <c r="E123" s="17">
        <v>5</v>
      </c>
      <c r="F123" s="17">
        <v>5</v>
      </c>
      <c r="G123" s="17">
        <v>4</v>
      </c>
      <c r="H123" s="17">
        <v>4</v>
      </c>
      <c r="I123" s="17">
        <v>4</v>
      </c>
      <c r="J123" s="17">
        <v>5</v>
      </c>
      <c r="K123" s="17">
        <v>4</v>
      </c>
      <c r="L123" s="17">
        <v>4</v>
      </c>
      <c r="M123" s="17">
        <v>5</v>
      </c>
      <c r="N123" s="17">
        <v>5</v>
      </c>
      <c r="O123" s="30"/>
      <c r="P123" s="18">
        <v>5</v>
      </c>
      <c r="Q123" s="16" t="s">
        <v>136</v>
      </c>
      <c r="R123" s="20"/>
      <c r="S123" s="20"/>
      <c r="T123" s="20"/>
      <c r="U123" s="20"/>
      <c r="V123" s="20"/>
    </row>
    <row r="124" spans="1:22">
      <c r="A124" s="21" t="s">
        <v>65</v>
      </c>
      <c r="B124" s="21" t="s">
        <v>31</v>
      </c>
      <c r="C124" s="74"/>
      <c r="D124" s="22">
        <v>5</v>
      </c>
      <c r="E124" s="22">
        <v>5</v>
      </c>
      <c r="F124" s="22">
        <v>5</v>
      </c>
      <c r="G124" s="22">
        <v>5</v>
      </c>
      <c r="H124" s="22">
        <v>5</v>
      </c>
      <c r="I124" s="22">
        <v>5</v>
      </c>
      <c r="J124" s="22">
        <v>5</v>
      </c>
      <c r="K124" s="22">
        <v>5</v>
      </c>
      <c r="L124" s="22">
        <v>5</v>
      </c>
      <c r="M124" s="22">
        <v>5</v>
      </c>
      <c r="N124" s="22">
        <v>5</v>
      </c>
      <c r="O124" s="31"/>
      <c r="P124" s="77">
        <v>5</v>
      </c>
      <c r="Q124" s="13"/>
      <c r="R124" s="13"/>
      <c r="S124" s="13"/>
      <c r="T124" s="13"/>
      <c r="U124" s="13"/>
      <c r="V124" s="13"/>
    </row>
    <row r="125" spans="1:22">
      <c r="A125" s="15" t="s">
        <v>66</v>
      </c>
      <c r="B125" s="16" t="s">
        <v>31</v>
      </c>
      <c r="C125" s="15"/>
      <c r="D125" s="17">
        <v>4</v>
      </c>
      <c r="E125" s="17">
        <v>3</v>
      </c>
      <c r="F125" s="17">
        <v>4</v>
      </c>
      <c r="G125" s="17">
        <v>4</v>
      </c>
      <c r="H125" s="17">
        <v>5</v>
      </c>
      <c r="I125" s="17">
        <v>4</v>
      </c>
      <c r="J125" s="17">
        <v>4</v>
      </c>
      <c r="K125" s="17">
        <v>3</v>
      </c>
      <c r="L125" s="17">
        <v>3</v>
      </c>
      <c r="M125" s="17">
        <v>3</v>
      </c>
      <c r="N125" s="17">
        <v>4</v>
      </c>
      <c r="O125" s="30"/>
      <c r="P125" s="18">
        <v>4</v>
      </c>
      <c r="Q125" s="19"/>
      <c r="R125" s="20"/>
      <c r="S125" s="20"/>
      <c r="T125" s="20"/>
      <c r="U125" s="20"/>
      <c r="V125" s="20"/>
    </row>
    <row r="126" spans="1:22">
      <c r="A126" s="15" t="s">
        <v>67</v>
      </c>
      <c r="B126" s="16" t="s">
        <v>31</v>
      </c>
      <c r="C126" s="15"/>
      <c r="D126" s="17">
        <v>5</v>
      </c>
      <c r="E126" s="17">
        <v>4</v>
      </c>
      <c r="F126" s="17">
        <v>5</v>
      </c>
      <c r="G126" s="17">
        <v>5</v>
      </c>
      <c r="H126" s="17">
        <v>5</v>
      </c>
      <c r="I126" s="17">
        <v>4</v>
      </c>
      <c r="J126" s="17">
        <v>5</v>
      </c>
      <c r="K126" s="17">
        <v>4</v>
      </c>
      <c r="L126" s="17">
        <v>5</v>
      </c>
      <c r="M126" s="17">
        <v>4</v>
      </c>
      <c r="N126" s="17">
        <v>4</v>
      </c>
      <c r="O126" s="30"/>
      <c r="P126" s="18">
        <v>5</v>
      </c>
      <c r="Q126" s="16" t="s">
        <v>137</v>
      </c>
      <c r="R126" s="20"/>
      <c r="S126" s="20"/>
      <c r="T126" s="20"/>
      <c r="U126" s="20"/>
      <c r="V126" s="20"/>
    </row>
    <row r="127" spans="1:22" s="40" customFormat="1">
      <c r="A127" s="33" t="s">
        <v>69</v>
      </c>
      <c r="B127" s="34" t="s">
        <v>31</v>
      </c>
      <c r="C127" s="33"/>
      <c r="D127" s="35">
        <v>5</v>
      </c>
      <c r="E127" s="35">
        <v>4</v>
      </c>
      <c r="F127" s="35">
        <v>5</v>
      </c>
      <c r="G127" s="35">
        <v>5</v>
      </c>
      <c r="H127" s="35">
        <v>5</v>
      </c>
      <c r="I127" s="35">
        <v>5</v>
      </c>
      <c r="J127" s="35">
        <v>5</v>
      </c>
      <c r="K127" s="35">
        <v>5</v>
      </c>
      <c r="L127" s="35">
        <v>5</v>
      </c>
      <c r="M127" s="35">
        <v>5</v>
      </c>
      <c r="N127" s="35">
        <v>5</v>
      </c>
      <c r="O127" s="36"/>
      <c r="P127" s="37">
        <v>5</v>
      </c>
      <c r="Q127" s="38"/>
      <c r="R127" s="39"/>
      <c r="S127" s="39"/>
      <c r="T127" s="39"/>
      <c r="U127" s="39"/>
      <c r="V127" s="39"/>
    </row>
    <row r="128" spans="1:22" ht="26.25">
      <c r="A128" s="15" t="s">
        <v>58</v>
      </c>
      <c r="B128" s="16" t="s">
        <v>32</v>
      </c>
      <c r="C128" s="15" t="s">
        <v>138</v>
      </c>
      <c r="D128" s="17">
        <v>5</v>
      </c>
      <c r="E128" s="17">
        <v>5</v>
      </c>
      <c r="F128" s="17">
        <v>4</v>
      </c>
      <c r="G128" s="17">
        <v>5</v>
      </c>
      <c r="H128" s="17">
        <v>4</v>
      </c>
      <c r="I128" s="17">
        <v>5</v>
      </c>
      <c r="J128" s="17">
        <v>5</v>
      </c>
      <c r="K128" s="17">
        <v>4</v>
      </c>
      <c r="L128" s="17">
        <v>5</v>
      </c>
      <c r="M128" s="17">
        <v>5</v>
      </c>
      <c r="N128" s="17">
        <v>3</v>
      </c>
      <c r="O128" s="30"/>
      <c r="P128" s="75">
        <v>3</v>
      </c>
      <c r="Q128" s="19"/>
      <c r="R128" s="20"/>
      <c r="S128" s="20"/>
      <c r="T128" s="20"/>
      <c r="U128" s="20"/>
      <c r="V128" s="20"/>
    </row>
    <row r="129" spans="1:22" ht="15">
      <c r="A129" s="15" t="s">
        <v>61</v>
      </c>
      <c r="B129" s="16" t="s">
        <v>32</v>
      </c>
      <c r="C129" s="79">
        <v>5000</v>
      </c>
      <c r="D129" s="17">
        <v>5</v>
      </c>
      <c r="E129" s="17">
        <v>3</v>
      </c>
      <c r="F129" s="17">
        <v>4</v>
      </c>
      <c r="G129" s="17">
        <v>3</v>
      </c>
      <c r="H129" s="17">
        <v>3</v>
      </c>
      <c r="I129" s="17">
        <v>3</v>
      </c>
      <c r="J129" s="17">
        <v>4</v>
      </c>
      <c r="K129" s="17">
        <v>3</v>
      </c>
      <c r="L129" s="17">
        <v>5</v>
      </c>
      <c r="M129" s="17">
        <v>4</v>
      </c>
      <c r="N129" s="17">
        <v>3</v>
      </c>
      <c r="O129" s="30"/>
      <c r="P129" s="75">
        <v>2</v>
      </c>
      <c r="Q129" s="16" t="s">
        <v>139</v>
      </c>
      <c r="R129" s="20"/>
      <c r="S129" s="20"/>
      <c r="T129" s="20"/>
      <c r="U129" s="20"/>
      <c r="V129" s="20"/>
    </row>
    <row r="130" spans="1:22" ht="15">
      <c r="A130" s="15" t="s">
        <v>63</v>
      </c>
      <c r="B130" s="16" t="s">
        <v>32</v>
      </c>
      <c r="C130" s="15"/>
      <c r="D130" s="17">
        <v>4</v>
      </c>
      <c r="E130" s="17">
        <v>3</v>
      </c>
      <c r="F130" s="17">
        <v>4</v>
      </c>
      <c r="G130" s="17">
        <v>3</v>
      </c>
      <c r="H130" s="17">
        <v>3</v>
      </c>
      <c r="I130" s="17">
        <v>3</v>
      </c>
      <c r="J130" s="17">
        <v>4</v>
      </c>
      <c r="K130" s="17">
        <v>3</v>
      </c>
      <c r="L130" s="17">
        <v>4</v>
      </c>
      <c r="M130" s="17">
        <v>4</v>
      </c>
      <c r="N130" s="17">
        <v>4</v>
      </c>
      <c r="O130" s="30"/>
      <c r="P130" s="75">
        <v>3</v>
      </c>
      <c r="Q130" s="16" t="s">
        <v>140</v>
      </c>
      <c r="R130" s="20"/>
      <c r="S130" s="20"/>
      <c r="T130" s="20"/>
      <c r="U130" s="20"/>
      <c r="V130" s="20"/>
    </row>
    <row r="131" spans="1:22" ht="15">
      <c r="A131" s="15" t="s">
        <v>65</v>
      </c>
      <c r="B131" s="16" t="s">
        <v>32</v>
      </c>
      <c r="C131" s="15"/>
      <c r="D131" s="17">
        <v>4</v>
      </c>
      <c r="E131" s="17">
        <v>3</v>
      </c>
      <c r="F131" s="17">
        <v>4</v>
      </c>
      <c r="G131" s="17">
        <v>4</v>
      </c>
      <c r="H131" s="17">
        <v>3</v>
      </c>
      <c r="I131" s="17">
        <v>4</v>
      </c>
      <c r="J131" s="17">
        <v>4</v>
      </c>
      <c r="K131" s="17">
        <v>3</v>
      </c>
      <c r="L131" s="17">
        <v>5</v>
      </c>
      <c r="M131" s="17">
        <v>4</v>
      </c>
      <c r="N131" s="17">
        <v>4</v>
      </c>
      <c r="O131" s="30"/>
      <c r="P131" s="75">
        <v>3</v>
      </c>
      <c r="Q131" s="19"/>
      <c r="R131" s="20"/>
      <c r="S131" s="20"/>
      <c r="T131" s="20"/>
      <c r="U131" s="20"/>
      <c r="V131" s="20"/>
    </row>
    <row r="132" spans="1:22">
      <c r="A132" s="15" t="s">
        <v>66</v>
      </c>
      <c r="B132" s="16" t="s">
        <v>32</v>
      </c>
      <c r="C132" s="15"/>
      <c r="D132" s="17">
        <v>3</v>
      </c>
      <c r="E132" s="17">
        <v>3</v>
      </c>
      <c r="F132" s="17">
        <v>2</v>
      </c>
      <c r="G132" s="17">
        <v>2</v>
      </c>
      <c r="H132" s="17">
        <v>2</v>
      </c>
      <c r="I132" s="17">
        <v>3</v>
      </c>
      <c r="J132" s="17">
        <v>3</v>
      </c>
      <c r="K132" s="17">
        <v>2</v>
      </c>
      <c r="L132" s="17">
        <v>2</v>
      </c>
      <c r="M132" s="17">
        <v>2</v>
      </c>
      <c r="N132" s="17">
        <v>3</v>
      </c>
      <c r="O132" s="30"/>
      <c r="P132" s="42">
        <v>1</v>
      </c>
      <c r="Q132" s="19"/>
      <c r="R132" s="20"/>
      <c r="S132" s="20"/>
      <c r="T132" s="20"/>
      <c r="U132" s="20"/>
      <c r="V132" s="20"/>
    </row>
    <row r="133" spans="1:22">
      <c r="A133" s="15" t="s">
        <v>67</v>
      </c>
      <c r="B133" s="16" t="s">
        <v>32</v>
      </c>
      <c r="C133" s="15"/>
      <c r="D133" s="17">
        <v>2</v>
      </c>
      <c r="E133" s="17">
        <v>2</v>
      </c>
      <c r="F133" s="17">
        <v>2</v>
      </c>
      <c r="G133" s="17">
        <v>2</v>
      </c>
      <c r="H133" s="17">
        <v>2</v>
      </c>
      <c r="I133" s="17">
        <v>1</v>
      </c>
      <c r="J133" s="17">
        <v>2</v>
      </c>
      <c r="K133" s="17">
        <v>2</v>
      </c>
      <c r="L133" s="17">
        <v>3</v>
      </c>
      <c r="M133" s="17">
        <v>2</v>
      </c>
      <c r="N133" s="17">
        <v>2</v>
      </c>
      <c r="O133" s="30"/>
      <c r="P133" s="42">
        <v>1</v>
      </c>
      <c r="Q133" s="16" t="s">
        <v>141</v>
      </c>
      <c r="R133" s="20"/>
      <c r="S133" s="20"/>
      <c r="T133" s="20"/>
      <c r="U133" s="20"/>
      <c r="V133" s="20"/>
    </row>
    <row r="134" spans="1:22" s="40" customFormat="1" ht="15">
      <c r="A134" s="33" t="s">
        <v>69</v>
      </c>
      <c r="B134" s="34" t="s">
        <v>32</v>
      </c>
      <c r="C134" s="33"/>
      <c r="D134" s="35">
        <v>5</v>
      </c>
      <c r="E134" s="35">
        <v>4</v>
      </c>
      <c r="F134" s="35">
        <v>4</v>
      </c>
      <c r="G134" s="35">
        <v>3</v>
      </c>
      <c r="H134" s="35">
        <v>4</v>
      </c>
      <c r="I134" s="35">
        <v>4</v>
      </c>
      <c r="J134" s="35">
        <v>4</v>
      </c>
      <c r="K134" s="35">
        <v>3</v>
      </c>
      <c r="L134" s="35">
        <v>4</v>
      </c>
      <c r="M134" s="35">
        <v>3</v>
      </c>
      <c r="N134" s="35">
        <v>3</v>
      </c>
      <c r="O134" s="36"/>
      <c r="P134" s="76">
        <v>3</v>
      </c>
      <c r="Q134" s="38"/>
      <c r="R134" s="39"/>
      <c r="S134" s="39"/>
      <c r="T134" s="39"/>
      <c r="U134" s="39"/>
      <c r="V134" s="39"/>
    </row>
    <row r="135" spans="1:22" ht="39.75">
      <c r="A135" s="15" t="s">
        <v>58</v>
      </c>
      <c r="B135" s="16" t="s">
        <v>33</v>
      </c>
      <c r="C135" s="15" t="s">
        <v>142</v>
      </c>
      <c r="D135" s="17">
        <v>5</v>
      </c>
      <c r="E135" s="17">
        <v>5</v>
      </c>
      <c r="F135" s="17">
        <v>5</v>
      </c>
      <c r="G135" s="17">
        <v>4</v>
      </c>
      <c r="H135" s="17">
        <v>5</v>
      </c>
      <c r="I135" s="17">
        <v>5</v>
      </c>
      <c r="J135" s="17">
        <v>5</v>
      </c>
      <c r="K135" s="17">
        <v>4</v>
      </c>
      <c r="L135" s="17">
        <v>5</v>
      </c>
      <c r="M135" s="17">
        <v>5</v>
      </c>
      <c r="N135" s="17">
        <v>5</v>
      </c>
      <c r="O135" s="30"/>
      <c r="P135" s="18">
        <v>3</v>
      </c>
      <c r="Q135" s="19"/>
      <c r="R135" s="20"/>
      <c r="S135" s="20"/>
      <c r="T135" s="20"/>
      <c r="U135" s="20"/>
      <c r="V135" s="20"/>
    </row>
    <row r="136" spans="1:22" ht="15">
      <c r="A136" s="15" t="s">
        <v>61</v>
      </c>
      <c r="B136" s="16" t="s">
        <v>33</v>
      </c>
      <c r="C136" s="79">
        <v>5000</v>
      </c>
      <c r="D136" s="17">
        <v>4</v>
      </c>
      <c r="E136" s="17">
        <v>4</v>
      </c>
      <c r="F136" s="17">
        <v>4</v>
      </c>
      <c r="G136" s="17">
        <v>3</v>
      </c>
      <c r="H136" s="17">
        <v>3</v>
      </c>
      <c r="I136" s="17">
        <v>3</v>
      </c>
      <c r="J136" s="17">
        <v>3</v>
      </c>
      <c r="K136" s="17">
        <v>3</v>
      </c>
      <c r="L136" s="17">
        <v>3</v>
      </c>
      <c r="M136" s="17">
        <v>3</v>
      </c>
      <c r="N136" s="17">
        <v>5</v>
      </c>
      <c r="O136" s="30"/>
      <c r="P136" s="18">
        <v>3</v>
      </c>
      <c r="Q136" s="19" t="s">
        <v>143</v>
      </c>
      <c r="R136" s="20"/>
      <c r="S136" s="20"/>
      <c r="T136" s="20"/>
      <c r="U136" s="20"/>
      <c r="V136" s="20"/>
    </row>
    <row r="137" spans="1:22">
      <c r="A137" s="15" t="s">
        <v>63</v>
      </c>
      <c r="B137" s="16" t="s">
        <v>33</v>
      </c>
      <c r="C137" s="15"/>
      <c r="D137" s="17">
        <v>4</v>
      </c>
      <c r="E137" s="17">
        <v>4</v>
      </c>
      <c r="F137" s="17">
        <v>4</v>
      </c>
      <c r="G137" s="17">
        <v>3</v>
      </c>
      <c r="H137" s="17">
        <v>3</v>
      </c>
      <c r="I137" s="17">
        <v>4</v>
      </c>
      <c r="J137" s="17">
        <v>4</v>
      </c>
      <c r="K137" s="17">
        <v>3</v>
      </c>
      <c r="L137" s="17">
        <v>3</v>
      </c>
      <c r="M137" s="17">
        <v>4</v>
      </c>
      <c r="N137" s="17">
        <v>4</v>
      </c>
      <c r="O137" s="30"/>
      <c r="P137" s="18">
        <v>3</v>
      </c>
      <c r="Q137" s="16" t="s">
        <v>144</v>
      </c>
      <c r="R137" s="20"/>
      <c r="S137" s="20"/>
      <c r="T137" s="20"/>
      <c r="U137" s="20"/>
      <c r="V137" s="20"/>
    </row>
    <row r="138" spans="1:22">
      <c r="A138" s="21" t="s">
        <v>65</v>
      </c>
      <c r="B138" s="21" t="s">
        <v>33</v>
      </c>
      <c r="C138" s="74"/>
      <c r="D138" s="22">
        <v>5</v>
      </c>
      <c r="E138" s="22">
        <v>5</v>
      </c>
      <c r="F138" s="22">
        <v>5</v>
      </c>
      <c r="G138" s="22">
        <v>4</v>
      </c>
      <c r="H138" s="22">
        <v>3</v>
      </c>
      <c r="I138" s="22">
        <v>4</v>
      </c>
      <c r="J138" s="22">
        <v>4</v>
      </c>
      <c r="K138" s="22">
        <v>4</v>
      </c>
      <c r="L138" s="22">
        <v>4</v>
      </c>
      <c r="M138" s="22">
        <v>3</v>
      </c>
      <c r="N138" s="22">
        <v>4</v>
      </c>
      <c r="O138" s="31"/>
      <c r="P138" s="77">
        <v>3</v>
      </c>
      <c r="Q138" s="13"/>
      <c r="R138" s="13"/>
      <c r="S138" s="13"/>
      <c r="T138" s="13"/>
      <c r="U138" s="13"/>
      <c r="V138" s="13"/>
    </row>
    <row r="139" spans="1:22">
      <c r="A139" s="15" t="s">
        <v>66</v>
      </c>
      <c r="B139" s="16" t="s">
        <v>33</v>
      </c>
      <c r="C139" s="15"/>
      <c r="D139" s="17">
        <v>4</v>
      </c>
      <c r="E139" s="17">
        <v>4</v>
      </c>
      <c r="F139" s="17">
        <v>4</v>
      </c>
      <c r="G139" s="17">
        <v>3</v>
      </c>
      <c r="H139" s="17">
        <v>4</v>
      </c>
      <c r="I139" s="17">
        <v>4</v>
      </c>
      <c r="J139" s="17">
        <v>3</v>
      </c>
      <c r="K139" s="17">
        <v>4</v>
      </c>
      <c r="L139" s="17">
        <v>4</v>
      </c>
      <c r="M139" s="17">
        <v>4</v>
      </c>
      <c r="N139" s="17">
        <v>4</v>
      </c>
      <c r="O139" s="30"/>
      <c r="P139" s="18">
        <v>3</v>
      </c>
      <c r="Q139" s="19"/>
      <c r="R139" s="20"/>
      <c r="S139" s="20"/>
      <c r="T139" s="20"/>
      <c r="U139" s="20"/>
      <c r="V139" s="20"/>
    </row>
    <row r="140" spans="1:22">
      <c r="A140" s="15" t="s">
        <v>67</v>
      </c>
      <c r="B140" s="16" t="s">
        <v>33</v>
      </c>
      <c r="C140" s="15"/>
      <c r="D140" s="17">
        <v>5</v>
      </c>
      <c r="E140" s="17">
        <v>4</v>
      </c>
      <c r="F140" s="17">
        <v>5</v>
      </c>
      <c r="G140" s="17">
        <v>3</v>
      </c>
      <c r="H140" s="17">
        <v>3</v>
      </c>
      <c r="I140" s="17">
        <v>4</v>
      </c>
      <c r="J140" s="17">
        <v>5</v>
      </c>
      <c r="K140" s="17">
        <v>4</v>
      </c>
      <c r="L140" s="17">
        <v>5</v>
      </c>
      <c r="M140" s="17">
        <v>5</v>
      </c>
      <c r="N140" s="17">
        <v>5</v>
      </c>
      <c r="O140" s="30"/>
      <c r="P140" s="18">
        <v>3</v>
      </c>
      <c r="Q140" s="16" t="s">
        <v>145</v>
      </c>
      <c r="R140" s="20"/>
      <c r="S140" s="20"/>
      <c r="T140" s="20"/>
      <c r="U140" s="20"/>
      <c r="V140" s="20"/>
    </row>
    <row r="141" spans="1:22" s="40" customFormat="1" ht="15">
      <c r="A141" s="33" t="s">
        <v>69</v>
      </c>
      <c r="B141" s="34" t="s">
        <v>33</v>
      </c>
      <c r="C141" s="33"/>
      <c r="D141" s="35">
        <v>5</v>
      </c>
      <c r="E141" s="35">
        <v>5</v>
      </c>
      <c r="F141" s="35">
        <v>5</v>
      </c>
      <c r="G141" s="35">
        <v>5</v>
      </c>
      <c r="H141" s="35">
        <v>5</v>
      </c>
      <c r="I141" s="35">
        <v>5</v>
      </c>
      <c r="J141" s="35">
        <v>5</v>
      </c>
      <c r="K141" s="35">
        <v>5</v>
      </c>
      <c r="L141" s="35">
        <v>5</v>
      </c>
      <c r="M141" s="35">
        <v>5</v>
      </c>
      <c r="N141" s="35">
        <v>5</v>
      </c>
      <c r="O141" s="36"/>
      <c r="P141" s="76">
        <v>3</v>
      </c>
      <c r="Q141" s="38"/>
      <c r="R141" s="39"/>
      <c r="S141" s="39"/>
      <c r="T141" s="39"/>
      <c r="U141" s="39"/>
      <c r="V141" s="39"/>
    </row>
    <row r="142" spans="1:22" ht="52.5">
      <c r="A142" s="15" t="s">
        <v>58</v>
      </c>
      <c r="B142" s="16" t="s">
        <v>34</v>
      </c>
      <c r="C142" s="15" t="s">
        <v>146</v>
      </c>
      <c r="D142" s="17">
        <v>3</v>
      </c>
      <c r="E142" s="17">
        <v>2</v>
      </c>
      <c r="F142" s="17">
        <v>5</v>
      </c>
      <c r="G142" s="17">
        <v>5</v>
      </c>
      <c r="H142" s="17">
        <v>5</v>
      </c>
      <c r="I142" s="17">
        <v>5</v>
      </c>
      <c r="J142" s="17">
        <v>3</v>
      </c>
      <c r="K142" s="17">
        <v>3</v>
      </c>
      <c r="L142" s="17">
        <v>3</v>
      </c>
      <c r="M142" s="17">
        <v>4</v>
      </c>
      <c r="N142" s="17">
        <v>5</v>
      </c>
      <c r="O142" s="30"/>
      <c r="P142" s="18">
        <v>4</v>
      </c>
      <c r="Q142" s="19"/>
      <c r="R142" s="20"/>
      <c r="S142" s="20"/>
      <c r="T142" s="20"/>
      <c r="U142" s="20"/>
      <c r="V142" s="20"/>
    </row>
    <row r="143" spans="1:22" ht="15">
      <c r="A143" s="15" t="s">
        <v>61</v>
      </c>
      <c r="B143" s="16" t="s">
        <v>34</v>
      </c>
      <c r="C143" s="79">
        <v>5000</v>
      </c>
      <c r="D143" s="17">
        <v>4</v>
      </c>
      <c r="E143" s="17">
        <v>5</v>
      </c>
      <c r="F143" s="17">
        <v>5</v>
      </c>
      <c r="G143" s="17">
        <v>4</v>
      </c>
      <c r="H143" s="17">
        <v>4</v>
      </c>
      <c r="I143" s="17">
        <v>5</v>
      </c>
      <c r="J143" s="17">
        <v>4</v>
      </c>
      <c r="K143" s="17">
        <v>4</v>
      </c>
      <c r="L143" s="17">
        <v>5</v>
      </c>
      <c r="M143" s="17">
        <v>3</v>
      </c>
      <c r="N143" s="17">
        <v>5</v>
      </c>
      <c r="O143" s="30"/>
      <c r="P143" s="18">
        <v>4</v>
      </c>
      <c r="Q143" s="16" t="s">
        <v>147</v>
      </c>
      <c r="R143" s="20"/>
      <c r="S143" s="20"/>
      <c r="T143" s="20"/>
      <c r="U143" s="20"/>
      <c r="V143" s="20"/>
    </row>
    <row r="144" spans="1:22">
      <c r="A144" s="15" t="s">
        <v>63</v>
      </c>
      <c r="B144" s="16" t="s">
        <v>34</v>
      </c>
      <c r="C144" s="15"/>
      <c r="D144" s="17">
        <v>4</v>
      </c>
      <c r="E144" s="17">
        <v>3</v>
      </c>
      <c r="F144" s="17">
        <v>4</v>
      </c>
      <c r="G144" s="17">
        <v>3</v>
      </c>
      <c r="H144" s="17">
        <v>3</v>
      </c>
      <c r="I144" s="17">
        <v>3</v>
      </c>
      <c r="J144" s="17">
        <v>2</v>
      </c>
      <c r="K144" s="17">
        <v>3</v>
      </c>
      <c r="L144" s="17">
        <v>4</v>
      </c>
      <c r="M144" s="17">
        <v>4</v>
      </c>
      <c r="N144" s="17">
        <v>3</v>
      </c>
      <c r="O144" s="30"/>
      <c r="P144" s="18">
        <v>3</v>
      </c>
      <c r="Q144" s="16" t="s">
        <v>148</v>
      </c>
      <c r="R144" s="20"/>
      <c r="S144" s="20"/>
      <c r="T144" s="20"/>
      <c r="U144" s="20"/>
      <c r="V144" s="20"/>
    </row>
    <row r="145" spans="1:22">
      <c r="A145" s="21" t="s">
        <v>65</v>
      </c>
      <c r="B145" s="21" t="s">
        <v>34</v>
      </c>
      <c r="C145" s="74"/>
      <c r="D145" s="22">
        <v>4</v>
      </c>
      <c r="E145" s="22">
        <v>3</v>
      </c>
      <c r="F145" s="22">
        <v>4</v>
      </c>
      <c r="G145" s="22">
        <v>4</v>
      </c>
      <c r="H145" s="22">
        <v>4</v>
      </c>
      <c r="I145" s="22">
        <v>4</v>
      </c>
      <c r="J145" s="22">
        <v>4</v>
      </c>
      <c r="K145" s="22">
        <v>4</v>
      </c>
      <c r="L145" s="22">
        <v>3</v>
      </c>
      <c r="M145" s="22">
        <v>4</v>
      </c>
      <c r="N145" s="22">
        <v>4</v>
      </c>
      <c r="O145" s="31"/>
      <c r="P145" s="77">
        <v>4</v>
      </c>
      <c r="Q145" s="13"/>
      <c r="R145" s="13"/>
      <c r="S145" s="13"/>
      <c r="T145" s="13"/>
      <c r="U145" s="13"/>
      <c r="V145" s="13"/>
    </row>
    <row r="146" spans="1:22">
      <c r="A146" s="15" t="s">
        <v>66</v>
      </c>
      <c r="B146" s="16" t="s">
        <v>34</v>
      </c>
      <c r="C146" s="15"/>
      <c r="D146" s="17">
        <v>4</v>
      </c>
      <c r="E146" s="17">
        <v>3</v>
      </c>
      <c r="F146" s="17">
        <v>3</v>
      </c>
      <c r="G146" s="17">
        <v>4</v>
      </c>
      <c r="H146" s="17">
        <v>4</v>
      </c>
      <c r="I146" s="17">
        <v>4</v>
      </c>
      <c r="J146" s="17">
        <v>4</v>
      </c>
      <c r="K146" s="17">
        <v>3</v>
      </c>
      <c r="L146" s="17">
        <v>5</v>
      </c>
      <c r="M146" s="17">
        <v>4</v>
      </c>
      <c r="N146" s="17">
        <v>4</v>
      </c>
      <c r="O146" s="30"/>
      <c r="P146" s="18">
        <v>5</v>
      </c>
      <c r="Q146" s="19"/>
      <c r="R146" s="20"/>
      <c r="S146" s="20"/>
      <c r="T146" s="20"/>
      <c r="U146" s="20"/>
      <c r="V146" s="20"/>
    </row>
    <row r="147" spans="1:22">
      <c r="A147" s="15" t="s">
        <v>67</v>
      </c>
      <c r="B147" s="16" t="s">
        <v>34</v>
      </c>
      <c r="C147" s="15"/>
      <c r="D147" s="17">
        <v>3</v>
      </c>
      <c r="E147" s="17">
        <v>3</v>
      </c>
      <c r="F147" s="17">
        <v>3</v>
      </c>
      <c r="G147" s="17">
        <v>4</v>
      </c>
      <c r="H147" s="17">
        <v>3</v>
      </c>
      <c r="I147" s="17">
        <v>4</v>
      </c>
      <c r="J147" s="17">
        <v>4</v>
      </c>
      <c r="K147" s="17">
        <v>3</v>
      </c>
      <c r="L147" s="17">
        <v>4</v>
      </c>
      <c r="M147" s="17">
        <v>3</v>
      </c>
      <c r="N147" s="17">
        <v>4</v>
      </c>
      <c r="O147" s="30"/>
      <c r="P147" s="18">
        <v>4</v>
      </c>
      <c r="Q147" s="16" t="s">
        <v>149</v>
      </c>
      <c r="R147" s="20"/>
      <c r="S147" s="20"/>
      <c r="T147" s="20"/>
      <c r="U147" s="20"/>
      <c r="V147" s="20"/>
    </row>
    <row r="148" spans="1:22" s="40" customFormat="1">
      <c r="A148" s="33" t="s">
        <v>69</v>
      </c>
      <c r="B148" s="34" t="s">
        <v>34</v>
      </c>
      <c r="C148" s="33"/>
      <c r="D148" s="35">
        <v>5</v>
      </c>
      <c r="E148" s="35">
        <v>5</v>
      </c>
      <c r="F148" s="35">
        <v>4</v>
      </c>
      <c r="G148" s="35">
        <v>5</v>
      </c>
      <c r="H148" s="35">
        <v>5</v>
      </c>
      <c r="I148" s="35">
        <v>5</v>
      </c>
      <c r="J148" s="35">
        <v>5</v>
      </c>
      <c r="K148" s="35">
        <v>5</v>
      </c>
      <c r="L148" s="35">
        <v>5</v>
      </c>
      <c r="M148" s="35">
        <v>5</v>
      </c>
      <c r="N148" s="35">
        <v>5</v>
      </c>
      <c r="O148" s="36"/>
      <c r="P148" s="37">
        <v>5</v>
      </c>
      <c r="Q148" s="38"/>
      <c r="R148" s="39"/>
      <c r="S148" s="39"/>
      <c r="T148" s="39"/>
      <c r="U148" s="39"/>
      <c r="V148" s="39"/>
    </row>
    <row r="149" spans="1:22" ht="39.75">
      <c r="A149" s="15" t="s">
        <v>58</v>
      </c>
      <c r="B149" s="16" t="s">
        <v>35</v>
      </c>
      <c r="C149" s="15" t="s">
        <v>150</v>
      </c>
      <c r="D149" s="17">
        <v>4</v>
      </c>
      <c r="E149" s="17">
        <v>1</v>
      </c>
      <c r="F149" s="17">
        <v>4</v>
      </c>
      <c r="G149" s="17">
        <v>4</v>
      </c>
      <c r="H149" s="17">
        <v>5</v>
      </c>
      <c r="I149" s="17">
        <v>5</v>
      </c>
      <c r="J149" s="17">
        <v>3</v>
      </c>
      <c r="K149" s="17">
        <v>1</v>
      </c>
      <c r="L149" s="17">
        <v>4</v>
      </c>
      <c r="M149" s="17">
        <v>4</v>
      </c>
      <c r="N149" s="17">
        <v>5</v>
      </c>
      <c r="O149" s="30"/>
      <c r="P149" s="18">
        <v>3</v>
      </c>
      <c r="Q149" s="19"/>
      <c r="R149" s="20"/>
      <c r="S149" s="20"/>
      <c r="T149" s="20"/>
      <c r="U149" s="20"/>
      <c r="V149" s="20"/>
    </row>
    <row r="150" spans="1:22" ht="15">
      <c r="A150" s="15" t="s">
        <v>61</v>
      </c>
      <c r="B150" s="16" t="s">
        <v>35</v>
      </c>
      <c r="C150" s="79">
        <v>3100</v>
      </c>
      <c r="D150" s="17">
        <v>4</v>
      </c>
      <c r="E150" s="17">
        <v>3</v>
      </c>
      <c r="F150" s="17">
        <v>3</v>
      </c>
      <c r="G150" s="17">
        <v>4</v>
      </c>
      <c r="H150" s="17">
        <v>3</v>
      </c>
      <c r="I150" s="17">
        <v>3</v>
      </c>
      <c r="J150" s="17">
        <v>3</v>
      </c>
      <c r="K150" s="17">
        <v>3</v>
      </c>
      <c r="L150" s="17">
        <v>4</v>
      </c>
      <c r="M150" s="17">
        <v>4</v>
      </c>
      <c r="N150" s="17">
        <v>4</v>
      </c>
      <c r="O150" s="30"/>
      <c r="P150" s="18">
        <v>3</v>
      </c>
      <c r="Q150" s="16" t="s">
        <v>151</v>
      </c>
      <c r="R150" s="20"/>
      <c r="S150" s="20"/>
      <c r="T150" s="20"/>
      <c r="U150" s="20"/>
      <c r="V150" s="20"/>
    </row>
    <row r="151" spans="1:22">
      <c r="A151" s="15" t="s">
        <v>63</v>
      </c>
      <c r="B151" s="16" t="s">
        <v>35</v>
      </c>
      <c r="C151" s="15"/>
      <c r="D151" s="17">
        <v>4</v>
      </c>
      <c r="E151" s="17">
        <v>4</v>
      </c>
      <c r="F151" s="17">
        <v>4</v>
      </c>
      <c r="G151" s="17">
        <v>4</v>
      </c>
      <c r="H151" s="17">
        <v>4</v>
      </c>
      <c r="I151" s="17">
        <v>4</v>
      </c>
      <c r="J151" s="17">
        <v>3</v>
      </c>
      <c r="K151" s="17">
        <v>3</v>
      </c>
      <c r="L151" s="17">
        <v>4</v>
      </c>
      <c r="M151" s="17">
        <v>4</v>
      </c>
      <c r="N151" s="17">
        <v>4</v>
      </c>
      <c r="O151" s="30"/>
      <c r="P151" s="18">
        <v>4</v>
      </c>
      <c r="Q151" s="16" t="s">
        <v>152</v>
      </c>
      <c r="R151" s="20"/>
      <c r="S151" s="20"/>
      <c r="T151" s="20"/>
      <c r="U151" s="20"/>
      <c r="V151" s="20"/>
    </row>
    <row r="152" spans="1:22">
      <c r="A152" s="21" t="s">
        <v>65</v>
      </c>
      <c r="B152" s="21" t="s">
        <v>35</v>
      </c>
      <c r="C152" s="74"/>
      <c r="D152" s="22">
        <v>4</v>
      </c>
      <c r="E152" s="22">
        <v>3</v>
      </c>
      <c r="F152" s="22">
        <v>4</v>
      </c>
      <c r="G152" s="22">
        <v>4</v>
      </c>
      <c r="H152" s="22">
        <v>4</v>
      </c>
      <c r="I152" s="22">
        <v>3</v>
      </c>
      <c r="J152" s="22">
        <v>4</v>
      </c>
      <c r="K152" s="22">
        <v>4</v>
      </c>
      <c r="L152" s="22">
        <v>4</v>
      </c>
      <c r="M152" s="22">
        <v>4</v>
      </c>
      <c r="N152" s="22">
        <v>4</v>
      </c>
      <c r="O152" s="31"/>
      <c r="P152" s="77">
        <v>4</v>
      </c>
      <c r="Q152" s="13"/>
      <c r="R152" s="13"/>
      <c r="S152" s="13"/>
      <c r="T152" s="13"/>
      <c r="U152" s="13"/>
      <c r="V152" s="13"/>
    </row>
    <row r="153" spans="1:22">
      <c r="A153" s="15" t="s">
        <v>66</v>
      </c>
      <c r="B153" s="16" t="s">
        <v>35</v>
      </c>
      <c r="C153" s="15"/>
      <c r="D153" s="17">
        <v>4</v>
      </c>
      <c r="E153" s="17">
        <v>3</v>
      </c>
      <c r="F153" s="17">
        <v>3</v>
      </c>
      <c r="G153" s="17">
        <v>4</v>
      </c>
      <c r="H153" s="17">
        <v>4</v>
      </c>
      <c r="I153" s="17">
        <v>3</v>
      </c>
      <c r="J153" s="17">
        <v>2</v>
      </c>
      <c r="K153" s="17">
        <v>2</v>
      </c>
      <c r="L153" s="17">
        <v>3</v>
      </c>
      <c r="M153" s="17">
        <v>2</v>
      </c>
      <c r="N153" s="17">
        <v>2</v>
      </c>
      <c r="O153" s="30"/>
      <c r="P153" s="18">
        <v>3</v>
      </c>
      <c r="Q153" s="19"/>
      <c r="R153" s="20"/>
      <c r="S153" s="20"/>
      <c r="T153" s="20"/>
      <c r="U153" s="20"/>
      <c r="V153" s="20"/>
    </row>
    <row r="154" spans="1:22">
      <c r="A154" s="15" t="s">
        <v>67</v>
      </c>
      <c r="B154" s="16" t="s">
        <v>35</v>
      </c>
      <c r="C154" s="15"/>
      <c r="D154" s="17">
        <v>3</v>
      </c>
      <c r="E154" s="17">
        <v>2</v>
      </c>
      <c r="F154" s="17">
        <v>3</v>
      </c>
      <c r="G154" s="17">
        <v>3</v>
      </c>
      <c r="H154" s="17">
        <v>3</v>
      </c>
      <c r="I154" s="17">
        <v>2</v>
      </c>
      <c r="J154" s="17">
        <v>2</v>
      </c>
      <c r="K154" s="17">
        <v>2</v>
      </c>
      <c r="L154" s="17">
        <v>4</v>
      </c>
      <c r="M154" s="17">
        <v>3</v>
      </c>
      <c r="N154" s="17">
        <v>3</v>
      </c>
      <c r="O154" s="30"/>
      <c r="P154" s="42">
        <v>2</v>
      </c>
      <c r="Q154" s="16" t="s">
        <v>153</v>
      </c>
      <c r="R154" s="20"/>
      <c r="S154" s="20"/>
      <c r="T154" s="20"/>
      <c r="U154" s="20"/>
      <c r="V154" s="20"/>
    </row>
    <row r="155" spans="1:22" s="40" customFormat="1" ht="15">
      <c r="A155" s="33" t="s">
        <v>69</v>
      </c>
      <c r="B155" s="34" t="s">
        <v>35</v>
      </c>
      <c r="C155" s="33"/>
      <c r="D155" s="35">
        <v>5</v>
      </c>
      <c r="E155" s="35">
        <v>4</v>
      </c>
      <c r="F155" s="35">
        <v>5</v>
      </c>
      <c r="G155" s="35">
        <v>5</v>
      </c>
      <c r="H155" s="35">
        <v>5</v>
      </c>
      <c r="I155" s="35">
        <v>5</v>
      </c>
      <c r="J155" s="35">
        <v>5</v>
      </c>
      <c r="K155" s="35">
        <v>3</v>
      </c>
      <c r="L155" s="35">
        <v>5</v>
      </c>
      <c r="M155" s="35">
        <v>5</v>
      </c>
      <c r="N155" s="35">
        <v>5</v>
      </c>
      <c r="O155" s="36"/>
      <c r="P155" s="76">
        <v>4</v>
      </c>
      <c r="Q155" s="38"/>
      <c r="R155" s="39"/>
      <c r="S155" s="39"/>
      <c r="T155" s="39"/>
      <c r="U155" s="39"/>
      <c r="V155" s="39"/>
    </row>
    <row r="156" spans="1:22" ht="26.25">
      <c r="A156" s="15" t="s">
        <v>58</v>
      </c>
      <c r="B156" s="16" t="s">
        <v>36</v>
      </c>
      <c r="C156" s="15" t="s">
        <v>154</v>
      </c>
      <c r="D156" s="17">
        <v>1</v>
      </c>
      <c r="E156" s="17">
        <v>1</v>
      </c>
      <c r="F156" s="17">
        <v>1</v>
      </c>
      <c r="G156" s="17">
        <v>2</v>
      </c>
      <c r="H156" s="17">
        <v>1</v>
      </c>
      <c r="I156" s="17">
        <v>1</v>
      </c>
      <c r="J156" s="17">
        <v>1</v>
      </c>
      <c r="K156" s="17">
        <v>1</v>
      </c>
      <c r="L156" s="17">
        <v>1</v>
      </c>
      <c r="M156" s="17">
        <v>1</v>
      </c>
      <c r="N156" s="17">
        <v>1</v>
      </c>
      <c r="O156" s="30"/>
      <c r="P156" s="18">
        <v>1</v>
      </c>
      <c r="Q156" s="19"/>
      <c r="R156" s="20"/>
      <c r="S156" s="20"/>
      <c r="T156" s="20"/>
      <c r="U156" s="20"/>
      <c r="V156" s="20"/>
    </row>
    <row r="157" spans="1:22" ht="15">
      <c r="A157" s="15" t="s">
        <v>61</v>
      </c>
      <c r="B157" s="16" t="s">
        <v>36</v>
      </c>
      <c r="C157" s="79">
        <v>5000</v>
      </c>
      <c r="D157" s="17">
        <v>2</v>
      </c>
      <c r="E157" s="17">
        <v>3</v>
      </c>
      <c r="F157" s="17">
        <v>1</v>
      </c>
      <c r="G157" s="17">
        <v>3</v>
      </c>
      <c r="H157" s="17">
        <v>2</v>
      </c>
      <c r="I157" s="17">
        <v>3</v>
      </c>
      <c r="J157" s="17">
        <v>2</v>
      </c>
      <c r="K157" s="17">
        <v>3</v>
      </c>
      <c r="L157" s="17">
        <v>3</v>
      </c>
      <c r="M157" s="17">
        <v>3</v>
      </c>
      <c r="N157" s="17">
        <v>3</v>
      </c>
      <c r="O157" s="30"/>
      <c r="P157" s="18">
        <v>2</v>
      </c>
      <c r="Q157" s="16" t="s">
        <v>155</v>
      </c>
      <c r="R157" s="20"/>
      <c r="S157" s="20"/>
      <c r="T157" s="20"/>
      <c r="U157" s="20"/>
      <c r="V157" s="20"/>
    </row>
    <row r="158" spans="1:22">
      <c r="A158" s="15" t="s">
        <v>63</v>
      </c>
      <c r="B158" s="16" t="s">
        <v>36</v>
      </c>
      <c r="C158" s="15"/>
      <c r="D158" s="17">
        <v>2</v>
      </c>
      <c r="E158" s="17">
        <v>2</v>
      </c>
      <c r="F158" s="17">
        <v>1</v>
      </c>
      <c r="G158" s="17">
        <v>2</v>
      </c>
      <c r="H158" s="17">
        <v>2</v>
      </c>
      <c r="I158" s="17">
        <v>2</v>
      </c>
      <c r="J158" s="17">
        <v>1</v>
      </c>
      <c r="K158" s="17">
        <v>1</v>
      </c>
      <c r="L158" s="17">
        <v>2</v>
      </c>
      <c r="M158" s="17">
        <v>2</v>
      </c>
      <c r="N158" s="17">
        <v>2</v>
      </c>
      <c r="O158" s="30"/>
      <c r="P158" s="18">
        <v>2</v>
      </c>
      <c r="Q158" s="16" t="s">
        <v>156</v>
      </c>
      <c r="R158" s="20"/>
      <c r="S158" s="20"/>
      <c r="T158" s="20"/>
      <c r="U158" s="20"/>
      <c r="V158" s="20"/>
    </row>
    <row r="159" spans="1:22">
      <c r="A159" s="15" t="s">
        <v>65</v>
      </c>
      <c r="B159" s="16" t="s">
        <v>36</v>
      </c>
      <c r="C159" s="15"/>
      <c r="D159" s="17">
        <v>3</v>
      </c>
      <c r="E159" s="17">
        <v>3</v>
      </c>
      <c r="F159" s="17">
        <v>1</v>
      </c>
      <c r="G159" s="17">
        <v>3</v>
      </c>
      <c r="H159" s="17">
        <v>3</v>
      </c>
      <c r="I159" s="17">
        <v>2</v>
      </c>
      <c r="J159" s="17">
        <v>2</v>
      </c>
      <c r="K159" s="17">
        <v>2</v>
      </c>
      <c r="L159" s="17">
        <v>2</v>
      </c>
      <c r="M159" s="17">
        <v>1</v>
      </c>
      <c r="N159" s="17">
        <v>3</v>
      </c>
      <c r="O159" s="30"/>
      <c r="P159" s="18">
        <v>2</v>
      </c>
      <c r="Q159" s="19"/>
      <c r="R159" s="20"/>
      <c r="S159" s="20"/>
      <c r="T159" s="20"/>
      <c r="U159" s="20"/>
      <c r="V159" s="20"/>
    </row>
    <row r="160" spans="1:22">
      <c r="A160" s="15" t="s">
        <v>66</v>
      </c>
      <c r="B160" s="16" t="s">
        <v>36</v>
      </c>
      <c r="C160" s="15"/>
      <c r="D160" s="17">
        <v>4</v>
      </c>
      <c r="E160" s="17">
        <v>3</v>
      </c>
      <c r="F160" s="17">
        <v>2</v>
      </c>
      <c r="G160" s="17">
        <v>3</v>
      </c>
      <c r="H160" s="17">
        <v>3</v>
      </c>
      <c r="I160" s="17">
        <v>3</v>
      </c>
      <c r="J160" s="17">
        <v>3</v>
      </c>
      <c r="K160" s="17">
        <v>2</v>
      </c>
      <c r="L160" s="17">
        <v>2</v>
      </c>
      <c r="M160" s="17">
        <v>3</v>
      </c>
      <c r="N160" s="17">
        <v>3</v>
      </c>
      <c r="O160" s="30"/>
      <c r="P160" s="18">
        <v>2</v>
      </c>
      <c r="Q160" s="19"/>
      <c r="R160" s="20"/>
      <c r="S160" s="20"/>
      <c r="T160" s="20"/>
      <c r="U160" s="20"/>
      <c r="V160" s="20"/>
    </row>
    <row r="161" spans="1:22">
      <c r="A161" s="15" t="s">
        <v>67</v>
      </c>
      <c r="B161" s="16" t="s">
        <v>36</v>
      </c>
      <c r="C161" s="15"/>
      <c r="D161" s="17">
        <v>1</v>
      </c>
      <c r="E161" s="17">
        <v>1</v>
      </c>
      <c r="F161" s="17">
        <v>1</v>
      </c>
      <c r="G161" s="17">
        <v>2</v>
      </c>
      <c r="H161" s="17">
        <v>2</v>
      </c>
      <c r="I161" s="17">
        <v>1</v>
      </c>
      <c r="J161" s="17">
        <v>2</v>
      </c>
      <c r="K161" s="17">
        <v>1</v>
      </c>
      <c r="L161" s="17">
        <v>2</v>
      </c>
      <c r="M161" s="17">
        <v>3</v>
      </c>
      <c r="N161" s="17">
        <v>2</v>
      </c>
      <c r="O161" s="30"/>
      <c r="P161" s="18">
        <v>1</v>
      </c>
      <c r="Q161" s="16" t="s">
        <v>157</v>
      </c>
      <c r="R161" s="20"/>
      <c r="S161" s="20"/>
      <c r="T161" s="20"/>
      <c r="U161" s="20"/>
      <c r="V161" s="20"/>
    </row>
    <row r="162" spans="1:22" s="40" customFormat="1">
      <c r="A162" s="33" t="s">
        <v>69</v>
      </c>
      <c r="B162" s="34" t="s">
        <v>36</v>
      </c>
      <c r="C162" s="33"/>
      <c r="D162" s="35">
        <v>3</v>
      </c>
      <c r="E162" s="35">
        <v>3</v>
      </c>
      <c r="F162" s="35">
        <v>1</v>
      </c>
      <c r="G162" s="35">
        <v>3</v>
      </c>
      <c r="H162" s="35">
        <v>2</v>
      </c>
      <c r="I162" s="35">
        <v>2</v>
      </c>
      <c r="J162" s="35">
        <v>2</v>
      </c>
      <c r="K162" s="35">
        <v>1</v>
      </c>
      <c r="L162" s="35">
        <v>3</v>
      </c>
      <c r="M162" s="35">
        <v>3</v>
      </c>
      <c r="N162" s="35">
        <v>3</v>
      </c>
      <c r="O162" s="36"/>
      <c r="P162" s="37">
        <v>2</v>
      </c>
      <c r="Q162" s="38"/>
      <c r="R162" s="39"/>
      <c r="S162" s="39"/>
      <c r="T162" s="39"/>
      <c r="U162" s="39"/>
      <c r="V162" s="39"/>
    </row>
    <row r="163" spans="1:22" ht="66">
      <c r="A163" s="15" t="s">
        <v>58</v>
      </c>
      <c r="B163" s="16" t="s">
        <v>37</v>
      </c>
      <c r="C163" s="15" t="s">
        <v>158</v>
      </c>
      <c r="D163" s="17">
        <v>5</v>
      </c>
      <c r="E163" s="17">
        <v>4</v>
      </c>
      <c r="F163" s="17">
        <v>4</v>
      </c>
      <c r="G163" s="17">
        <v>4</v>
      </c>
      <c r="H163" s="17">
        <v>5</v>
      </c>
      <c r="I163" s="17">
        <v>5</v>
      </c>
      <c r="J163" s="17">
        <v>5</v>
      </c>
      <c r="K163" s="17">
        <v>3</v>
      </c>
      <c r="L163" s="17">
        <v>5</v>
      </c>
      <c r="M163" s="17">
        <v>5</v>
      </c>
      <c r="N163" s="17">
        <v>5</v>
      </c>
      <c r="O163" s="30"/>
      <c r="P163" s="18">
        <v>3</v>
      </c>
      <c r="Q163" s="19" t="s">
        <v>159</v>
      </c>
      <c r="R163" s="20"/>
      <c r="S163" s="20"/>
      <c r="T163" s="20"/>
      <c r="U163" s="20"/>
      <c r="V163" s="20"/>
    </row>
    <row r="164" spans="1:22" ht="15">
      <c r="A164" s="15" t="s">
        <v>61</v>
      </c>
      <c r="B164" s="16" t="s">
        <v>37</v>
      </c>
      <c r="C164" s="79">
        <v>5000</v>
      </c>
      <c r="D164" s="17">
        <v>4</v>
      </c>
      <c r="E164" s="17">
        <v>4</v>
      </c>
      <c r="F164" s="17">
        <v>5</v>
      </c>
      <c r="G164" s="17">
        <v>4</v>
      </c>
      <c r="H164" s="17">
        <v>4</v>
      </c>
      <c r="I164" s="17">
        <v>4</v>
      </c>
      <c r="J164" s="17">
        <v>4</v>
      </c>
      <c r="K164" s="17">
        <v>4</v>
      </c>
      <c r="L164" s="17">
        <v>4</v>
      </c>
      <c r="M164" s="17">
        <v>5</v>
      </c>
      <c r="N164" s="17">
        <v>4</v>
      </c>
      <c r="O164" s="30"/>
      <c r="P164" s="18">
        <v>4</v>
      </c>
      <c r="Q164" s="19" t="s">
        <v>160</v>
      </c>
      <c r="R164" s="20"/>
      <c r="S164" s="20"/>
      <c r="T164" s="20"/>
      <c r="U164" s="20"/>
      <c r="V164" s="20"/>
    </row>
    <row r="165" spans="1:22">
      <c r="A165" s="15" t="s">
        <v>63</v>
      </c>
      <c r="B165" s="16" t="s">
        <v>37</v>
      </c>
      <c r="C165" s="15"/>
      <c r="D165" s="17">
        <v>4</v>
      </c>
      <c r="E165" s="17">
        <v>3</v>
      </c>
      <c r="F165" s="17">
        <v>3</v>
      </c>
      <c r="G165" s="17">
        <v>4</v>
      </c>
      <c r="H165" s="17">
        <v>3</v>
      </c>
      <c r="I165" s="17">
        <v>4</v>
      </c>
      <c r="J165" s="17">
        <v>3</v>
      </c>
      <c r="K165" s="17">
        <v>4</v>
      </c>
      <c r="L165" s="17">
        <v>4</v>
      </c>
      <c r="M165" s="17">
        <v>3</v>
      </c>
      <c r="N165" s="17">
        <v>4</v>
      </c>
      <c r="O165" s="30"/>
      <c r="P165" s="18">
        <v>3</v>
      </c>
      <c r="Q165" s="16" t="s">
        <v>161</v>
      </c>
      <c r="R165" s="20"/>
      <c r="S165" s="20"/>
      <c r="T165" s="20"/>
      <c r="U165" s="20"/>
      <c r="V165" s="20"/>
    </row>
    <row r="166" spans="1:22">
      <c r="A166" s="21" t="s">
        <v>65</v>
      </c>
      <c r="B166" s="21" t="s">
        <v>37</v>
      </c>
      <c r="C166" s="74"/>
      <c r="D166" s="22">
        <v>4</v>
      </c>
      <c r="E166" s="22">
        <v>4</v>
      </c>
      <c r="F166" s="22">
        <v>4</v>
      </c>
      <c r="G166" s="22">
        <v>4</v>
      </c>
      <c r="H166" s="22">
        <v>4</v>
      </c>
      <c r="I166" s="22">
        <v>4</v>
      </c>
      <c r="J166" s="22">
        <v>4</v>
      </c>
      <c r="K166" s="22">
        <v>4</v>
      </c>
      <c r="L166" s="22">
        <v>4</v>
      </c>
      <c r="M166" s="22">
        <v>4</v>
      </c>
      <c r="N166" s="22">
        <v>4</v>
      </c>
      <c r="O166" s="31"/>
      <c r="P166" s="78">
        <v>3</v>
      </c>
      <c r="Q166" s="13"/>
      <c r="R166" s="13"/>
      <c r="S166" s="13"/>
      <c r="T166" s="13"/>
      <c r="U166" s="13"/>
      <c r="V166" s="13"/>
    </row>
    <row r="167" spans="1:22" ht="15">
      <c r="A167" s="15" t="s">
        <v>66</v>
      </c>
      <c r="B167" s="16" t="s">
        <v>37</v>
      </c>
      <c r="C167" s="15"/>
      <c r="D167" s="17">
        <v>2</v>
      </c>
      <c r="E167" s="17">
        <v>2</v>
      </c>
      <c r="F167" s="17">
        <v>3</v>
      </c>
      <c r="G167" s="17">
        <v>2</v>
      </c>
      <c r="H167" s="17">
        <v>3</v>
      </c>
      <c r="I167" s="17">
        <v>3</v>
      </c>
      <c r="J167" s="17">
        <v>3</v>
      </c>
      <c r="K167" s="17">
        <v>2</v>
      </c>
      <c r="L167" s="17">
        <v>3</v>
      </c>
      <c r="M167" s="17">
        <v>3</v>
      </c>
      <c r="N167" s="17">
        <v>3</v>
      </c>
      <c r="O167" s="30"/>
      <c r="P167" s="75">
        <v>3</v>
      </c>
      <c r="Q167" s="19"/>
      <c r="R167" s="20"/>
      <c r="S167" s="20"/>
      <c r="T167" s="20"/>
      <c r="U167" s="20"/>
      <c r="V167" s="20"/>
    </row>
    <row r="168" spans="1:22">
      <c r="A168" s="15" t="s">
        <v>67</v>
      </c>
      <c r="B168" s="16" t="s">
        <v>37</v>
      </c>
      <c r="C168" s="15"/>
      <c r="D168" s="17">
        <v>3</v>
      </c>
      <c r="E168" s="17">
        <v>2</v>
      </c>
      <c r="F168" s="17">
        <v>3</v>
      </c>
      <c r="G168" s="17">
        <v>3</v>
      </c>
      <c r="H168" s="17">
        <v>3</v>
      </c>
      <c r="I168" s="17">
        <v>4</v>
      </c>
      <c r="J168" s="17">
        <v>3</v>
      </c>
      <c r="K168" s="17">
        <v>3</v>
      </c>
      <c r="L168" s="17">
        <v>4</v>
      </c>
      <c r="M168" s="17">
        <v>4</v>
      </c>
      <c r="N168" s="17">
        <v>3</v>
      </c>
      <c r="O168" s="30"/>
      <c r="P168" s="18">
        <v>3</v>
      </c>
      <c r="Q168" s="16" t="s">
        <v>162</v>
      </c>
      <c r="R168" s="20"/>
      <c r="S168" s="20"/>
      <c r="T168" s="20"/>
      <c r="U168" s="20"/>
      <c r="V168" s="20"/>
    </row>
    <row r="169" spans="1:22" s="40" customFormat="1" ht="15">
      <c r="A169" s="33" t="s">
        <v>69</v>
      </c>
      <c r="B169" s="34" t="s">
        <v>37</v>
      </c>
      <c r="C169" s="33"/>
      <c r="D169" s="35">
        <v>5</v>
      </c>
      <c r="E169" s="35">
        <v>4</v>
      </c>
      <c r="F169" s="35">
        <v>5</v>
      </c>
      <c r="G169" s="35">
        <v>5</v>
      </c>
      <c r="H169" s="35">
        <v>5</v>
      </c>
      <c r="I169" s="35">
        <v>5</v>
      </c>
      <c r="J169" s="35">
        <v>5</v>
      </c>
      <c r="K169" s="35">
        <v>4</v>
      </c>
      <c r="L169" s="35">
        <v>5</v>
      </c>
      <c r="M169" s="35">
        <v>5</v>
      </c>
      <c r="N169" s="35">
        <v>5</v>
      </c>
      <c r="O169" s="36"/>
      <c r="P169" s="76">
        <v>4</v>
      </c>
      <c r="Q169" s="38"/>
      <c r="R169" s="39"/>
      <c r="S169" s="39"/>
      <c r="T169" s="39"/>
      <c r="U169" s="39"/>
      <c r="V169" s="39"/>
    </row>
    <row r="170" spans="1:22" ht="52.5">
      <c r="A170" s="15" t="s">
        <v>58</v>
      </c>
      <c r="B170" s="16" t="s">
        <v>38</v>
      </c>
      <c r="C170" s="15" t="s">
        <v>163</v>
      </c>
      <c r="D170" s="17">
        <v>5</v>
      </c>
      <c r="E170" s="17">
        <v>2</v>
      </c>
      <c r="F170" s="17">
        <v>4</v>
      </c>
      <c r="G170" s="17">
        <v>5</v>
      </c>
      <c r="H170" s="17">
        <v>5</v>
      </c>
      <c r="I170" s="17">
        <v>4</v>
      </c>
      <c r="J170" s="17">
        <v>4</v>
      </c>
      <c r="K170" s="17">
        <v>4</v>
      </c>
      <c r="L170" s="17">
        <v>5</v>
      </c>
      <c r="M170" s="17">
        <v>4</v>
      </c>
      <c r="N170" s="17">
        <v>5</v>
      </c>
      <c r="O170" s="30"/>
      <c r="P170" s="18">
        <v>5</v>
      </c>
      <c r="Q170" s="19"/>
      <c r="R170" s="20"/>
      <c r="S170" s="20"/>
      <c r="T170" s="20"/>
      <c r="U170" s="20"/>
      <c r="V170" s="20"/>
    </row>
    <row r="171" spans="1:22" ht="15">
      <c r="A171" s="15" t="s">
        <v>61</v>
      </c>
      <c r="B171" s="16" t="s">
        <v>38</v>
      </c>
      <c r="C171" s="80">
        <v>4990.2700000000004</v>
      </c>
      <c r="D171" s="17">
        <v>5</v>
      </c>
      <c r="E171" s="17">
        <v>4</v>
      </c>
      <c r="F171" s="17">
        <v>4</v>
      </c>
      <c r="G171" s="17">
        <v>5</v>
      </c>
      <c r="H171" s="17">
        <v>4</v>
      </c>
      <c r="I171" s="17">
        <v>5</v>
      </c>
      <c r="J171" s="17">
        <v>4</v>
      </c>
      <c r="K171" s="17">
        <v>4</v>
      </c>
      <c r="L171" s="17">
        <v>5</v>
      </c>
      <c r="M171" s="17">
        <v>4</v>
      </c>
      <c r="N171" s="17">
        <v>5</v>
      </c>
      <c r="O171" s="30"/>
      <c r="P171" s="18">
        <v>4</v>
      </c>
      <c r="Q171" s="19" t="s">
        <v>164</v>
      </c>
      <c r="R171" s="20"/>
      <c r="S171" s="20"/>
      <c r="T171" s="20"/>
      <c r="U171" s="20"/>
      <c r="V171" s="20"/>
    </row>
    <row r="172" spans="1:22">
      <c r="A172" s="15" t="s">
        <v>63</v>
      </c>
      <c r="B172" s="16" t="s">
        <v>38</v>
      </c>
      <c r="C172" s="15"/>
      <c r="D172" s="17">
        <v>3</v>
      </c>
      <c r="E172" s="17">
        <v>3</v>
      </c>
      <c r="F172" s="17">
        <v>3</v>
      </c>
      <c r="G172" s="17">
        <v>3</v>
      </c>
      <c r="H172" s="17">
        <v>4</v>
      </c>
      <c r="I172" s="17">
        <v>4</v>
      </c>
      <c r="J172" s="17">
        <v>4</v>
      </c>
      <c r="K172" s="17">
        <v>4</v>
      </c>
      <c r="L172" s="17">
        <v>3</v>
      </c>
      <c r="M172" s="17">
        <v>4</v>
      </c>
      <c r="N172" s="17">
        <v>4</v>
      </c>
      <c r="O172" s="30"/>
      <c r="P172" s="18">
        <v>3</v>
      </c>
      <c r="Q172" s="16" t="s">
        <v>165</v>
      </c>
      <c r="R172" s="20"/>
      <c r="S172" s="20"/>
      <c r="T172" s="20"/>
      <c r="U172" s="20"/>
      <c r="V172" s="20"/>
    </row>
    <row r="173" spans="1:22">
      <c r="A173" s="21" t="s">
        <v>65</v>
      </c>
      <c r="B173" s="21" t="s">
        <v>38</v>
      </c>
      <c r="C173" s="74"/>
      <c r="D173" s="22">
        <v>5</v>
      </c>
      <c r="E173" s="22">
        <v>5</v>
      </c>
      <c r="F173" s="22">
        <v>5</v>
      </c>
      <c r="G173" s="22">
        <v>4</v>
      </c>
      <c r="H173" s="22">
        <v>4</v>
      </c>
      <c r="I173" s="22">
        <v>5</v>
      </c>
      <c r="J173" s="22">
        <v>5</v>
      </c>
      <c r="K173" s="22">
        <v>4</v>
      </c>
      <c r="L173" s="22">
        <v>5</v>
      </c>
      <c r="M173" s="22">
        <v>5</v>
      </c>
      <c r="N173" s="22">
        <v>5</v>
      </c>
      <c r="O173" s="31"/>
      <c r="P173" s="77">
        <v>4</v>
      </c>
      <c r="Q173" s="13"/>
      <c r="R173" s="13"/>
      <c r="S173" s="13"/>
      <c r="T173" s="13"/>
      <c r="U173" s="13"/>
      <c r="V173" s="13"/>
    </row>
    <row r="174" spans="1:22">
      <c r="A174" s="15" t="s">
        <v>66</v>
      </c>
      <c r="B174" s="16" t="s">
        <v>38</v>
      </c>
      <c r="C174" s="15"/>
      <c r="D174" s="17">
        <v>4</v>
      </c>
      <c r="E174" s="17">
        <v>4</v>
      </c>
      <c r="F174" s="17">
        <v>4</v>
      </c>
      <c r="G174" s="17">
        <v>4</v>
      </c>
      <c r="H174" s="17">
        <v>5</v>
      </c>
      <c r="I174" s="17">
        <v>3</v>
      </c>
      <c r="J174" s="17">
        <v>4</v>
      </c>
      <c r="K174" s="17">
        <v>3</v>
      </c>
      <c r="L174" s="17">
        <v>4</v>
      </c>
      <c r="M174" s="17">
        <v>4</v>
      </c>
      <c r="N174" s="17">
        <v>4</v>
      </c>
      <c r="O174" s="30"/>
      <c r="P174" s="18">
        <v>5</v>
      </c>
      <c r="Q174" s="19"/>
      <c r="R174" s="20"/>
      <c r="S174" s="20"/>
      <c r="T174" s="20"/>
      <c r="U174" s="20"/>
      <c r="V174" s="20"/>
    </row>
    <row r="175" spans="1:22">
      <c r="A175" s="15" t="s">
        <v>67</v>
      </c>
      <c r="B175" s="16" t="s">
        <v>38</v>
      </c>
      <c r="C175" s="15"/>
      <c r="D175" s="17">
        <v>4</v>
      </c>
      <c r="E175" s="17">
        <v>2</v>
      </c>
      <c r="F175" s="17">
        <v>3</v>
      </c>
      <c r="G175" s="17">
        <v>3</v>
      </c>
      <c r="H175" s="17">
        <v>3</v>
      </c>
      <c r="I175" s="17">
        <v>3</v>
      </c>
      <c r="J175" s="17">
        <v>2</v>
      </c>
      <c r="K175" s="17">
        <v>3</v>
      </c>
      <c r="L175" s="17">
        <v>4</v>
      </c>
      <c r="M175" s="17">
        <v>5</v>
      </c>
      <c r="N175" s="17">
        <v>3</v>
      </c>
      <c r="O175" s="30"/>
      <c r="P175" s="18">
        <v>3</v>
      </c>
      <c r="Q175" s="16" t="s">
        <v>166</v>
      </c>
      <c r="R175" s="20"/>
      <c r="S175" s="20"/>
      <c r="T175" s="20"/>
      <c r="U175" s="20"/>
      <c r="V175" s="20"/>
    </row>
    <row r="176" spans="1:22" s="40" customFormat="1">
      <c r="A176" s="33" t="s">
        <v>69</v>
      </c>
      <c r="B176" s="34" t="s">
        <v>38</v>
      </c>
      <c r="C176" s="33"/>
      <c r="D176" s="35">
        <v>4</v>
      </c>
      <c r="E176" s="35">
        <v>5</v>
      </c>
      <c r="F176" s="35">
        <v>4</v>
      </c>
      <c r="G176" s="35">
        <v>4</v>
      </c>
      <c r="H176" s="35">
        <v>5</v>
      </c>
      <c r="I176" s="35">
        <v>4</v>
      </c>
      <c r="J176" s="35">
        <v>5</v>
      </c>
      <c r="K176" s="35">
        <v>5</v>
      </c>
      <c r="L176" s="35">
        <v>5</v>
      </c>
      <c r="M176" s="35">
        <v>5</v>
      </c>
      <c r="N176" s="35">
        <v>5</v>
      </c>
      <c r="O176" s="36"/>
      <c r="P176" s="37">
        <v>4</v>
      </c>
      <c r="Q176" s="38"/>
      <c r="R176" s="39"/>
      <c r="S176" s="39"/>
      <c r="T176" s="39"/>
      <c r="U176" s="39"/>
      <c r="V176" s="39"/>
    </row>
    <row r="177" spans="1:22" ht="39.75">
      <c r="A177" s="15" t="s">
        <v>58</v>
      </c>
      <c r="B177" s="16" t="s">
        <v>39</v>
      </c>
      <c r="C177" s="15" t="s">
        <v>167</v>
      </c>
      <c r="D177" s="17">
        <v>5</v>
      </c>
      <c r="E177" s="17">
        <v>5</v>
      </c>
      <c r="F177" s="17">
        <v>5</v>
      </c>
      <c r="G177" s="17">
        <v>5</v>
      </c>
      <c r="H177" s="17">
        <v>5</v>
      </c>
      <c r="I177" s="17">
        <v>5</v>
      </c>
      <c r="J177" s="17">
        <v>5</v>
      </c>
      <c r="K177" s="17">
        <v>5</v>
      </c>
      <c r="L177" s="17">
        <v>5</v>
      </c>
      <c r="M177" s="17">
        <v>3</v>
      </c>
      <c r="N177" s="17">
        <v>5</v>
      </c>
      <c r="O177" s="30"/>
      <c r="P177" s="75">
        <v>3</v>
      </c>
      <c r="Q177" s="19"/>
      <c r="R177" s="20"/>
      <c r="S177" s="20"/>
      <c r="T177" s="20"/>
      <c r="U177" s="20"/>
      <c r="V177" s="20"/>
    </row>
    <row r="178" spans="1:22" ht="15">
      <c r="A178" s="15" t="s">
        <v>61</v>
      </c>
      <c r="B178" s="16" t="s">
        <v>39</v>
      </c>
      <c r="C178" s="79">
        <v>5000</v>
      </c>
      <c r="D178" s="17">
        <v>5</v>
      </c>
      <c r="E178" s="17">
        <v>5</v>
      </c>
      <c r="F178" s="17">
        <v>5</v>
      </c>
      <c r="G178" s="17">
        <v>5</v>
      </c>
      <c r="H178" s="17">
        <v>5</v>
      </c>
      <c r="I178" s="17">
        <v>5</v>
      </c>
      <c r="J178" s="17">
        <v>5</v>
      </c>
      <c r="K178" s="17">
        <v>5</v>
      </c>
      <c r="L178" s="17">
        <v>4</v>
      </c>
      <c r="M178" s="17">
        <v>5</v>
      </c>
      <c r="N178" s="17">
        <v>5</v>
      </c>
      <c r="O178" s="30"/>
      <c r="P178" s="75">
        <v>4</v>
      </c>
      <c r="Q178" s="19" t="s">
        <v>168</v>
      </c>
      <c r="R178" s="20"/>
      <c r="S178" s="20"/>
      <c r="T178" s="20"/>
      <c r="U178" s="20"/>
      <c r="V178" s="20"/>
    </row>
    <row r="179" spans="1:22" s="13" customFormat="1" ht="15">
      <c r="A179" s="15" t="s">
        <v>63</v>
      </c>
      <c r="B179" s="16" t="s">
        <v>39</v>
      </c>
      <c r="C179" s="15"/>
      <c r="D179" s="17">
        <v>4</v>
      </c>
      <c r="E179" s="17">
        <v>5</v>
      </c>
      <c r="F179" s="17">
        <v>5</v>
      </c>
      <c r="G179" s="17">
        <v>4</v>
      </c>
      <c r="H179" s="17">
        <v>5</v>
      </c>
      <c r="I179" s="17">
        <v>4</v>
      </c>
      <c r="J179" s="17">
        <v>5</v>
      </c>
      <c r="K179" s="17">
        <v>4</v>
      </c>
      <c r="L179" s="17">
        <v>5</v>
      </c>
      <c r="M179" s="17">
        <v>5</v>
      </c>
      <c r="N179" s="17">
        <v>5</v>
      </c>
      <c r="O179" s="30"/>
      <c r="P179" s="75">
        <v>3</v>
      </c>
      <c r="Q179" s="16" t="s">
        <v>169</v>
      </c>
      <c r="R179" s="20"/>
      <c r="S179" s="20"/>
      <c r="T179" s="20"/>
      <c r="U179" s="20"/>
      <c r="V179" s="20"/>
    </row>
    <row r="180" spans="1:22" s="13" customFormat="1" ht="15">
      <c r="A180" s="15" t="s">
        <v>65</v>
      </c>
      <c r="B180" s="16" t="s">
        <v>39</v>
      </c>
      <c r="C180" s="15"/>
      <c r="D180" s="17">
        <v>5</v>
      </c>
      <c r="E180" s="17">
        <v>5</v>
      </c>
      <c r="F180" s="17">
        <v>5</v>
      </c>
      <c r="G180" s="17">
        <v>5</v>
      </c>
      <c r="H180" s="17">
        <v>4</v>
      </c>
      <c r="I180" s="17">
        <v>5</v>
      </c>
      <c r="J180" s="17">
        <v>5</v>
      </c>
      <c r="K180" s="17">
        <v>5</v>
      </c>
      <c r="L180" s="17">
        <v>5</v>
      </c>
      <c r="M180" s="17">
        <v>4</v>
      </c>
      <c r="N180" s="17">
        <v>5</v>
      </c>
      <c r="O180" s="30"/>
      <c r="P180" s="75">
        <v>3</v>
      </c>
      <c r="Q180" s="19"/>
      <c r="R180" s="20"/>
      <c r="S180" s="20"/>
      <c r="T180" s="20"/>
      <c r="U180" s="20"/>
      <c r="V180" s="20"/>
    </row>
    <row r="181" spans="1:22" s="13" customFormat="1">
      <c r="A181" s="15" t="s">
        <v>66</v>
      </c>
      <c r="B181" s="16" t="s">
        <v>39</v>
      </c>
      <c r="C181" s="15"/>
      <c r="D181" s="17">
        <v>4</v>
      </c>
      <c r="E181" s="17">
        <v>4</v>
      </c>
      <c r="F181" s="17">
        <v>3</v>
      </c>
      <c r="G181" s="17">
        <v>3</v>
      </c>
      <c r="H181" s="17">
        <v>3</v>
      </c>
      <c r="I181" s="17">
        <v>3</v>
      </c>
      <c r="J181" s="17">
        <v>3</v>
      </c>
      <c r="K181" s="17">
        <v>3</v>
      </c>
      <c r="L181" s="17">
        <v>4</v>
      </c>
      <c r="M181" s="17">
        <v>2</v>
      </c>
      <c r="N181" s="17">
        <v>3</v>
      </c>
      <c r="O181" s="30"/>
      <c r="P181" s="42">
        <v>2</v>
      </c>
      <c r="Q181" s="19"/>
      <c r="R181" s="20"/>
      <c r="S181" s="20"/>
      <c r="T181" s="20"/>
      <c r="U181" s="20"/>
      <c r="V181" s="20"/>
    </row>
    <row r="182" spans="1:22" s="13" customFormat="1">
      <c r="A182" s="15" t="s">
        <v>67</v>
      </c>
      <c r="B182" s="16" t="s">
        <v>39</v>
      </c>
      <c r="C182" s="15"/>
      <c r="D182" s="17">
        <v>4</v>
      </c>
      <c r="E182" s="17">
        <v>2</v>
      </c>
      <c r="F182" s="17">
        <v>5</v>
      </c>
      <c r="G182" s="17">
        <v>2</v>
      </c>
      <c r="H182" s="17">
        <v>3</v>
      </c>
      <c r="I182" s="17">
        <v>2</v>
      </c>
      <c r="J182" s="17">
        <v>3</v>
      </c>
      <c r="K182" s="17">
        <v>2</v>
      </c>
      <c r="L182" s="17">
        <v>2</v>
      </c>
      <c r="M182" s="17">
        <v>2</v>
      </c>
      <c r="N182" s="17">
        <v>2</v>
      </c>
      <c r="O182" s="30"/>
      <c r="P182" s="42">
        <v>2</v>
      </c>
      <c r="Q182" s="16" t="s">
        <v>170</v>
      </c>
      <c r="R182" s="20"/>
      <c r="S182" s="20"/>
      <c r="T182" s="20"/>
      <c r="U182" s="20"/>
      <c r="V182" s="20"/>
    </row>
    <row r="183" spans="1:22" s="41" customFormat="1" ht="15">
      <c r="A183" s="33" t="s">
        <v>69</v>
      </c>
      <c r="B183" s="34" t="s">
        <v>39</v>
      </c>
      <c r="C183" s="33"/>
      <c r="D183" s="35">
        <v>5</v>
      </c>
      <c r="E183" s="35">
        <v>5</v>
      </c>
      <c r="F183" s="35">
        <v>5</v>
      </c>
      <c r="G183" s="35">
        <v>5</v>
      </c>
      <c r="H183" s="35">
        <v>5</v>
      </c>
      <c r="I183" s="35">
        <v>4</v>
      </c>
      <c r="J183" s="35">
        <v>5</v>
      </c>
      <c r="K183" s="35">
        <v>5</v>
      </c>
      <c r="L183" s="35">
        <v>5</v>
      </c>
      <c r="M183" s="35">
        <v>5</v>
      </c>
      <c r="N183" s="35">
        <v>5</v>
      </c>
      <c r="O183" s="36"/>
      <c r="P183" s="76">
        <v>3</v>
      </c>
      <c r="Q183" s="38"/>
      <c r="R183" s="39"/>
      <c r="S183" s="39"/>
      <c r="T183" s="39"/>
      <c r="U183" s="39"/>
      <c r="V183" s="39"/>
    </row>
    <row r="184" spans="1:22" s="13" customFormat="1" ht="39.6">
      <c r="A184" s="15" t="s">
        <v>58</v>
      </c>
      <c r="B184" s="16" t="s">
        <v>40</v>
      </c>
      <c r="C184" s="15" t="s">
        <v>171</v>
      </c>
      <c r="D184" s="17">
        <v>3</v>
      </c>
      <c r="E184" s="17">
        <v>3</v>
      </c>
      <c r="F184" s="17">
        <v>5</v>
      </c>
      <c r="G184" s="17">
        <v>3</v>
      </c>
      <c r="H184" s="17">
        <v>5</v>
      </c>
      <c r="I184" s="17">
        <v>4</v>
      </c>
      <c r="J184" s="17">
        <v>3</v>
      </c>
      <c r="K184" s="17">
        <v>4</v>
      </c>
      <c r="L184" s="17">
        <v>5</v>
      </c>
      <c r="M184" s="17">
        <v>5</v>
      </c>
      <c r="N184" s="17">
        <v>5</v>
      </c>
      <c r="O184" s="30"/>
      <c r="P184" s="18">
        <v>5</v>
      </c>
      <c r="Q184" s="19"/>
      <c r="R184" s="20"/>
      <c r="S184" s="20"/>
      <c r="T184" s="20"/>
      <c r="U184" s="20"/>
      <c r="V184" s="20"/>
    </row>
    <row r="185" spans="1:22" s="13" customFormat="1" ht="15">
      <c r="A185" s="15" t="s">
        <v>61</v>
      </c>
      <c r="B185" s="16" t="s">
        <v>40</v>
      </c>
      <c r="C185" s="80">
        <v>1905.19</v>
      </c>
      <c r="D185" s="17">
        <v>4</v>
      </c>
      <c r="E185" s="17">
        <v>4</v>
      </c>
      <c r="F185" s="17">
        <v>5</v>
      </c>
      <c r="G185" s="17">
        <v>5</v>
      </c>
      <c r="H185" s="17">
        <v>5</v>
      </c>
      <c r="I185" s="17">
        <v>5</v>
      </c>
      <c r="J185" s="17">
        <v>3</v>
      </c>
      <c r="K185" s="17">
        <v>5</v>
      </c>
      <c r="L185" s="17">
        <v>5</v>
      </c>
      <c r="M185" s="17">
        <v>5</v>
      </c>
      <c r="N185" s="17">
        <v>5</v>
      </c>
      <c r="O185" s="30"/>
      <c r="P185" s="18">
        <v>5</v>
      </c>
      <c r="Q185" s="16" t="s">
        <v>172</v>
      </c>
      <c r="R185" s="20"/>
      <c r="S185" s="20"/>
      <c r="T185" s="20"/>
      <c r="U185" s="20"/>
      <c r="V185" s="20"/>
    </row>
    <row r="186" spans="1:22" s="13" customFormat="1">
      <c r="A186" s="15" t="s">
        <v>63</v>
      </c>
      <c r="B186" s="16" t="s">
        <v>40</v>
      </c>
      <c r="C186" s="15"/>
      <c r="D186" s="17">
        <v>4</v>
      </c>
      <c r="E186" s="17">
        <v>4</v>
      </c>
      <c r="F186" s="17">
        <v>4</v>
      </c>
      <c r="G186" s="17">
        <v>4</v>
      </c>
      <c r="H186" s="17">
        <v>4</v>
      </c>
      <c r="I186" s="17">
        <v>4</v>
      </c>
      <c r="J186" s="17">
        <v>4</v>
      </c>
      <c r="K186" s="17">
        <v>4</v>
      </c>
      <c r="L186" s="17">
        <v>4</v>
      </c>
      <c r="M186" s="17">
        <v>4</v>
      </c>
      <c r="N186" s="17">
        <v>4</v>
      </c>
      <c r="O186" s="30"/>
      <c r="P186" s="18">
        <v>4</v>
      </c>
      <c r="Q186" s="16" t="s">
        <v>173</v>
      </c>
      <c r="R186" s="20"/>
      <c r="S186" s="20"/>
      <c r="T186" s="20"/>
      <c r="U186" s="20"/>
      <c r="V186" s="20"/>
    </row>
    <row r="187" spans="1:22" s="13" customFormat="1">
      <c r="A187" s="15" t="s">
        <v>65</v>
      </c>
      <c r="B187" s="16" t="s">
        <v>40</v>
      </c>
      <c r="C187" s="15"/>
      <c r="D187" s="17">
        <v>5</v>
      </c>
      <c r="E187" s="17">
        <v>5</v>
      </c>
      <c r="F187" s="17">
        <v>5</v>
      </c>
      <c r="G187" s="17">
        <v>5</v>
      </c>
      <c r="H187" s="17">
        <v>5</v>
      </c>
      <c r="I187" s="17">
        <v>5</v>
      </c>
      <c r="J187" s="17">
        <v>5</v>
      </c>
      <c r="K187" s="17">
        <v>5</v>
      </c>
      <c r="L187" s="17">
        <v>5</v>
      </c>
      <c r="M187" s="17">
        <v>5</v>
      </c>
      <c r="N187" s="17">
        <v>5</v>
      </c>
      <c r="O187" s="30"/>
      <c r="P187" s="18">
        <v>5</v>
      </c>
      <c r="Q187" s="19"/>
      <c r="R187" s="20"/>
      <c r="S187" s="20"/>
      <c r="T187" s="20"/>
      <c r="U187" s="20"/>
      <c r="V187" s="20"/>
    </row>
    <row r="188" spans="1:22" s="13" customFormat="1">
      <c r="A188" s="15" t="s">
        <v>66</v>
      </c>
      <c r="B188" s="16" t="s">
        <v>40</v>
      </c>
      <c r="C188" s="15"/>
      <c r="D188" s="17">
        <v>4</v>
      </c>
      <c r="E188" s="17">
        <v>3</v>
      </c>
      <c r="F188" s="17">
        <v>3</v>
      </c>
      <c r="G188" s="17">
        <v>4</v>
      </c>
      <c r="H188" s="17">
        <v>4</v>
      </c>
      <c r="I188" s="17">
        <v>3</v>
      </c>
      <c r="J188" s="17">
        <v>4</v>
      </c>
      <c r="K188" s="17">
        <v>4</v>
      </c>
      <c r="L188" s="17">
        <v>3</v>
      </c>
      <c r="M188" s="17">
        <v>3</v>
      </c>
      <c r="N188" s="17">
        <v>4</v>
      </c>
      <c r="O188" s="30"/>
      <c r="P188" s="18">
        <v>4</v>
      </c>
      <c r="Q188" s="19"/>
      <c r="R188" s="20"/>
      <c r="S188" s="20"/>
      <c r="T188" s="20"/>
      <c r="U188" s="20"/>
      <c r="V188" s="20"/>
    </row>
    <row r="189" spans="1:22" s="13" customFormat="1">
      <c r="A189" s="15" t="s">
        <v>67</v>
      </c>
      <c r="B189" s="16" t="s">
        <v>40</v>
      </c>
      <c r="C189" s="15"/>
      <c r="D189" s="17">
        <v>4</v>
      </c>
      <c r="E189" s="17">
        <v>4</v>
      </c>
      <c r="F189" s="17">
        <v>5</v>
      </c>
      <c r="G189" s="17">
        <v>4</v>
      </c>
      <c r="H189" s="17">
        <v>5</v>
      </c>
      <c r="I189" s="17">
        <v>3</v>
      </c>
      <c r="J189" s="17">
        <v>3</v>
      </c>
      <c r="K189" s="17">
        <v>4</v>
      </c>
      <c r="L189" s="17">
        <v>4</v>
      </c>
      <c r="M189" s="17">
        <v>5</v>
      </c>
      <c r="N189" s="17">
        <v>4</v>
      </c>
      <c r="O189" s="30"/>
      <c r="P189" s="18">
        <v>5</v>
      </c>
      <c r="Q189" s="16" t="s">
        <v>174</v>
      </c>
      <c r="R189" s="20"/>
      <c r="S189" s="20"/>
      <c r="T189" s="20"/>
      <c r="U189" s="20"/>
      <c r="V189" s="20"/>
    </row>
    <row r="190" spans="1:22" s="41" customFormat="1">
      <c r="A190" s="33" t="s">
        <v>69</v>
      </c>
      <c r="B190" s="34" t="s">
        <v>40</v>
      </c>
      <c r="C190" s="33"/>
      <c r="D190" s="35">
        <v>5</v>
      </c>
      <c r="E190" s="35">
        <v>4</v>
      </c>
      <c r="F190" s="35">
        <v>5</v>
      </c>
      <c r="G190" s="35">
        <v>5</v>
      </c>
      <c r="H190" s="35">
        <v>5</v>
      </c>
      <c r="I190" s="35">
        <v>5</v>
      </c>
      <c r="J190" s="35">
        <v>4</v>
      </c>
      <c r="K190" s="35">
        <v>5</v>
      </c>
      <c r="L190" s="35">
        <v>5</v>
      </c>
      <c r="M190" s="35">
        <v>5</v>
      </c>
      <c r="N190" s="35">
        <v>5</v>
      </c>
      <c r="O190" s="36"/>
      <c r="P190" s="37">
        <v>5</v>
      </c>
      <c r="Q190" s="38"/>
      <c r="R190" s="39"/>
      <c r="S190" s="39"/>
      <c r="T190" s="39"/>
      <c r="U190" s="39"/>
      <c r="V190" s="39"/>
    </row>
    <row r="191" spans="1:22" s="14" customFormat="1">
      <c r="C191" s="24"/>
      <c r="D191" s="13"/>
      <c r="E191" s="13"/>
      <c r="F191" s="13"/>
      <c r="G191" s="13"/>
      <c r="H191" s="13"/>
      <c r="I191" s="13"/>
      <c r="J191" s="13"/>
      <c r="K191" s="13"/>
      <c r="L191" s="13"/>
      <c r="M191" s="13"/>
      <c r="N191" s="13"/>
      <c r="O191" s="32"/>
      <c r="P191" s="23"/>
    </row>
  </sheetData>
  <sortState xmlns:xlrd2="http://schemas.microsoft.com/office/spreadsheetml/2017/richdata2" ref="A2:V193">
    <sortCondition ref="B2:B193"/>
  </sortState>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DA954B-3BD7-485D-AC6A-CC91AB999D37}">
  <dimension ref="A1:C16"/>
  <sheetViews>
    <sheetView workbookViewId="0">
      <selection activeCell="G6" sqref="G6"/>
    </sheetView>
  </sheetViews>
  <sheetFormatPr defaultColWidth="8.85546875" defaultRowHeight="14.45"/>
  <cols>
    <col min="1" max="1" width="41" style="1" customWidth="1"/>
    <col min="2" max="16384" width="8.85546875" style="1"/>
  </cols>
  <sheetData>
    <row r="1" spans="1:3" ht="109.5" customHeight="1">
      <c r="A1" s="60" t="s">
        <v>175</v>
      </c>
      <c r="B1" s="61"/>
    </row>
    <row r="2" spans="1:3" ht="43.5">
      <c r="A2" s="62" t="s">
        <v>176</v>
      </c>
      <c r="B2" s="64" t="s">
        <v>177</v>
      </c>
      <c r="C2" s="64" t="s">
        <v>178</v>
      </c>
    </row>
    <row r="3" spans="1:3" ht="15">
      <c r="A3" s="61" t="s">
        <v>45</v>
      </c>
      <c r="B3" s="63">
        <v>2</v>
      </c>
      <c r="C3" s="84">
        <v>1</v>
      </c>
    </row>
    <row r="4" spans="1:3" ht="15">
      <c r="A4" s="61" t="s">
        <v>46</v>
      </c>
      <c r="B4" s="63">
        <v>2</v>
      </c>
      <c r="C4" s="84">
        <v>1</v>
      </c>
    </row>
    <row r="5" spans="1:3" ht="15">
      <c r="A5" s="61" t="s">
        <v>179</v>
      </c>
      <c r="B5" s="63">
        <v>3</v>
      </c>
      <c r="C5" s="84">
        <v>3</v>
      </c>
    </row>
    <row r="6" spans="1:3" ht="15">
      <c r="A6" s="61" t="s">
        <v>180</v>
      </c>
      <c r="B6" s="63">
        <v>3</v>
      </c>
      <c r="C6" s="84">
        <v>3</v>
      </c>
    </row>
    <row r="7" spans="1:3" ht="15">
      <c r="A7" s="61" t="s">
        <v>181</v>
      </c>
      <c r="B7" s="63">
        <v>3</v>
      </c>
      <c r="C7" s="84">
        <v>3</v>
      </c>
    </row>
    <row r="8" spans="1:3" ht="15">
      <c r="A8" s="61" t="s">
        <v>50</v>
      </c>
      <c r="B8" s="63">
        <v>1</v>
      </c>
      <c r="C8" s="84">
        <v>2</v>
      </c>
    </row>
    <row r="9" spans="1:3" ht="15">
      <c r="A9" s="61" t="s">
        <v>51</v>
      </c>
      <c r="B9" s="63">
        <v>1</v>
      </c>
      <c r="C9" s="84">
        <v>1</v>
      </c>
    </row>
    <row r="10" spans="1:3" ht="15">
      <c r="A10" s="61" t="s">
        <v>52</v>
      </c>
      <c r="B10" s="63">
        <v>3</v>
      </c>
      <c r="C10" s="84">
        <v>2</v>
      </c>
    </row>
    <row r="11" spans="1:3" ht="15">
      <c r="A11" s="61" t="s">
        <v>53</v>
      </c>
      <c r="B11" s="63">
        <v>1</v>
      </c>
      <c r="C11" s="84">
        <v>1</v>
      </c>
    </row>
    <row r="12" spans="1:3" ht="15">
      <c r="A12" s="61" t="s">
        <v>54</v>
      </c>
      <c r="B12" s="63">
        <v>1</v>
      </c>
      <c r="C12" s="84">
        <v>1</v>
      </c>
    </row>
    <row r="13" spans="1:3" ht="15">
      <c r="A13" s="61" t="s">
        <v>55</v>
      </c>
      <c r="B13" s="63">
        <v>2</v>
      </c>
      <c r="C13" s="84">
        <v>1</v>
      </c>
    </row>
    <row r="14" spans="1:3" ht="15">
      <c r="A14" s="60" t="s">
        <v>182</v>
      </c>
      <c r="B14" s="63"/>
      <c r="C14" s="84"/>
    </row>
    <row r="15" spans="1:3" ht="15">
      <c r="A15" s="61" t="s">
        <v>183</v>
      </c>
      <c r="B15" s="63">
        <v>3</v>
      </c>
      <c r="C15" s="84">
        <v>3</v>
      </c>
    </row>
    <row r="16" spans="1:3">
      <c r="A16" s="60" t="s">
        <v>184</v>
      </c>
      <c r="B16" s="61"/>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D1EF90-BB63-4E02-BFA2-B271ED4E1027}">
  <dimension ref="A1:U13"/>
  <sheetViews>
    <sheetView workbookViewId="0">
      <selection activeCell="S16" sqref="S16"/>
    </sheetView>
  </sheetViews>
  <sheetFormatPr defaultRowHeight="15"/>
  <cols>
    <col min="1" max="1" width="15.42578125" customWidth="1"/>
    <col min="2" max="2" width="28.140625" customWidth="1"/>
  </cols>
  <sheetData>
    <row r="1" spans="1:21" s="1" customFormat="1" ht="39.75">
      <c r="A1" s="26" t="s">
        <v>42</v>
      </c>
      <c r="B1" s="26" t="s">
        <v>43</v>
      </c>
      <c r="C1" s="82" t="s">
        <v>45</v>
      </c>
      <c r="D1" s="82" t="s">
        <v>46</v>
      </c>
      <c r="E1" s="82" t="s">
        <v>47</v>
      </c>
      <c r="F1" s="82" t="s">
        <v>48</v>
      </c>
      <c r="G1" s="82" t="s">
        <v>49</v>
      </c>
      <c r="H1" s="82" t="s">
        <v>50</v>
      </c>
      <c r="I1" s="82" t="s">
        <v>51</v>
      </c>
      <c r="J1" s="82" t="s">
        <v>52</v>
      </c>
      <c r="K1" s="82" t="s">
        <v>53</v>
      </c>
      <c r="L1" s="82" t="s">
        <v>54</v>
      </c>
      <c r="M1" s="82" t="s">
        <v>55</v>
      </c>
      <c r="N1" s="82" t="s">
        <v>185</v>
      </c>
      <c r="O1" s="82" t="s">
        <v>56</v>
      </c>
      <c r="P1" s="82" t="s">
        <v>186</v>
      </c>
      <c r="Q1" s="83"/>
      <c r="R1" s="83"/>
      <c r="S1" s="83"/>
      <c r="T1" s="83"/>
      <c r="U1" s="83"/>
    </row>
    <row r="2" spans="1:21">
      <c r="A2" s="15" t="s">
        <v>187</v>
      </c>
      <c r="B2" s="16"/>
      <c r="C2" s="17">
        <v>5</v>
      </c>
      <c r="D2" s="17">
        <v>5</v>
      </c>
      <c r="E2" s="17">
        <v>5</v>
      </c>
      <c r="F2" s="17">
        <v>5</v>
      </c>
      <c r="G2" s="17">
        <v>5</v>
      </c>
      <c r="H2" s="17">
        <v>5</v>
      </c>
      <c r="I2" s="17">
        <v>5</v>
      </c>
      <c r="J2" s="17">
        <v>5</v>
      </c>
      <c r="K2" s="17">
        <v>5</v>
      </c>
      <c r="L2" s="17">
        <v>5</v>
      </c>
      <c r="M2" s="17">
        <v>5</v>
      </c>
      <c r="N2" s="17"/>
      <c r="O2" s="18">
        <v>5</v>
      </c>
      <c r="P2" s="19"/>
      <c r="Q2" s="20"/>
      <c r="R2" s="20"/>
      <c r="S2" s="20"/>
      <c r="T2" s="20"/>
      <c r="U2" s="20"/>
    </row>
    <row r="3" spans="1:21">
      <c r="A3" s="15" t="s">
        <v>188</v>
      </c>
      <c r="B3" s="16"/>
      <c r="C3" s="17">
        <v>5</v>
      </c>
      <c r="D3" s="17">
        <v>5</v>
      </c>
      <c r="E3" s="17">
        <v>5</v>
      </c>
      <c r="F3" s="17">
        <v>5</v>
      </c>
      <c r="G3" s="17">
        <v>5</v>
      </c>
      <c r="H3" s="17">
        <v>5</v>
      </c>
      <c r="I3" s="17">
        <v>5</v>
      </c>
      <c r="J3" s="17">
        <v>5</v>
      </c>
      <c r="K3" s="17">
        <v>5</v>
      </c>
      <c r="L3" s="17">
        <v>5</v>
      </c>
      <c r="M3" s="17">
        <v>5</v>
      </c>
      <c r="N3" s="17"/>
      <c r="O3" s="18">
        <v>5</v>
      </c>
      <c r="P3" s="19"/>
      <c r="Q3" s="20"/>
      <c r="R3" s="20"/>
      <c r="S3" s="20"/>
      <c r="T3" s="20"/>
      <c r="U3" s="20"/>
    </row>
    <row r="4" spans="1:21">
      <c r="A4" s="15" t="s">
        <v>189</v>
      </c>
      <c r="B4" s="16"/>
      <c r="C4" s="17">
        <v>5</v>
      </c>
      <c r="D4" s="17">
        <v>5</v>
      </c>
      <c r="E4" s="17">
        <v>5</v>
      </c>
      <c r="F4" s="17">
        <v>5</v>
      </c>
      <c r="G4" s="17">
        <v>5</v>
      </c>
      <c r="H4" s="17">
        <v>5</v>
      </c>
      <c r="I4" s="17">
        <v>5</v>
      </c>
      <c r="J4" s="17">
        <v>5</v>
      </c>
      <c r="K4" s="17">
        <v>5</v>
      </c>
      <c r="L4" s="17">
        <v>5</v>
      </c>
      <c r="M4" s="17">
        <v>5</v>
      </c>
      <c r="N4" s="17"/>
      <c r="O4" s="18">
        <v>5</v>
      </c>
      <c r="P4" s="16"/>
      <c r="Q4" s="20"/>
      <c r="R4" s="20"/>
      <c r="S4" s="20"/>
      <c r="T4" s="20"/>
      <c r="U4" s="20"/>
    </row>
    <row r="5" spans="1:21">
      <c r="A5" s="15" t="s">
        <v>190</v>
      </c>
      <c r="B5" s="16"/>
      <c r="C5" s="17">
        <v>5</v>
      </c>
      <c r="D5" s="17">
        <v>5</v>
      </c>
      <c r="E5" s="17">
        <v>5</v>
      </c>
      <c r="F5" s="17">
        <v>5</v>
      </c>
      <c r="G5" s="17">
        <v>5</v>
      </c>
      <c r="H5" s="17">
        <v>5</v>
      </c>
      <c r="I5" s="17">
        <v>5</v>
      </c>
      <c r="J5" s="17">
        <v>5</v>
      </c>
      <c r="K5" s="17">
        <v>5</v>
      </c>
      <c r="L5" s="17">
        <v>5</v>
      </c>
      <c r="M5" s="17">
        <v>5</v>
      </c>
      <c r="N5" s="17"/>
      <c r="O5" s="18">
        <v>5</v>
      </c>
      <c r="P5" s="19"/>
      <c r="Q5" s="20"/>
      <c r="R5" s="20"/>
      <c r="S5" s="20"/>
      <c r="T5" s="20"/>
      <c r="U5" s="20"/>
    </row>
    <row r="6" spans="1:21">
      <c r="A6" s="15" t="s">
        <v>191</v>
      </c>
      <c r="B6" s="16"/>
      <c r="C6" s="17">
        <v>5</v>
      </c>
      <c r="D6" s="17">
        <v>5</v>
      </c>
      <c r="E6" s="17">
        <v>5</v>
      </c>
      <c r="F6" s="17">
        <v>5</v>
      </c>
      <c r="G6" s="17">
        <v>5</v>
      </c>
      <c r="H6" s="17">
        <v>5</v>
      </c>
      <c r="I6" s="17">
        <v>5</v>
      </c>
      <c r="J6" s="17">
        <v>5</v>
      </c>
      <c r="K6" s="17">
        <v>5</v>
      </c>
      <c r="L6" s="17">
        <v>5</v>
      </c>
      <c r="M6" s="17">
        <v>5</v>
      </c>
      <c r="N6" s="17"/>
      <c r="O6" s="18">
        <v>5</v>
      </c>
      <c r="P6" s="19"/>
      <c r="Q6" s="20"/>
      <c r="R6" s="20"/>
      <c r="S6" s="20"/>
      <c r="T6" s="20"/>
      <c r="U6" s="20"/>
    </row>
    <row r="7" spans="1:21">
      <c r="A7" s="15" t="s">
        <v>192</v>
      </c>
      <c r="B7" s="16"/>
      <c r="C7" s="17">
        <v>5</v>
      </c>
      <c r="D7" s="17">
        <v>5</v>
      </c>
      <c r="E7" s="17">
        <v>5</v>
      </c>
      <c r="F7" s="17">
        <v>5</v>
      </c>
      <c r="G7" s="17">
        <v>5</v>
      </c>
      <c r="H7" s="17">
        <v>5</v>
      </c>
      <c r="I7" s="17">
        <v>5</v>
      </c>
      <c r="J7" s="17">
        <v>5</v>
      </c>
      <c r="K7" s="17">
        <v>5</v>
      </c>
      <c r="L7" s="17">
        <v>5</v>
      </c>
      <c r="M7" s="17">
        <v>5</v>
      </c>
      <c r="N7" s="17"/>
      <c r="O7" s="18">
        <v>5</v>
      </c>
      <c r="P7" s="16"/>
      <c r="Q7" s="20"/>
      <c r="R7" s="20"/>
      <c r="S7" s="20"/>
      <c r="T7" s="20"/>
      <c r="U7" s="20"/>
    </row>
    <row r="8" spans="1:21" s="10" customFormat="1">
      <c r="A8" s="15" t="s">
        <v>193</v>
      </c>
      <c r="B8" s="16"/>
      <c r="C8" s="17">
        <v>5</v>
      </c>
      <c r="D8" s="17">
        <v>5</v>
      </c>
      <c r="E8" s="17">
        <v>5</v>
      </c>
      <c r="F8" s="17">
        <v>5</v>
      </c>
      <c r="G8" s="17">
        <v>5</v>
      </c>
      <c r="H8" s="17">
        <v>5</v>
      </c>
      <c r="I8" s="17">
        <v>5</v>
      </c>
      <c r="J8" s="17">
        <v>5</v>
      </c>
      <c r="K8" s="17">
        <v>5</v>
      </c>
      <c r="L8" s="17">
        <v>5</v>
      </c>
      <c r="M8" s="17">
        <v>5</v>
      </c>
      <c r="N8" s="17"/>
      <c r="O8" s="18">
        <v>5</v>
      </c>
      <c r="P8" s="19"/>
      <c r="Q8" s="20"/>
      <c r="R8" s="20"/>
      <c r="S8" s="20"/>
      <c r="T8" s="20"/>
      <c r="U8" s="20"/>
    </row>
    <row r="9" spans="1:21">
      <c r="B9" t="s">
        <v>194</v>
      </c>
      <c r="C9" s="2">
        <f>SUM(C2:C8)</f>
        <v>35</v>
      </c>
      <c r="D9" s="2">
        <f t="shared" ref="D9:M9" si="0">SUM(D2:D8)</f>
        <v>35</v>
      </c>
      <c r="E9" s="2">
        <f t="shared" si="0"/>
        <v>35</v>
      </c>
      <c r="F9" s="2">
        <f t="shared" si="0"/>
        <v>35</v>
      </c>
      <c r="G9" s="2">
        <f t="shared" si="0"/>
        <v>35</v>
      </c>
      <c r="H9" s="2">
        <f t="shared" si="0"/>
        <v>35</v>
      </c>
      <c r="I9" s="2">
        <f t="shared" si="0"/>
        <v>35</v>
      </c>
      <c r="J9" s="2">
        <f t="shared" si="0"/>
        <v>35</v>
      </c>
      <c r="K9" s="2">
        <f t="shared" si="0"/>
        <v>35</v>
      </c>
      <c r="L9" s="2">
        <f t="shared" si="0"/>
        <v>35</v>
      </c>
      <c r="M9" s="2">
        <f t="shared" si="0"/>
        <v>35</v>
      </c>
      <c r="N9">
        <f>SUM(C9:M9)</f>
        <v>385</v>
      </c>
      <c r="O9" s="2">
        <f>SUM(O2:O8)</f>
        <v>35</v>
      </c>
      <c r="P9">
        <f>SUM(N9:O9)</f>
        <v>420</v>
      </c>
    </row>
    <row r="10" spans="1:21">
      <c r="B10" t="s">
        <v>195</v>
      </c>
      <c r="C10" s="84">
        <v>1</v>
      </c>
      <c r="D10" s="84">
        <v>1</v>
      </c>
      <c r="E10" s="84">
        <v>3</v>
      </c>
      <c r="F10" s="84">
        <v>3</v>
      </c>
      <c r="G10" s="84">
        <v>3</v>
      </c>
      <c r="H10" s="84">
        <v>2</v>
      </c>
      <c r="I10" s="84">
        <v>1</v>
      </c>
      <c r="J10" s="84">
        <v>2</v>
      </c>
      <c r="K10" s="84">
        <v>1</v>
      </c>
      <c r="L10" s="84">
        <v>1</v>
      </c>
      <c r="M10" s="84">
        <v>1</v>
      </c>
      <c r="N10" s="84"/>
      <c r="O10" s="84">
        <v>3</v>
      </c>
    </row>
    <row r="11" spans="1:21">
      <c r="B11" t="s">
        <v>196</v>
      </c>
      <c r="C11" s="84">
        <f>C9*C10</f>
        <v>35</v>
      </c>
      <c r="D11" s="84">
        <f t="shared" ref="D11:P11" si="1">D9*D10</f>
        <v>35</v>
      </c>
      <c r="E11" s="84">
        <f t="shared" si="1"/>
        <v>105</v>
      </c>
      <c r="F11" s="84">
        <f t="shared" si="1"/>
        <v>105</v>
      </c>
      <c r="G11" s="84">
        <f t="shared" si="1"/>
        <v>105</v>
      </c>
      <c r="H11" s="84">
        <f t="shared" si="1"/>
        <v>70</v>
      </c>
      <c r="I11" s="84">
        <f t="shared" si="1"/>
        <v>35</v>
      </c>
      <c r="J11" s="84">
        <f t="shared" si="1"/>
        <v>70</v>
      </c>
      <c r="K11" s="84">
        <f t="shared" si="1"/>
        <v>35</v>
      </c>
      <c r="L11" s="84">
        <f t="shared" si="1"/>
        <v>35</v>
      </c>
      <c r="M11" s="84">
        <f t="shared" si="1"/>
        <v>35</v>
      </c>
      <c r="N11" s="85">
        <f>SUM(C11:M11)</f>
        <v>665</v>
      </c>
      <c r="O11" s="84">
        <f t="shared" si="1"/>
        <v>105</v>
      </c>
      <c r="P11" s="85">
        <f>SUM(N11:O11)</f>
        <v>770</v>
      </c>
    </row>
    <row r="12" spans="1:21">
      <c r="B12" t="s">
        <v>197</v>
      </c>
      <c r="C12" s="2">
        <v>35</v>
      </c>
      <c r="D12" s="2">
        <v>35</v>
      </c>
      <c r="E12" s="2">
        <v>105</v>
      </c>
      <c r="F12" s="2">
        <v>105</v>
      </c>
      <c r="G12" s="2">
        <v>105</v>
      </c>
      <c r="H12" s="2">
        <v>70</v>
      </c>
      <c r="I12" s="2">
        <v>35</v>
      </c>
      <c r="J12" s="2">
        <v>70</v>
      </c>
      <c r="K12" s="2">
        <v>35</v>
      </c>
      <c r="L12" s="2">
        <v>35</v>
      </c>
      <c r="M12" s="2">
        <v>35</v>
      </c>
      <c r="N12">
        <v>665</v>
      </c>
      <c r="O12" s="2">
        <v>105</v>
      </c>
      <c r="P12">
        <v>770</v>
      </c>
    </row>
    <row r="13" spans="1:21" s="81" customFormat="1">
      <c r="A13" s="81" t="s">
        <v>198</v>
      </c>
      <c r="C13" s="86">
        <f>(C10*C9)/C12</f>
        <v>1</v>
      </c>
      <c r="D13" s="86">
        <f>(D10*D9)/D12</f>
        <v>1</v>
      </c>
      <c r="E13" s="86">
        <f>(E10*E9)/E12</f>
        <v>1</v>
      </c>
      <c r="F13" s="86">
        <f>(F10*F9)/F12</f>
        <v>1</v>
      </c>
      <c r="G13" s="86">
        <f>(G10*G9)/G12</f>
        <v>1</v>
      </c>
      <c r="H13" s="86">
        <f>(H10*H9)/H12</f>
        <v>1</v>
      </c>
      <c r="I13" s="86">
        <f>(I10*I9)/I12</f>
        <v>1</v>
      </c>
      <c r="J13" s="86">
        <f>(J10*J9)/J12</f>
        <v>1</v>
      </c>
      <c r="K13" s="86">
        <f>(K10*K9)/K12</f>
        <v>1</v>
      </c>
      <c r="L13" s="86">
        <f>(L10*L9)/L12</f>
        <v>1</v>
      </c>
      <c r="M13" s="86">
        <f>(M10*M9)/M12</f>
        <v>1</v>
      </c>
      <c r="N13" s="87">
        <f>N11/N12</f>
        <v>1</v>
      </c>
      <c r="O13" s="86">
        <f>(O10*O9)/O12</f>
        <v>1</v>
      </c>
      <c r="P13" s="87">
        <f>P11/P12</f>
        <v>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89F964-2BB7-45C7-91C8-9D439CE5AC34}">
  <dimension ref="A1:Y191"/>
  <sheetViews>
    <sheetView workbookViewId="0">
      <pane ySplit="1" topLeftCell="A2" activePane="bottomLeft" state="frozen"/>
      <selection pane="bottomLeft" activeCell="A184" sqref="A184"/>
    </sheetView>
  </sheetViews>
  <sheetFormatPr defaultColWidth="8.85546875" defaultRowHeight="15"/>
  <cols>
    <col min="1" max="1" width="14.140625" style="24" bestFit="1" customWidth="1"/>
    <col min="2" max="2" width="44.7109375" style="14" customWidth="1"/>
    <col min="3" max="3" width="9.28515625" style="13" customWidth="1"/>
    <col min="4" max="4" width="10.28515625" style="13" bestFit="1" customWidth="1"/>
    <col min="5" max="5" width="16.42578125" style="13" bestFit="1" customWidth="1"/>
    <col min="6" max="6" width="9.42578125" style="13" customWidth="1"/>
    <col min="7" max="7" width="9.28515625" style="13" customWidth="1"/>
    <col min="8" max="8" width="8.140625" style="13" bestFit="1" customWidth="1"/>
    <col min="9" max="9" width="9.7109375" style="13" bestFit="1" customWidth="1"/>
    <col min="10" max="10" width="11.7109375" style="13" bestFit="1" customWidth="1"/>
    <col min="11" max="11" width="12.28515625" style="13" bestFit="1" customWidth="1"/>
    <col min="12" max="13" width="9.140625" style="13"/>
    <col min="14" max="14" width="1.7109375" style="32" customWidth="1"/>
    <col min="15" max="15" width="22.42578125" style="23" bestFit="1" customWidth="1"/>
    <col min="16" max="16" width="36.7109375" style="14" customWidth="1"/>
    <col min="17" max="16384" width="8.85546875" style="12"/>
  </cols>
  <sheetData>
    <row r="1" spans="1:21" s="29" customFormat="1" ht="26.25">
      <c r="A1" s="26" t="s">
        <v>42</v>
      </c>
      <c r="B1" s="27" t="s">
        <v>43</v>
      </c>
      <c r="C1" s="25" t="s">
        <v>45</v>
      </c>
      <c r="D1" s="25" t="s">
        <v>46</v>
      </c>
      <c r="E1" s="25" t="s">
        <v>47</v>
      </c>
      <c r="F1" s="25" t="s">
        <v>48</v>
      </c>
      <c r="G1" s="25" t="s">
        <v>49</v>
      </c>
      <c r="H1" s="25" t="s">
        <v>50</v>
      </c>
      <c r="I1" s="25" t="s">
        <v>51</v>
      </c>
      <c r="J1" s="25" t="s">
        <v>52</v>
      </c>
      <c r="K1" s="25" t="s">
        <v>53</v>
      </c>
      <c r="L1" s="25" t="s">
        <v>54</v>
      </c>
      <c r="M1" s="25" t="s">
        <v>55</v>
      </c>
      <c r="N1" s="25"/>
      <c r="O1" s="25" t="s">
        <v>56</v>
      </c>
      <c r="P1" s="27" t="s">
        <v>57</v>
      </c>
      <c r="Q1" s="28"/>
      <c r="R1" s="28"/>
      <c r="S1" s="28"/>
      <c r="T1" s="28"/>
      <c r="U1" s="28"/>
    </row>
    <row r="2" spans="1:21">
      <c r="A2" s="15" t="s">
        <v>58</v>
      </c>
      <c r="B2" s="16" t="s">
        <v>59</v>
      </c>
      <c r="C2" s="17">
        <v>5</v>
      </c>
      <c r="D2" s="17">
        <v>4</v>
      </c>
      <c r="E2" s="17">
        <v>3</v>
      </c>
      <c r="F2" s="17">
        <v>5</v>
      </c>
      <c r="G2" s="17">
        <v>4</v>
      </c>
      <c r="H2" s="17">
        <v>4</v>
      </c>
      <c r="I2" s="17">
        <v>3</v>
      </c>
      <c r="J2" s="17">
        <v>3</v>
      </c>
      <c r="K2" s="17">
        <v>4</v>
      </c>
      <c r="L2" s="17">
        <v>5</v>
      </c>
      <c r="M2" s="17">
        <v>5</v>
      </c>
      <c r="N2" s="30"/>
      <c r="O2" s="18">
        <v>5</v>
      </c>
      <c r="P2" s="19"/>
      <c r="Q2" s="20"/>
      <c r="R2" s="20"/>
      <c r="S2" s="20"/>
      <c r="T2" s="20"/>
      <c r="U2" s="20"/>
    </row>
    <row r="3" spans="1:21">
      <c r="A3" s="100" t="s">
        <v>61</v>
      </c>
      <c r="B3" s="101" t="s">
        <v>59</v>
      </c>
      <c r="C3" s="116">
        <v>5</v>
      </c>
      <c r="D3" s="116">
        <v>4</v>
      </c>
      <c r="E3" s="116">
        <v>4</v>
      </c>
      <c r="F3" s="116">
        <v>4</v>
      </c>
      <c r="G3" s="116">
        <v>4</v>
      </c>
      <c r="H3" s="116">
        <v>4</v>
      </c>
      <c r="I3" s="116">
        <v>3</v>
      </c>
      <c r="J3" s="116">
        <v>4</v>
      </c>
      <c r="K3" s="116">
        <v>4</v>
      </c>
      <c r="L3" s="116">
        <v>5</v>
      </c>
      <c r="M3" s="116">
        <v>5</v>
      </c>
      <c r="N3" s="117" t="s">
        <v>199</v>
      </c>
      <c r="O3" s="118">
        <v>4</v>
      </c>
      <c r="P3" s="101" t="s">
        <v>62</v>
      </c>
      <c r="Q3" s="102"/>
      <c r="R3" s="102"/>
      <c r="S3" s="102"/>
      <c r="T3" s="102"/>
      <c r="U3" s="102"/>
    </row>
    <row r="4" spans="1:21">
      <c r="A4" s="100" t="s">
        <v>63</v>
      </c>
      <c r="B4" s="101" t="s">
        <v>59</v>
      </c>
      <c r="C4" s="116">
        <v>5</v>
      </c>
      <c r="D4" s="116">
        <v>4</v>
      </c>
      <c r="E4" s="116">
        <v>4</v>
      </c>
      <c r="F4" s="116">
        <v>4</v>
      </c>
      <c r="G4" s="116">
        <v>4</v>
      </c>
      <c r="H4" s="116">
        <v>4</v>
      </c>
      <c r="I4" s="116">
        <v>4</v>
      </c>
      <c r="J4" s="116">
        <v>4</v>
      </c>
      <c r="K4" s="116">
        <v>4</v>
      </c>
      <c r="L4" s="116">
        <v>5</v>
      </c>
      <c r="M4" s="116">
        <v>4</v>
      </c>
      <c r="N4" s="117" t="s">
        <v>199</v>
      </c>
      <c r="O4" s="118">
        <v>5</v>
      </c>
      <c r="P4" s="101" t="s">
        <v>64</v>
      </c>
      <c r="Q4" s="103"/>
      <c r="R4" s="103"/>
      <c r="S4" s="103"/>
      <c r="T4" s="103"/>
      <c r="U4" s="103"/>
    </row>
    <row r="5" spans="1:21">
      <c r="A5" s="100" t="s">
        <v>65</v>
      </c>
      <c r="B5" s="101" t="s">
        <v>59</v>
      </c>
      <c r="C5" s="116">
        <v>5</v>
      </c>
      <c r="D5" s="116">
        <v>4</v>
      </c>
      <c r="E5" s="116">
        <v>5</v>
      </c>
      <c r="F5" s="116">
        <v>4</v>
      </c>
      <c r="G5" s="116">
        <v>4</v>
      </c>
      <c r="H5" s="116">
        <v>4</v>
      </c>
      <c r="I5" s="116">
        <v>4</v>
      </c>
      <c r="J5" s="116">
        <v>4</v>
      </c>
      <c r="K5" s="116">
        <v>3</v>
      </c>
      <c r="L5" s="116">
        <v>3</v>
      </c>
      <c r="M5" s="116">
        <v>3</v>
      </c>
      <c r="N5" s="117" t="s">
        <v>199</v>
      </c>
      <c r="O5" s="118">
        <v>4</v>
      </c>
      <c r="P5" s="104"/>
      <c r="Q5" s="102"/>
      <c r="R5" s="102"/>
      <c r="S5" s="102"/>
      <c r="T5" s="102"/>
      <c r="U5" s="102"/>
    </row>
    <row r="6" spans="1:21">
      <c r="A6" s="15" t="s">
        <v>66</v>
      </c>
      <c r="B6" s="16" t="s">
        <v>59</v>
      </c>
      <c r="C6" s="17">
        <v>4</v>
      </c>
      <c r="D6" s="17">
        <v>3</v>
      </c>
      <c r="E6" s="17">
        <v>3</v>
      </c>
      <c r="F6" s="17">
        <v>2</v>
      </c>
      <c r="G6" s="17">
        <v>2</v>
      </c>
      <c r="H6" s="17">
        <v>2</v>
      </c>
      <c r="I6" s="17">
        <v>3</v>
      </c>
      <c r="J6" s="17">
        <v>3</v>
      </c>
      <c r="K6" s="17">
        <v>2</v>
      </c>
      <c r="L6" s="17">
        <v>2</v>
      </c>
      <c r="M6" s="17">
        <v>3</v>
      </c>
      <c r="N6" s="30"/>
      <c r="O6" s="42">
        <v>2</v>
      </c>
      <c r="P6" s="19"/>
      <c r="Q6" s="20"/>
      <c r="R6" s="20"/>
      <c r="S6" s="20"/>
      <c r="T6" s="20"/>
      <c r="U6" s="20"/>
    </row>
    <row r="7" spans="1:21">
      <c r="A7" s="15" t="s">
        <v>67</v>
      </c>
      <c r="B7" s="16" t="s">
        <v>59</v>
      </c>
      <c r="C7" s="17">
        <v>3</v>
      </c>
      <c r="D7" s="17">
        <v>3</v>
      </c>
      <c r="E7" s="17">
        <v>3</v>
      </c>
      <c r="F7" s="17">
        <v>4</v>
      </c>
      <c r="G7" s="17">
        <v>4</v>
      </c>
      <c r="H7" s="17">
        <v>4</v>
      </c>
      <c r="I7" s="17">
        <v>3</v>
      </c>
      <c r="J7" s="17">
        <v>4</v>
      </c>
      <c r="K7" s="17">
        <v>5</v>
      </c>
      <c r="L7" s="17">
        <v>5</v>
      </c>
      <c r="M7" s="17">
        <v>4</v>
      </c>
      <c r="N7" s="30"/>
      <c r="O7" s="119">
        <v>4</v>
      </c>
      <c r="P7" s="16" t="s">
        <v>68</v>
      </c>
      <c r="Q7" s="20"/>
      <c r="R7" s="20"/>
      <c r="S7" s="20"/>
      <c r="T7" s="20"/>
      <c r="U7" s="20"/>
    </row>
    <row r="8" spans="1:21" s="40" customFormat="1">
      <c r="A8" s="33" t="s">
        <v>69</v>
      </c>
      <c r="B8" s="34" t="s">
        <v>59</v>
      </c>
      <c r="C8" s="35">
        <v>4</v>
      </c>
      <c r="D8" s="35">
        <v>4</v>
      </c>
      <c r="E8" s="35">
        <v>3</v>
      </c>
      <c r="F8" s="35">
        <v>3</v>
      </c>
      <c r="G8" s="35">
        <v>4</v>
      </c>
      <c r="H8" s="35">
        <v>3</v>
      </c>
      <c r="I8" s="35">
        <v>4</v>
      </c>
      <c r="J8" s="35">
        <v>3</v>
      </c>
      <c r="K8" s="35">
        <v>4</v>
      </c>
      <c r="L8" s="35">
        <v>4</v>
      </c>
      <c r="M8" s="35">
        <v>4</v>
      </c>
      <c r="N8" s="36"/>
      <c r="O8" s="37">
        <v>4</v>
      </c>
      <c r="P8" s="38"/>
      <c r="Q8" s="39"/>
      <c r="R8" s="39"/>
      <c r="S8" s="39"/>
      <c r="T8" s="39"/>
      <c r="U8" s="39"/>
    </row>
    <row r="9" spans="1:21">
      <c r="A9" s="15" t="s">
        <v>58</v>
      </c>
      <c r="B9" s="16" t="s">
        <v>15</v>
      </c>
      <c r="C9" s="17">
        <v>5</v>
      </c>
      <c r="D9" s="17">
        <v>2</v>
      </c>
      <c r="E9" s="17">
        <v>5</v>
      </c>
      <c r="F9" s="17">
        <v>5</v>
      </c>
      <c r="G9" s="17">
        <v>4</v>
      </c>
      <c r="H9" s="17">
        <v>4</v>
      </c>
      <c r="I9" s="17">
        <v>3</v>
      </c>
      <c r="J9" s="17">
        <v>2</v>
      </c>
      <c r="K9" s="17">
        <v>5</v>
      </c>
      <c r="L9" s="17">
        <v>5</v>
      </c>
      <c r="M9" s="17">
        <v>3</v>
      </c>
      <c r="N9" s="30"/>
      <c r="O9" s="18">
        <v>3</v>
      </c>
      <c r="P9" s="19"/>
      <c r="Q9" s="20"/>
      <c r="R9" s="20"/>
      <c r="S9" s="20"/>
      <c r="T9" s="20"/>
      <c r="U9" s="20"/>
    </row>
    <row r="10" spans="1:21">
      <c r="A10" s="100" t="s">
        <v>61</v>
      </c>
      <c r="B10" s="101" t="s">
        <v>15</v>
      </c>
      <c r="C10" s="116">
        <v>4</v>
      </c>
      <c r="D10" s="116">
        <v>3</v>
      </c>
      <c r="E10" s="116">
        <v>5</v>
      </c>
      <c r="F10" s="116">
        <v>4</v>
      </c>
      <c r="G10" s="116">
        <v>5</v>
      </c>
      <c r="H10" s="116">
        <v>5</v>
      </c>
      <c r="I10" s="116">
        <v>3</v>
      </c>
      <c r="J10" s="116">
        <v>3</v>
      </c>
      <c r="K10" s="116">
        <v>4</v>
      </c>
      <c r="L10" s="116">
        <v>4</v>
      </c>
      <c r="M10" s="116">
        <v>4</v>
      </c>
      <c r="N10" s="117" t="s">
        <v>199</v>
      </c>
      <c r="O10" s="118">
        <v>3</v>
      </c>
      <c r="P10" s="101" t="s">
        <v>71</v>
      </c>
      <c r="Q10" s="103"/>
      <c r="R10" s="103"/>
      <c r="S10" s="103"/>
      <c r="T10" s="103"/>
      <c r="U10" s="103"/>
    </row>
    <row r="11" spans="1:21">
      <c r="A11" s="100" t="s">
        <v>63</v>
      </c>
      <c r="B11" s="101" t="s">
        <v>15</v>
      </c>
      <c r="C11" s="116">
        <v>3</v>
      </c>
      <c r="D11" s="116">
        <v>3</v>
      </c>
      <c r="E11" s="116">
        <v>4</v>
      </c>
      <c r="F11" s="116">
        <v>3</v>
      </c>
      <c r="G11" s="116">
        <v>3</v>
      </c>
      <c r="H11" s="116">
        <v>3</v>
      </c>
      <c r="I11" s="116">
        <v>2</v>
      </c>
      <c r="J11" s="116">
        <v>2</v>
      </c>
      <c r="K11" s="116">
        <v>4</v>
      </c>
      <c r="L11" s="116">
        <v>4</v>
      </c>
      <c r="M11" s="116">
        <v>3</v>
      </c>
      <c r="N11" s="117" t="s">
        <v>199</v>
      </c>
      <c r="O11" s="118">
        <v>3</v>
      </c>
      <c r="P11" s="101" t="s">
        <v>72</v>
      </c>
      <c r="Q11" s="103"/>
      <c r="R11" s="103"/>
      <c r="S11" s="103"/>
      <c r="T11" s="103"/>
      <c r="U11" s="103"/>
    </row>
    <row r="12" spans="1:21">
      <c r="A12" s="100" t="s">
        <v>65</v>
      </c>
      <c r="B12" s="101" t="s">
        <v>15</v>
      </c>
      <c r="C12" s="116">
        <v>4</v>
      </c>
      <c r="D12" s="116">
        <v>4</v>
      </c>
      <c r="E12" s="116">
        <v>5</v>
      </c>
      <c r="F12" s="116">
        <v>5</v>
      </c>
      <c r="G12" s="116">
        <v>5</v>
      </c>
      <c r="H12" s="116">
        <v>4</v>
      </c>
      <c r="I12" s="116">
        <v>4</v>
      </c>
      <c r="J12" s="116">
        <v>3</v>
      </c>
      <c r="K12" s="116">
        <v>5</v>
      </c>
      <c r="L12" s="116">
        <v>4</v>
      </c>
      <c r="M12" s="116">
        <v>5</v>
      </c>
      <c r="N12" s="117" t="s">
        <v>199</v>
      </c>
      <c r="O12" s="120">
        <v>4</v>
      </c>
      <c r="P12" s="104"/>
      <c r="Q12" s="102"/>
      <c r="R12" s="102"/>
      <c r="S12" s="102"/>
      <c r="T12" s="102"/>
      <c r="U12" s="102"/>
    </row>
    <row r="13" spans="1:21">
      <c r="A13" s="15" t="s">
        <v>66</v>
      </c>
      <c r="B13" s="16" t="s">
        <v>15</v>
      </c>
      <c r="C13" s="17">
        <v>4</v>
      </c>
      <c r="D13" s="17">
        <v>2</v>
      </c>
      <c r="E13" s="17">
        <v>3</v>
      </c>
      <c r="F13" s="17">
        <v>4</v>
      </c>
      <c r="G13" s="17">
        <v>4</v>
      </c>
      <c r="H13" s="17">
        <v>4</v>
      </c>
      <c r="I13" s="17">
        <v>3</v>
      </c>
      <c r="J13" s="17">
        <v>2</v>
      </c>
      <c r="K13" s="17">
        <v>4</v>
      </c>
      <c r="L13" s="17">
        <v>3</v>
      </c>
      <c r="M13" s="17">
        <v>2</v>
      </c>
      <c r="N13" s="30"/>
      <c r="O13" s="18">
        <v>4</v>
      </c>
      <c r="P13" s="19"/>
      <c r="Q13" s="20"/>
      <c r="R13" s="20"/>
      <c r="S13" s="20"/>
      <c r="T13" s="20"/>
      <c r="U13" s="20"/>
    </row>
    <row r="14" spans="1:21">
      <c r="A14" s="15" t="s">
        <v>67</v>
      </c>
      <c r="B14" s="16" t="s">
        <v>15</v>
      </c>
      <c r="C14" s="17">
        <v>3</v>
      </c>
      <c r="D14" s="17">
        <v>3</v>
      </c>
      <c r="E14" s="17">
        <v>4</v>
      </c>
      <c r="F14" s="17">
        <v>4</v>
      </c>
      <c r="G14" s="17">
        <v>3</v>
      </c>
      <c r="H14" s="17">
        <v>3</v>
      </c>
      <c r="I14" s="17">
        <v>2</v>
      </c>
      <c r="J14" s="17">
        <v>2</v>
      </c>
      <c r="K14" s="17">
        <v>4</v>
      </c>
      <c r="L14" s="17">
        <v>2</v>
      </c>
      <c r="M14" s="17">
        <v>2</v>
      </c>
      <c r="N14" s="30"/>
      <c r="O14" s="18">
        <v>3</v>
      </c>
      <c r="P14" s="16" t="s">
        <v>73</v>
      </c>
      <c r="Q14" s="20"/>
      <c r="R14" s="20"/>
      <c r="S14" s="20"/>
      <c r="T14" s="20"/>
      <c r="U14" s="20"/>
    </row>
    <row r="15" spans="1:21" s="40" customFormat="1">
      <c r="A15" s="33" t="s">
        <v>69</v>
      </c>
      <c r="B15" s="34" t="s">
        <v>15</v>
      </c>
      <c r="C15" s="35">
        <v>5</v>
      </c>
      <c r="D15" s="35">
        <v>4</v>
      </c>
      <c r="E15" s="35">
        <v>5</v>
      </c>
      <c r="F15" s="35">
        <v>5</v>
      </c>
      <c r="G15" s="35">
        <v>5</v>
      </c>
      <c r="H15" s="35">
        <v>4</v>
      </c>
      <c r="I15" s="35">
        <v>4</v>
      </c>
      <c r="J15" s="35">
        <v>3</v>
      </c>
      <c r="K15" s="35">
        <v>5</v>
      </c>
      <c r="L15" s="35">
        <v>4</v>
      </c>
      <c r="M15" s="35">
        <v>4</v>
      </c>
      <c r="N15" s="36"/>
      <c r="O15" s="37">
        <v>4</v>
      </c>
      <c r="P15" s="38"/>
      <c r="Q15" s="39"/>
      <c r="R15" s="39"/>
      <c r="S15" s="39"/>
      <c r="T15" s="39"/>
      <c r="U15" s="39"/>
    </row>
    <row r="16" spans="1:21">
      <c r="A16" s="15" t="s">
        <v>58</v>
      </c>
      <c r="B16" s="16" t="s">
        <v>16</v>
      </c>
      <c r="C16" s="17">
        <v>2</v>
      </c>
      <c r="D16" s="17">
        <v>2</v>
      </c>
      <c r="E16" s="17">
        <v>2</v>
      </c>
      <c r="F16" s="17">
        <v>2</v>
      </c>
      <c r="G16" s="17">
        <v>2</v>
      </c>
      <c r="H16" s="17">
        <v>2</v>
      </c>
      <c r="I16" s="17">
        <v>3</v>
      </c>
      <c r="J16" s="17">
        <v>2</v>
      </c>
      <c r="K16" s="17">
        <v>2</v>
      </c>
      <c r="L16" s="17">
        <v>2</v>
      </c>
      <c r="M16" s="17">
        <v>3</v>
      </c>
      <c r="N16" s="30"/>
      <c r="O16" s="18">
        <v>2</v>
      </c>
      <c r="P16" s="19"/>
      <c r="Q16" s="20"/>
      <c r="R16" s="20"/>
      <c r="S16" s="20"/>
      <c r="T16" s="20"/>
      <c r="U16" s="20"/>
    </row>
    <row r="17" spans="1:21">
      <c r="A17" s="100" t="s">
        <v>61</v>
      </c>
      <c r="B17" s="101" t="s">
        <v>16</v>
      </c>
      <c r="C17" s="116">
        <v>4</v>
      </c>
      <c r="D17" s="116">
        <v>3</v>
      </c>
      <c r="E17" s="116">
        <v>5</v>
      </c>
      <c r="F17" s="116">
        <v>2</v>
      </c>
      <c r="G17" s="116">
        <v>3</v>
      </c>
      <c r="H17" s="116">
        <v>4</v>
      </c>
      <c r="I17" s="116">
        <v>4</v>
      </c>
      <c r="J17" s="116">
        <v>4</v>
      </c>
      <c r="K17" s="116">
        <v>5</v>
      </c>
      <c r="L17" s="116">
        <v>4</v>
      </c>
      <c r="M17" s="116">
        <v>4</v>
      </c>
      <c r="N17" s="117" t="s">
        <v>199</v>
      </c>
      <c r="O17" s="120">
        <v>2</v>
      </c>
      <c r="P17" s="101" t="s">
        <v>75</v>
      </c>
      <c r="Q17" s="103"/>
      <c r="R17" s="103"/>
      <c r="S17" s="103"/>
      <c r="T17" s="103"/>
      <c r="U17" s="103"/>
    </row>
    <row r="18" spans="1:21">
      <c r="A18" s="100" t="s">
        <v>63</v>
      </c>
      <c r="B18" s="101" t="s">
        <v>16</v>
      </c>
      <c r="C18" s="116">
        <v>3</v>
      </c>
      <c r="D18" s="116">
        <v>3</v>
      </c>
      <c r="E18" s="116">
        <v>3</v>
      </c>
      <c r="F18" s="116">
        <v>3</v>
      </c>
      <c r="G18" s="116">
        <v>3</v>
      </c>
      <c r="H18" s="116">
        <v>3</v>
      </c>
      <c r="I18" s="116">
        <v>3</v>
      </c>
      <c r="J18" s="116">
        <v>2</v>
      </c>
      <c r="K18" s="116">
        <v>3</v>
      </c>
      <c r="L18" s="116">
        <v>4</v>
      </c>
      <c r="M18" s="116">
        <v>4</v>
      </c>
      <c r="N18" s="117" t="s">
        <v>199</v>
      </c>
      <c r="O18" s="118">
        <v>3</v>
      </c>
      <c r="P18" s="101" t="s">
        <v>76</v>
      </c>
      <c r="Q18" s="103"/>
      <c r="R18" s="103"/>
      <c r="S18" s="103"/>
      <c r="T18" s="103"/>
      <c r="U18" s="103"/>
    </row>
    <row r="19" spans="1:21">
      <c r="A19" s="100" t="s">
        <v>65</v>
      </c>
      <c r="B19" s="101" t="s">
        <v>16</v>
      </c>
      <c r="C19" s="116">
        <v>4</v>
      </c>
      <c r="D19" s="116">
        <v>4</v>
      </c>
      <c r="E19" s="116">
        <v>3</v>
      </c>
      <c r="F19" s="116">
        <v>3</v>
      </c>
      <c r="G19" s="116">
        <v>3</v>
      </c>
      <c r="H19" s="116">
        <v>3</v>
      </c>
      <c r="I19" s="116">
        <v>3</v>
      </c>
      <c r="J19" s="116">
        <v>3</v>
      </c>
      <c r="K19" s="116">
        <v>3</v>
      </c>
      <c r="L19" s="116">
        <v>3</v>
      </c>
      <c r="M19" s="116">
        <v>3</v>
      </c>
      <c r="N19" s="117" t="s">
        <v>199</v>
      </c>
      <c r="O19" s="118">
        <v>3</v>
      </c>
      <c r="P19" s="104"/>
      <c r="Q19" s="102"/>
      <c r="R19" s="102"/>
      <c r="S19" s="102"/>
      <c r="T19" s="102"/>
      <c r="U19" s="102"/>
    </row>
    <row r="20" spans="1:21">
      <c r="A20" s="15" t="s">
        <v>66</v>
      </c>
      <c r="B20" s="16" t="s">
        <v>16</v>
      </c>
      <c r="C20" s="17">
        <v>3</v>
      </c>
      <c r="D20" s="17">
        <v>3</v>
      </c>
      <c r="E20" s="17">
        <v>3</v>
      </c>
      <c r="F20" s="17">
        <v>4</v>
      </c>
      <c r="G20" s="17">
        <v>3</v>
      </c>
      <c r="H20" s="17">
        <v>3</v>
      </c>
      <c r="I20" s="17">
        <v>3</v>
      </c>
      <c r="J20" s="17">
        <v>2</v>
      </c>
      <c r="K20" s="17">
        <v>3</v>
      </c>
      <c r="L20" s="17">
        <v>4</v>
      </c>
      <c r="M20" s="17">
        <v>3</v>
      </c>
      <c r="N20" s="30"/>
      <c r="O20" s="18">
        <v>2</v>
      </c>
      <c r="P20" s="19"/>
      <c r="Q20" s="20"/>
      <c r="R20" s="20"/>
      <c r="S20" s="20"/>
      <c r="T20" s="20"/>
      <c r="U20" s="20"/>
    </row>
    <row r="21" spans="1:21">
      <c r="A21" s="15" t="s">
        <v>67</v>
      </c>
      <c r="B21" s="16" t="s">
        <v>16</v>
      </c>
      <c r="C21" s="17">
        <v>2</v>
      </c>
      <c r="D21" s="17">
        <v>2</v>
      </c>
      <c r="E21" s="17">
        <v>3</v>
      </c>
      <c r="F21" s="17">
        <v>1</v>
      </c>
      <c r="G21" s="17">
        <v>2</v>
      </c>
      <c r="H21" s="17">
        <v>2</v>
      </c>
      <c r="I21" s="17">
        <v>2</v>
      </c>
      <c r="J21" s="17">
        <v>2</v>
      </c>
      <c r="K21" s="17">
        <v>4</v>
      </c>
      <c r="L21" s="17">
        <v>2</v>
      </c>
      <c r="M21" s="17">
        <v>3</v>
      </c>
      <c r="N21" s="30"/>
      <c r="O21" s="42">
        <v>1</v>
      </c>
      <c r="P21" s="16" t="s">
        <v>77</v>
      </c>
      <c r="Q21" s="20"/>
      <c r="R21" s="20"/>
      <c r="S21" s="20"/>
      <c r="T21" s="20"/>
      <c r="U21" s="20"/>
    </row>
    <row r="22" spans="1:21" s="40" customFormat="1">
      <c r="A22" s="33" t="s">
        <v>69</v>
      </c>
      <c r="B22" s="34" t="s">
        <v>16</v>
      </c>
      <c r="C22" s="35">
        <v>4</v>
      </c>
      <c r="D22" s="35">
        <v>4</v>
      </c>
      <c r="E22" s="35">
        <v>3</v>
      </c>
      <c r="F22" s="35">
        <v>3</v>
      </c>
      <c r="G22" s="35">
        <v>4</v>
      </c>
      <c r="H22" s="35">
        <v>3</v>
      </c>
      <c r="I22" s="35">
        <v>3</v>
      </c>
      <c r="J22" s="35">
        <v>3</v>
      </c>
      <c r="K22" s="35">
        <v>4</v>
      </c>
      <c r="L22" s="35">
        <v>4</v>
      </c>
      <c r="M22" s="35">
        <v>3</v>
      </c>
      <c r="N22" s="36"/>
      <c r="O22" s="76">
        <v>3</v>
      </c>
      <c r="P22" s="38"/>
      <c r="Q22" s="39"/>
      <c r="R22" s="39"/>
      <c r="S22" s="39"/>
      <c r="T22" s="39"/>
      <c r="U22" s="39"/>
    </row>
    <row r="23" spans="1:21">
      <c r="A23" s="15" t="s">
        <v>58</v>
      </c>
      <c r="B23" s="16" t="s">
        <v>17</v>
      </c>
      <c r="C23" s="17">
        <v>5</v>
      </c>
      <c r="D23" s="17">
        <v>5</v>
      </c>
      <c r="E23" s="17">
        <v>5</v>
      </c>
      <c r="F23" s="17">
        <v>5</v>
      </c>
      <c r="G23" s="17">
        <v>5</v>
      </c>
      <c r="H23" s="17">
        <v>5</v>
      </c>
      <c r="I23" s="17">
        <v>3</v>
      </c>
      <c r="J23" s="17">
        <v>4</v>
      </c>
      <c r="K23" s="17">
        <v>5</v>
      </c>
      <c r="L23" s="17">
        <v>5</v>
      </c>
      <c r="M23" s="17">
        <v>5</v>
      </c>
      <c r="N23" s="30"/>
      <c r="O23" s="18">
        <v>5</v>
      </c>
      <c r="P23" s="19"/>
      <c r="Q23" s="20"/>
      <c r="R23" s="20"/>
      <c r="S23" s="20"/>
      <c r="T23" s="20"/>
      <c r="U23" s="20"/>
    </row>
    <row r="24" spans="1:21">
      <c r="A24" s="100" t="s">
        <v>61</v>
      </c>
      <c r="B24" s="101" t="s">
        <v>17</v>
      </c>
      <c r="C24" s="116">
        <v>5</v>
      </c>
      <c r="D24" s="116">
        <v>5</v>
      </c>
      <c r="E24" s="116">
        <v>5</v>
      </c>
      <c r="F24" s="116">
        <v>5</v>
      </c>
      <c r="G24" s="116">
        <v>5</v>
      </c>
      <c r="H24" s="116">
        <v>5</v>
      </c>
      <c r="I24" s="116">
        <v>5</v>
      </c>
      <c r="J24" s="116">
        <v>5</v>
      </c>
      <c r="K24" s="116">
        <v>5</v>
      </c>
      <c r="L24" s="116">
        <v>4</v>
      </c>
      <c r="M24" s="116">
        <v>5</v>
      </c>
      <c r="N24" s="117" t="s">
        <v>199</v>
      </c>
      <c r="O24" s="118">
        <v>5</v>
      </c>
      <c r="P24" s="101" t="s">
        <v>79</v>
      </c>
      <c r="Q24" s="102"/>
      <c r="R24" s="102"/>
      <c r="S24" s="102"/>
      <c r="T24" s="102"/>
      <c r="U24" s="102"/>
    </row>
    <row r="25" spans="1:21">
      <c r="A25" s="100" t="s">
        <v>63</v>
      </c>
      <c r="B25" s="101" t="s">
        <v>17</v>
      </c>
      <c r="C25" s="116">
        <v>4</v>
      </c>
      <c r="D25" s="116">
        <v>4</v>
      </c>
      <c r="E25" s="116">
        <v>5</v>
      </c>
      <c r="F25" s="116">
        <v>4</v>
      </c>
      <c r="G25" s="116">
        <v>4</v>
      </c>
      <c r="H25" s="116">
        <v>4</v>
      </c>
      <c r="I25" s="116">
        <v>4</v>
      </c>
      <c r="J25" s="116">
        <v>4</v>
      </c>
      <c r="K25" s="116">
        <v>4</v>
      </c>
      <c r="L25" s="116">
        <v>4</v>
      </c>
      <c r="M25" s="116">
        <v>5</v>
      </c>
      <c r="N25" s="117" t="s">
        <v>199</v>
      </c>
      <c r="O25" s="118">
        <v>4</v>
      </c>
      <c r="P25" s="101" t="s">
        <v>80</v>
      </c>
      <c r="Q25" s="103"/>
      <c r="R25" s="103"/>
      <c r="S25" s="103"/>
      <c r="T25" s="103"/>
      <c r="U25" s="103"/>
    </row>
    <row r="26" spans="1:21">
      <c r="A26" s="101" t="s">
        <v>65</v>
      </c>
      <c r="B26" s="101" t="s">
        <v>17</v>
      </c>
      <c r="C26" s="121">
        <v>5</v>
      </c>
      <c r="D26" s="121">
        <v>4</v>
      </c>
      <c r="E26" s="121">
        <v>5</v>
      </c>
      <c r="F26" s="121">
        <v>4</v>
      </c>
      <c r="G26" s="121">
        <v>5</v>
      </c>
      <c r="H26" s="121">
        <v>5</v>
      </c>
      <c r="I26" s="121">
        <v>4</v>
      </c>
      <c r="J26" s="121">
        <v>4</v>
      </c>
      <c r="K26" s="121">
        <v>5</v>
      </c>
      <c r="L26" s="121">
        <v>4</v>
      </c>
      <c r="M26" s="121">
        <v>4</v>
      </c>
      <c r="N26" s="122" t="s">
        <v>199</v>
      </c>
      <c r="O26" s="123">
        <v>4</v>
      </c>
      <c r="P26" s="115"/>
      <c r="Q26" s="115"/>
      <c r="R26" s="115"/>
      <c r="S26" s="115"/>
      <c r="T26" s="115"/>
      <c r="U26" s="115"/>
    </row>
    <row r="27" spans="1:21">
      <c r="A27" s="15" t="s">
        <v>66</v>
      </c>
      <c r="B27" s="16" t="s">
        <v>17</v>
      </c>
      <c r="C27" s="17">
        <v>4</v>
      </c>
      <c r="D27" s="17">
        <v>3</v>
      </c>
      <c r="E27" s="17">
        <v>4</v>
      </c>
      <c r="F27" s="17">
        <v>4</v>
      </c>
      <c r="G27" s="17">
        <v>4</v>
      </c>
      <c r="H27" s="17">
        <v>3</v>
      </c>
      <c r="I27" s="17">
        <v>3</v>
      </c>
      <c r="J27" s="17">
        <v>4</v>
      </c>
      <c r="K27" s="17">
        <v>4</v>
      </c>
      <c r="L27" s="17">
        <v>3</v>
      </c>
      <c r="M27" s="17">
        <v>3</v>
      </c>
      <c r="N27" s="30"/>
      <c r="O27" s="18">
        <v>3</v>
      </c>
      <c r="P27" s="19"/>
      <c r="Q27" s="20"/>
      <c r="R27" s="20"/>
      <c r="S27" s="20"/>
      <c r="T27" s="20"/>
      <c r="U27" s="20"/>
    </row>
    <row r="28" spans="1:21">
      <c r="A28" s="15" t="s">
        <v>67</v>
      </c>
      <c r="B28" s="16" t="s">
        <v>17</v>
      </c>
      <c r="C28" s="17">
        <v>2</v>
      </c>
      <c r="D28" s="17">
        <v>3</v>
      </c>
      <c r="E28" s="17">
        <v>4</v>
      </c>
      <c r="F28" s="17">
        <v>3</v>
      </c>
      <c r="G28" s="17">
        <v>3</v>
      </c>
      <c r="H28" s="17">
        <v>2</v>
      </c>
      <c r="I28" s="17">
        <v>2</v>
      </c>
      <c r="J28" s="17">
        <v>2</v>
      </c>
      <c r="K28" s="17">
        <v>5</v>
      </c>
      <c r="L28" s="17">
        <v>2</v>
      </c>
      <c r="M28" s="17">
        <v>3</v>
      </c>
      <c r="N28" s="30"/>
      <c r="O28" s="18">
        <v>3</v>
      </c>
      <c r="P28" s="16" t="s">
        <v>81</v>
      </c>
      <c r="Q28" s="20"/>
      <c r="R28" s="20"/>
      <c r="S28" s="20"/>
      <c r="T28" s="20"/>
      <c r="U28" s="20"/>
    </row>
    <row r="29" spans="1:21" s="40" customFormat="1">
      <c r="A29" s="33" t="s">
        <v>69</v>
      </c>
      <c r="B29" s="34" t="s">
        <v>17</v>
      </c>
      <c r="C29" s="35">
        <v>4</v>
      </c>
      <c r="D29" s="35">
        <v>4</v>
      </c>
      <c r="E29" s="35">
        <v>5</v>
      </c>
      <c r="F29" s="35">
        <v>5</v>
      </c>
      <c r="G29" s="35">
        <v>5</v>
      </c>
      <c r="H29" s="35">
        <v>5</v>
      </c>
      <c r="I29" s="35">
        <v>5</v>
      </c>
      <c r="J29" s="35">
        <v>5</v>
      </c>
      <c r="K29" s="35">
        <v>5</v>
      </c>
      <c r="L29" s="35">
        <v>5</v>
      </c>
      <c r="M29" s="35">
        <v>5</v>
      </c>
      <c r="N29" s="36"/>
      <c r="O29" s="37">
        <v>5</v>
      </c>
      <c r="P29" s="38"/>
      <c r="Q29" s="39"/>
      <c r="R29" s="39"/>
      <c r="S29" s="39"/>
      <c r="T29" s="39"/>
      <c r="U29" s="39"/>
    </row>
    <row r="30" spans="1:21">
      <c r="A30" s="15" t="s">
        <v>58</v>
      </c>
      <c r="B30" s="16" t="s">
        <v>18</v>
      </c>
      <c r="C30" s="17">
        <v>5</v>
      </c>
      <c r="D30" s="17">
        <v>5</v>
      </c>
      <c r="E30" s="17">
        <v>5</v>
      </c>
      <c r="F30" s="17">
        <v>5</v>
      </c>
      <c r="G30" s="17">
        <v>5</v>
      </c>
      <c r="H30" s="17">
        <v>5</v>
      </c>
      <c r="I30" s="17">
        <v>5</v>
      </c>
      <c r="J30" s="17">
        <v>3</v>
      </c>
      <c r="K30" s="17">
        <v>2</v>
      </c>
      <c r="L30" s="17">
        <v>5</v>
      </c>
      <c r="M30" s="17">
        <v>5</v>
      </c>
      <c r="N30" s="30"/>
      <c r="O30" s="18">
        <v>5</v>
      </c>
      <c r="P30" s="19"/>
      <c r="Q30" s="20"/>
      <c r="R30" s="20"/>
      <c r="S30" s="20"/>
      <c r="T30" s="20"/>
      <c r="U30" s="20"/>
    </row>
    <row r="31" spans="1:21">
      <c r="A31" s="100" t="s">
        <v>61</v>
      </c>
      <c r="B31" s="101" t="s">
        <v>18</v>
      </c>
      <c r="C31" s="116">
        <v>5</v>
      </c>
      <c r="D31" s="116">
        <v>5</v>
      </c>
      <c r="E31" s="116">
        <v>5</v>
      </c>
      <c r="F31" s="116">
        <v>5</v>
      </c>
      <c r="G31" s="116">
        <v>5</v>
      </c>
      <c r="H31" s="116">
        <v>5</v>
      </c>
      <c r="I31" s="116">
        <v>5</v>
      </c>
      <c r="J31" s="116">
        <v>5</v>
      </c>
      <c r="K31" s="116">
        <v>5</v>
      </c>
      <c r="L31" s="116">
        <v>5</v>
      </c>
      <c r="M31" s="116">
        <v>5</v>
      </c>
      <c r="N31" s="117" t="s">
        <v>199</v>
      </c>
      <c r="O31" s="118">
        <v>5</v>
      </c>
      <c r="P31" s="101" t="s">
        <v>83</v>
      </c>
      <c r="Q31" s="103"/>
      <c r="R31" s="103"/>
      <c r="S31" s="103"/>
      <c r="T31" s="103"/>
      <c r="U31" s="103"/>
    </row>
    <row r="32" spans="1:21">
      <c r="A32" s="100" t="s">
        <v>63</v>
      </c>
      <c r="B32" s="101" t="s">
        <v>18</v>
      </c>
      <c r="C32" s="116">
        <v>5</v>
      </c>
      <c r="D32" s="116">
        <v>5</v>
      </c>
      <c r="E32" s="116">
        <v>5</v>
      </c>
      <c r="F32" s="116">
        <v>4</v>
      </c>
      <c r="G32" s="116">
        <v>4</v>
      </c>
      <c r="H32" s="116">
        <v>4</v>
      </c>
      <c r="I32" s="116">
        <v>5</v>
      </c>
      <c r="J32" s="116">
        <v>5</v>
      </c>
      <c r="K32" s="116">
        <v>4</v>
      </c>
      <c r="L32" s="116">
        <v>4</v>
      </c>
      <c r="M32" s="116">
        <v>5</v>
      </c>
      <c r="N32" s="117" t="s">
        <v>199</v>
      </c>
      <c r="O32" s="118">
        <v>4</v>
      </c>
      <c r="P32" s="101" t="s">
        <v>84</v>
      </c>
      <c r="Q32" s="103"/>
      <c r="R32" s="103"/>
      <c r="S32" s="103"/>
      <c r="T32" s="103"/>
      <c r="U32" s="103"/>
    </row>
    <row r="33" spans="1:21">
      <c r="A33" s="100" t="s">
        <v>65</v>
      </c>
      <c r="B33" s="101" t="s">
        <v>18</v>
      </c>
      <c r="C33" s="116">
        <v>5</v>
      </c>
      <c r="D33" s="116">
        <v>5</v>
      </c>
      <c r="E33" s="116">
        <v>5</v>
      </c>
      <c r="F33" s="116">
        <v>5</v>
      </c>
      <c r="G33" s="116">
        <v>5</v>
      </c>
      <c r="H33" s="116">
        <v>5</v>
      </c>
      <c r="I33" s="116">
        <v>5</v>
      </c>
      <c r="J33" s="116">
        <v>5</v>
      </c>
      <c r="K33" s="116">
        <v>5</v>
      </c>
      <c r="L33" s="116">
        <v>5</v>
      </c>
      <c r="M33" s="116">
        <v>5</v>
      </c>
      <c r="N33" s="117" t="s">
        <v>199</v>
      </c>
      <c r="O33" s="118">
        <v>5</v>
      </c>
      <c r="P33" s="104"/>
      <c r="Q33" s="102"/>
      <c r="R33" s="102"/>
      <c r="S33" s="102"/>
      <c r="T33" s="102"/>
      <c r="U33" s="102"/>
    </row>
    <row r="34" spans="1:21">
      <c r="A34" s="15" t="s">
        <v>66</v>
      </c>
      <c r="B34" s="16" t="s">
        <v>18</v>
      </c>
      <c r="C34" s="17">
        <v>5</v>
      </c>
      <c r="D34" s="17">
        <v>4</v>
      </c>
      <c r="E34" s="17">
        <v>5</v>
      </c>
      <c r="F34" s="17">
        <v>4</v>
      </c>
      <c r="G34" s="17">
        <v>5</v>
      </c>
      <c r="H34" s="17">
        <v>5</v>
      </c>
      <c r="I34" s="17">
        <v>4</v>
      </c>
      <c r="J34" s="17">
        <v>3</v>
      </c>
      <c r="K34" s="17">
        <v>5</v>
      </c>
      <c r="L34" s="17">
        <v>4</v>
      </c>
      <c r="M34" s="17">
        <v>4</v>
      </c>
      <c r="N34" s="30"/>
      <c r="O34" s="18">
        <v>4</v>
      </c>
      <c r="P34" s="19"/>
      <c r="Q34" s="20"/>
      <c r="R34" s="20"/>
      <c r="S34" s="20"/>
      <c r="T34" s="20"/>
      <c r="U34" s="20"/>
    </row>
    <row r="35" spans="1:21">
      <c r="A35" s="15" t="s">
        <v>67</v>
      </c>
      <c r="B35" s="16" t="s">
        <v>18</v>
      </c>
      <c r="C35" s="17">
        <v>4</v>
      </c>
      <c r="D35" s="17">
        <v>4</v>
      </c>
      <c r="E35" s="17">
        <v>4</v>
      </c>
      <c r="F35" s="17">
        <v>3</v>
      </c>
      <c r="G35" s="17">
        <v>4</v>
      </c>
      <c r="H35" s="17">
        <v>3</v>
      </c>
      <c r="I35" s="17">
        <v>3</v>
      </c>
      <c r="J35" s="17">
        <v>3</v>
      </c>
      <c r="K35" s="17">
        <v>3</v>
      </c>
      <c r="L35" s="17">
        <v>5</v>
      </c>
      <c r="M35" s="17">
        <v>5</v>
      </c>
      <c r="N35" s="30"/>
      <c r="O35" s="119">
        <v>5</v>
      </c>
      <c r="P35" s="16" t="s">
        <v>85</v>
      </c>
      <c r="Q35" s="20"/>
      <c r="R35" s="20"/>
      <c r="S35" s="20"/>
      <c r="T35" s="20"/>
      <c r="U35" s="20"/>
    </row>
    <row r="36" spans="1:21" s="40" customFormat="1">
      <c r="A36" s="33" t="s">
        <v>69</v>
      </c>
      <c r="B36" s="34" t="s">
        <v>18</v>
      </c>
      <c r="C36" s="35">
        <v>5</v>
      </c>
      <c r="D36" s="35">
        <v>4</v>
      </c>
      <c r="E36" s="35">
        <v>5</v>
      </c>
      <c r="F36" s="35">
        <v>5</v>
      </c>
      <c r="G36" s="35">
        <v>5</v>
      </c>
      <c r="H36" s="35">
        <v>4</v>
      </c>
      <c r="I36" s="35">
        <v>5</v>
      </c>
      <c r="J36" s="35">
        <v>4</v>
      </c>
      <c r="K36" s="35">
        <v>5</v>
      </c>
      <c r="L36" s="35">
        <v>5</v>
      </c>
      <c r="M36" s="35">
        <v>5</v>
      </c>
      <c r="N36" s="36"/>
      <c r="O36" s="37">
        <v>5</v>
      </c>
      <c r="P36" s="38"/>
      <c r="Q36" s="39"/>
      <c r="R36" s="39"/>
      <c r="S36" s="39"/>
      <c r="T36" s="39"/>
      <c r="U36" s="39"/>
    </row>
    <row r="37" spans="1:21">
      <c r="A37" s="15" t="s">
        <v>58</v>
      </c>
      <c r="B37" s="16" t="s">
        <v>19</v>
      </c>
      <c r="C37" s="17">
        <v>1</v>
      </c>
      <c r="D37" s="17">
        <v>1</v>
      </c>
      <c r="E37" s="17">
        <v>2</v>
      </c>
      <c r="F37" s="17">
        <v>2</v>
      </c>
      <c r="G37" s="17">
        <v>3</v>
      </c>
      <c r="H37" s="17">
        <v>3</v>
      </c>
      <c r="I37" s="17">
        <v>3</v>
      </c>
      <c r="J37" s="17">
        <v>2</v>
      </c>
      <c r="K37" s="17">
        <v>1</v>
      </c>
      <c r="L37" s="17">
        <v>5</v>
      </c>
      <c r="M37" s="17">
        <v>5</v>
      </c>
      <c r="N37" s="30"/>
      <c r="O37" s="42">
        <v>2</v>
      </c>
      <c r="P37" s="19"/>
      <c r="Q37" s="20"/>
      <c r="R37" s="20"/>
      <c r="S37" s="20"/>
      <c r="T37" s="20"/>
      <c r="U37" s="20"/>
    </row>
    <row r="38" spans="1:21">
      <c r="A38" s="100" t="s">
        <v>61</v>
      </c>
      <c r="B38" s="101" t="s">
        <v>19</v>
      </c>
      <c r="C38" s="116">
        <v>5</v>
      </c>
      <c r="D38" s="116">
        <v>3</v>
      </c>
      <c r="E38" s="116">
        <v>4</v>
      </c>
      <c r="F38" s="116">
        <v>4</v>
      </c>
      <c r="G38" s="116">
        <v>5</v>
      </c>
      <c r="H38" s="116">
        <v>3</v>
      </c>
      <c r="I38" s="116">
        <v>3</v>
      </c>
      <c r="J38" s="116">
        <v>4</v>
      </c>
      <c r="K38" s="116">
        <v>4</v>
      </c>
      <c r="L38" s="116">
        <v>5</v>
      </c>
      <c r="M38" s="116">
        <v>4</v>
      </c>
      <c r="N38" s="117" t="s">
        <v>199</v>
      </c>
      <c r="O38" s="118">
        <v>4</v>
      </c>
      <c r="P38" s="104"/>
      <c r="Q38" s="102"/>
      <c r="R38" s="102"/>
      <c r="S38" s="102"/>
      <c r="T38" s="102"/>
      <c r="U38" s="102"/>
    </row>
    <row r="39" spans="1:21">
      <c r="A39" s="100" t="s">
        <v>63</v>
      </c>
      <c r="B39" s="101" t="s">
        <v>19</v>
      </c>
      <c r="C39" s="116">
        <v>4</v>
      </c>
      <c r="D39" s="116">
        <v>3</v>
      </c>
      <c r="E39" s="116">
        <v>4</v>
      </c>
      <c r="F39" s="116">
        <v>5</v>
      </c>
      <c r="G39" s="116">
        <v>5</v>
      </c>
      <c r="H39" s="116">
        <v>4</v>
      </c>
      <c r="I39" s="116">
        <v>4</v>
      </c>
      <c r="J39" s="116">
        <v>3</v>
      </c>
      <c r="K39" s="116">
        <v>3</v>
      </c>
      <c r="L39" s="116">
        <v>5</v>
      </c>
      <c r="M39" s="116">
        <v>5</v>
      </c>
      <c r="N39" s="117" t="s">
        <v>199</v>
      </c>
      <c r="O39" s="118">
        <v>4</v>
      </c>
      <c r="P39" s="101" t="s">
        <v>87</v>
      </c>
      <c r="Q39" s="103"/>
      <c r="R39" s="103"/>
      <c r="S39" s="103"/>
      <c r="T39" s="103"/>
      <c r="U39" s="103"/>
    </row>
    <row r="40" spans="1:21">
      <c r="A40" s="101" t="s">
        <v>65</v>
      </c>
      <c r="B40" s="101" t="s">
        <v>19</v>
      </c>
      <c r="C40" s="121">
        <v>5</v>
      </c>
      <c r="D40" s="121">
        <v>4</v>
      </c>
      <c r="E40" s="121">
        <v>3</v>
      </c>
      <c r="F40" s="121">
        <v>4</v>
      </c>
      <c r="G40" s="121">
        <v>4</v>
      </c>
      <c r="H40" s="121">
        <v>4</v>
      </c>
      <c r="I40" s="121">
        <v>4</v>
      </c>
      <c r="J40" s="121">
        <v>3</v>
      </c>
      <c r="K40" s="121">
        <v>4</v>
      </c>
      <c r="L40" s="121">
        <v>5</v>
      </c>
      <c r="M40" s="121">
        <v>5</v>
      </c>
      <c r="N40" s="122" t="s">
        <v>199</v>
      </c>
      <c r="O40" s="124">
        <v>3</v>
      </c>
      <c r="P40" s="115"/>
      <c r="Q40" s="115"/>
      <c r="R40" s="115"/>
      <c r="S40" s="115"/>
      <c r="T40" s="115"/>
      <c r="U40" s="115"/>
    </row>
    <row r="41" spans="1:21">
      <c r="A41" s="15" t="s">
        <v>66</v>
      </c>
      <c r="B41" s="16" t="s">
        <v>19</v>
      </c>
      <c r="C41" s="17">
        <v>4</v>
      </c>
      <c r="D41" s="17">
        <v>2</v>
      </c>
      <c r="E41" s="17">
        <v>4</v>
      </c>
      <c r="F41" s="17">
        <v>4</v>
      </c>
      <c r="G41" s="17">
        <v>4</v>
      </c>
      <c r="H41" s="17">
        <v>4</v>
      </c>
      <c r="I41" s="17">
        <v>4</v>
      </c>
      <c r="J41" s="17">
        <v>3</v>
      </c>
      <c r="K41" s="17">
        <v>3</v>
      </c>
      <c r="L41" s="17">
        <v>4</v>
      </c>
      <c r="M41" s="17">
        <v>4</v>
      </c>
      <c r="N41" s="30"/>
      <c r="O41" s="75">
        <v>2</v>
      </c>
      <c r="P41" s="16" t="s">
        <v>88</v>
      </c>
      <c r="Q41" s="20"/>
      <c r="R41" s="20"/>
      <c r="S41" s="20"/>
      <c r="T41" s="20"/>
      <c r="U41" s="20"/>
    </row>
    <row r="42" spans="1:21">
      <c r="A42" s="15" t="s">
        <v>67</v>
      </c>
      <c r="B42" s="16" t="s">
        <v>19</v>
      </c>
      <c r="C42" s="17">
        <v>3</v>
      </c>
      <c r="D42" s="17">
        <v>2</v>
      </c>
      <c r="E42" s="17">
        <v>3</v>
      </c>
      <c r="F42" s="17">
        <v>3</v>
      </c>
      <c r="G42" s="17">
        <v>2</v>
      </c>
      <c r="H42" s="17">
        <v>2</v>
      </c>
      <c r="I42" s="17">
        <v>2</v>
      </c>
      <c r="J42" s="17">
        <v>3</v>
      </c>
      <c r="K42" s="17">
        <v>3</v>
      </c>
      <c r="L42" s="17">
        <v>4</v>
      </c>
      <c r="M42" s="17">
        <v>3</v>
      </c>
      <c r="N42" s="30"/>
      <c r="O42" s="18">
        <v>3</v>
      </c>
      <c r="P42" s="16" t="s">
        <v>89</v>
      </c>
      <c r="Q42" s="20"/>
      <c r="R42" s="20"/>
      <c r="S42" s="20"/>
      <c r="T42" s="20"/>
      <c r="U42" s="20"/>
    </row>
    <row r="43" spans="1:21" s="40" customFormat="1">
      <c r="A43" s="33" t="s">
        <v>69</v>
      </c>
      <c r="B43" s="34" t="s">
        <v>19</v>
      </c>
      <c r="C43" s="35">
        <v>3</v>
      </c>
      <c r="D43" s="35">
        <v>3</v>
      </c>
      <c r="E43" s="35">
        <v>3</v>
      </c>
      <c r="F43" s="35">
        <v>4</v>
      </c>
      <c r="G43" s="35">
        <v>3</v>
      </c>
      <c r="H43" s="35">
        <v>4</v>
      </c>
      <c r="I43" s="35">
        <v>4</v>
      </c>
      <c r="J43" s="35">
        <v>3</v>
      </c>
      <c r="K43" s="35">
        <v>4</v>
      </c>
      <c r="L43" s="35">
        <v>3</v>
      </c>
      <c r="M43" s="35">
        <v>4</v>
      </c>
      <c r="N43" s="36"/>
      <c r="O43" s="37">
        <v>3</v>
      </c>
      <c r="P43" s="34" t="s">
        <v>90</v>
      </c>
      <c r="Q43" s="39"/>
      <c r="R43" s="39"/>
      <c r="S43" s="39"/>
      <c r="T43" s="39"/>
      <c r="U43" s="39"/>
    </row>
    <row r="44" spans="1:21">
      <c r="A44" s="15" t="s">
        <v>58</v>
      </c>
      <c r="B44" s="16" t="s">
        <v>20</v>
      </c>
      <c r="C44" s="17">
        <v>5</v>
      </c>
      <c r="D44" s="17">
        <v>5</v>
      </c>
      <c r="E44" s="17">
        <v>5</v>
      </c>
      <c r="F44" s="17">
        <v>5</v>
      </c>
      <c r="G44" s="17">
        <v>5</v>
      </c>
      <c r="H44" s="17">
        <v>4</v>
      </c>
      <c r="I44" s="17">
        <v>5</v>
      </c>
      <c r="J44" s="17">
        <v>5</v>
      </c>
      <c r="K44" s="17">
        <v>4</v>
      </c>
      <c r="L44" s="17">
        <v>5</v>
      </c>
      <c r="M44" s="17">
        <v>4</v>
      </c>
      <c r="N44" s="30"/>
      <c r="O44" s="18">
        <v>5</v>
      </c>
      <c r="P44" s="19"/>
      <c r="Q44" s="20"/>
      <c r="R44" s="20"/>
      <c r="S44" s="20"/>
      <c r="T44" s="20"/>
      <c r="U44" s="20"/>
    </row>
    <row r="45" spans="1:21">
      <c r="A45" s="100" t="s">
        <v>61</v>
      </c>
      <c r="B45" s="101" t="s">
        <v>20</v>
      </c>
      <c r="C45" s="116">
        <v>5</v>
      </c>
      <c r="D45" s="116">
        <v>5</v>
      </c>
      <c r="E45" s="116">
        <v>5</v>
      </c>
      <c r="F45" s="116">
        <v>5</v>
      </c>
      <c r="G45" s="116">
        <v>4</v>
      </c>
      <c r="H45" s="116">
        <v>4</v>
      </c>
      <c r="I45" s="116">
        <v>5</v>
      </c>
      <c r="J45" s="116">
        <v>5</v>
      </c>
      <c r="K45" s="116">
        <v>5</v>
      </c>
      <c r="L45" s="116">
        <v>5</v>
      </c>
      <c r="M45" s="116">
        <v>5</v>
      </c>
      <c r="N45" s="117" t="s">
        <v>199</v>
      </c>
      <c r="O45" s="118">
        <v>5</v>
      </c>
      <c r="P45" s="101" t="s">
        <v>92</v>
      </c>
      <c r="Q45" s="103"/>
      <c r="R45" s="103"/>
      <c r="S45" s="102"/>
      <c r="T45" s="102"/>
      <c r="U45" s="102"/>
    </row>
    <row r="46" spans="1:21">
      <c r="A46" s="100" t="s">
        <v>63</v>
      </c>
      <c r="B46" s="101" t="s">
        <v>20</v>
      </c>
      <c r="C46" s="116">
        <v>5</v>
      </c>
      <c r="D46" s="116">
        <v>4</v>
      </c>
      <c r="E46" s="116">
        <v>5</v>
      </c>
      <c r="F46" s="116">
        <v>5</v>
      </c>
      <c r="G46" s="116">
        <v>5</v>
      </c>
      <c r="H46" s="116">
        <v>5</v>
      </c>
      <c r="I46" s="116">
        <v>4</v>
      </c>
      <c r="J46" s="116">
        <v>5</v>
      </c>
      <c r="K46" s="116">
        <v>5</v>
      </c>
      <c r="L46" s="116">
        <v>4</v>
      </c>
      <c r="M46" s="116">
        <v>4</v>
      </c>
      <c r="N46" s="117" t="s">
        <v>199</v>
      </c>
      <c r="O46" s="118">
        <v>5</v>
      </c>
      <c r="P46" s="101" t="s">
        <v>93</v>
      </c>
      <c r="Q46" s="103"/>
      <c r="R46" s="103"/>
      <c r="S46" s="103"/>
      <c r="T46" s="103"/>
      <c r="U46" s="103"/>
    </row>
    <row r="47" spans="1:21">
      <c r="A47" s="100" t="s">
        <v>65</v>
      </c>
      <c r="B47" s="101" t="s">
        <v>20</v>
      </c>
      <c r="C47" s="116">
        <v>5</v>
      </c>
      <c r="D47" s="116">
        <v>5</v>
      </c>
      <c r="E47" s="116">
        <v>5</v>
      </c>
      <c r="F47" s="116">
        <v>4</v>
      </c>
      <c r="G47" s="116">
        <v>5</v>
      </c>
      <c r="H47" s="116">
        <v>4</v>
      </c>
      <c r="I47" s="116">
        <v>4</v>
      </c>
      <c r="J47" s="116">
        <v>5</v>
      </c>
      <c r="K47" s="116">
        <v>5</v>
      </c>
      <c r="L47" s="116">
        <v>5</v>
      </c>
      <c r="M47" s="116">
        <v>5</v>
      </c>
      <c r="N47" s="117" t="s">
        <v>199</v>
      </c>
      <c r="O47" s="118">
        <v>5</v>
      </c>
      <c r="P47" s="104"/>
      <c r="Q47" s="102"/>
      <c r="R47" s="102"/>
      <c r="S47" s="102"/>
      <c r="T47" s="102"/>
      <c r="U47" s="102"/>
    </row>
    <row r="48" spans="1:21">
      <c r="A48" s="15" t="s">
        <v>66</v>
      </c>
      <c r="B48" s="16" t="s">
        <v>20</v>
      </c>
      <c r="C48" s="17">
        <v>4</v>
      </c>
      <c r="D48" s="17">
        <v>4</v>
      </c>
      <c r="E48" s="17">
        <v>5</v>
      </c>
      <c r="F48" s="17">
        <v>4</v>
      </c>
      <c r="G48" s="17">
        <v>3</v>
      </c>
      <c r="H48" s="17">
        <v>3</v>
      </c>
      <c r="I48" s="17">
        <v>4</v>
      </c>
      <c r="J48" s="17">
        <v>5</v>
      </c>
      <c r="K48" s="17">
        <v>4</v>
      </c>
      <c r="L48" s="17">
        <v>4</v>
      </c>
      <c r="M48" s="17">
        <v>4</v>
      </c>
      <c r="N48" s="30"/>
      <c r="O48" s="18">
        <v>4</v>
      </c>
      <c r="P48" s="19"/>
      <c r="Q48" s="20"/>
      <c r="R48" s="20"/>
      <c r="S48" s="20"/>
      <c r="T48" s="20"/>
      <c r="U48" s="20"/>
    </row>
    <row r="49" spans="1:25">
      <c r="A49" s="15" t="s">
        <v>67</v>
      </c>
      <c r="B49" s="16" t="s">
        <v>20</v>
      </c>
      <c r="C49" s="17">
        <v>4</v>
      </c>
      <c r="D49" s="17">
        <v>4</v>
      </c>
      <c r="E49" s="17">
        <v>5</v>
      </c>
      <c r="F49" s="17">
        <v>3</v>
      </c>
      <c r="G49" s="17">
        <v>5</v>
      </c>
      <c r="H49" s="17">
        <v>3</v>
      </c>
      <c r="I49" s="17">
        <v>4</v>
      </c>
      <c r="J49" s="17">
        <v>4</v>
      </c>
      <c r="K49" s="17">
        <v>5</v>
      </c>
      <c r="L49" s="17">
        <v>4</v>
      </c>
      <c r="M49" s="17">
        <v>4</v>
      </c>
      <c r="N49" s="30"/>
      <c r="O49" s="18">
        <v>5</v>
      </c>
      <c r="P49" s="16" t="s">
        <v>94</v>
      </c>
      <c r="Q49" s="20"/>
      <c r="R49" s="20"/>
      <c r="S49" s="20"/>
      <c r="T49" s="20"/>
      <c r="U49" s="20"/>
    </row>
    <row r="50" spans="1:25" s="40" customFormat="1">
      <c r="A50" s="33" t="s">
        <v>69</v>
      </c>
      <c r="B50" s="34" t="s">
        <v>20</v>
      </c>
      <c r="C50" s="35">
        <v>5</v>
      </c>
      <c r="D50" s="35">
        <v>4</v>
      </c>
      <c r="E50" s="35">
        <v>5</v>
      </c>
      <c r="F50" s="35">
        <v>5</v>
      </c>
      <c r="G50" s="35">
        <v>5</v>
      </c>
      <c r="H50" s="35">
        <v>4</v>
      </c>
      <c r="I50" s="35">
        <v>5</v>
      </c>
      <c r="J50" s="35">
        <v>5</v>
      </c>
      <c r="K50" s="35">
        <v>5</v>
      </c>
      <c r="L50" s="35">
        <v>5</v>
      </c>
      <c r="M50" s="35">
        <v>5</v>
      </c>
      <c r="N50" s="36"/>
      <c r="O50" s="37">
        <v>5</v>
      </c>
      <c r="P50" s="38"/>
      <c r="Q50" s="39"/>
      <c r="R50" s="39"/>
      <c r="S50" s="39"/>
      <c r="T50" s="39"/>
      <c r="U50" s="39"/>
    </row>
    <row r="51" spans="1:25">
      <c r="A51" s="15" t="s">
        <v>58</v>
      </c>
      <c r="B51" s="16" t="s">
        <v>95</v>
      </c>
      <c r="C51" s="17">
        <v>5</v>
      </c>
      <c r="D51" s="17">
        <v>5</v>
      </c>
      <c r="E51" s="17">
        <v>5</v>
      </c>
      <c r="F51" s="17">
        <v>5</v>
      </c>
      <c r="G51" s="17">
        <v>5</v>
      </c>
      <c r="H51" s="17">
        <v>5</v>
      </c>
      <c r="I51" s="17">
        <v>5</v>
      </c>
      <c r="J51" s="17">
        <v>5</v>
      </c>
      <c r="K51" s="17">
        <v>5</v>
      </c>
      <c r="L51" s="17">
        <v>5</v>
      </c>
      <c r="M51" s="17">
        <v>3</v>
      </c>
      <c r="N51" s="30"/>
      <c r="O51" s="18">
        <v>5</v>
      </c>
      <c r="P51" s="19"/>
      <c r="Q51" s="20"/>
      <c r="R51" s="20"/>
      <c r="S51" s="20"/>
      <c r="T51" s="20"/>
      <c r="U51" s="20"/>
    </row>
    <row r="52" spans="1:25">
      <c r="A52" s="100" t="s">
        <v>61</v>
      </c>
      <c r="B52" s="101" t="s">
        <v>95</v>
      </c>
      <c r="C52" s="116">
        <v>5</v>
      </c>
      <c r="D52" s="116">
        <v>4</v>
      </c>
      <c r="E52" s="116">
        <v>4</v>
      </c>
      <c r="F52" s="116">
        <v>4</v>
      </c>
      <c r="G52" s="116">
        <v>5</v>
      </c>
      <c r="H52" s="116">
        <v>5</v>
      </c>
      <c r="I52" s="116">
        <v>5</v>
      </c>
      <c r="J52" s="116">
        <v>5</v>
      </c>
      <c r="K52" s="116">
        <v>5</v>
      </c>
      <c r="L52" s="116">
        <v>4</v>
      </c>
      <c r="M52" s="116">
        <v>5</v>
      </c>
      <c r="N52" s="117" t="s">
        <v>199</v>
      </c>
      <c r="O52" s="118">
        <v>4</v>
      </c>
      <c r="P52" s="104"/>
      <c r="Q52" s="102"/>
      <c r="R52" s="102"/>
      <c r="S52" s="102"/>
      <c r="T52" s="102"/>
      <c r="U52" s="102"/>
    </row>
    <row r="53" spans="1:25">
      <c r="A53" s="100" t="s">
        <v>63</v>
      </c>
      <c r="B53" s="101" t="s">
        <v>95</v>
      </c>
      <c r="C53" s="116">
        <v>5</v>
      </c>
      <c r="D53" s="116">
        <v>4</v>
      </c>
      <c r="E53" s="116">
        <v>5</v>
      </c>
      <c r="F53" s="116">
        <v>5</v>
      </c>
      <c r="G53" s="116">
        <v>4</v>
      </c>
      <c r="H53" s="116">
        <v>5</v>
      </c>
      <c r="I53" s="116">
        <v>5</v>
      </c>
      <c r="J53" s="116">
        <v>5</v>
      </c>
      <c r="K53" s="116">
        <v>4</v>
      </c>
      <c r="L53" s="116">
        <v>5</v>
      </c>
      <c r="M53" s="116">
        <v>5</v>
      </c>
      <c r="N53" s="117" t="s">
        <v>199</v>
      </c>
      <c r="O53" s="118">
        <v>5</v>
      </c>
      <c r="P53" s="101" t="s">
        <v>97</v>
      </c>
      <c r="Q53" s="103"/>
      <c r="R53" s="103"/>
      <c r="S53" s="103"/>
      <c r="T53" s="103"/>
      <c r="U53" s="103"/>
    </row>
    <row r="54" spans="1:25">
      <c r="A54" s="101" t="s">
        <v>65</v>
      </c>
      <c r="B54" s="101" t="s">
        <v>95</v>
      </c>
      <c r="C54" s="121">
        <v>5</v>
      </c>
      <c r="D54" s="121">
        <v>5</v>
      </c>
      <c r="E54" s="121">
        <v>5</v>
      </c>
      <c r="F54" s="121">
        <v>4</v>
      </c>
      <c r="G54" s="121">
        <v>4</v>
      </c>
      <c r="H54" s="121">
        <v>3</v>
      </c>
      <c r="I54" s="121">
        <v>4</v>
      </c>
      <c r="J54" s="121">
        <v>5</v>
      </c>
      <c r="K54" s="121">
        <v>4</v>
      </c>
      <c r="L54" s="121">
        <v>4</v>
      </c>
      <c r="M54" s="121">
        <v>5</v>
      </c>
      <c r="N54" s="122" t="s">
        <v>199</v>
      </c>
      <c r="O54" s="123">
        <v>4</v>
      </c>
      <c r="P54" s="115"/>
      <c r="Q54" s="115"/>
      <c r="R54" s="115"/>
      <c r="S54" s="115"/>
      <c r="T54" s="115"/>
      <c r="U54" s="115"/>
    </row>
    <row r="55" spans="1:25">
      <c r="A55" s="15" t="s">
        <v>66</v>
      </c>
      <c r="B55" s="16" t="s">
        <v>95</v>
      </c>
      <c r="C55" s="17">
        <v>4</v>
      </c>
      <c r="D55" s="17">
        <v>4</v>
      </c>
      <c r="E55" s="17">
        <v>5</v>
      </c>
      <c r="F55" s="17">
        <v>4</v>
      </c>
      <c r="G55" s="17">
        <v>5</v>
      </c>
      <c r="H55" s="17">
        <v>4</v>
      </c>
      <c r="I55" s="17">
        <v>4</v>
      </c>
      <c r="J55" s="17">
        <v>5</v>
      </c>
      <c r="K55" s="17">
        <v>5</v>
      </c>
      <c r="L55" s="17">
        <v>5</v>
      </c>
      <c r="M55" s="17">
        <v>5</v>
      </c>
      <c r="N55" s="30"/>
      <c r="O55" s="18">
        <v>5</v>
      </c>
      <c r="P55" s="19"/>
      <c r="Q55" s="20"/>
      <c r="R55" s="20"/>
      <c r="S55" s="20"/>
      <c r="T55" s="20"/>
      <c r="U55" s="20"/>
    </row>
    <row r="56" spans="1:25">
      <c r="A56" s="15" t="s">
        <v>67</v>
      </c>
      <c r="B56" s="16" t="s">
        <v>95</v>
      </c>
      <c r="C56" s="17">
        <v>5</v>
      </c>
      <c r="D56" s="17">
        <v>5</v>
      </c>
      <c r="E56" s="17">
        <v>5</v>
      </c>
      <c r="F56" s="17">
        <v>4</v>
      </c>
      <c r="G56" s="17">
        <v>4</v>
      </c>
      <c r="H56" s="17">
        <v>4</v>
      </c>
      <c r="I56" s="17">
        <v>4</v>
      </c>
      <c r="J56" s="17">
        <v>5</v>
      </c>
      <c r="K56" s="17">
        <v>4</v>
      </c>
      <c r="L56" s="17">
        <v>4</v>
      </c>
      <c r="M56" s="17">
        <v>3</v>
      </c>
      <c r="N56" s="30"/>
      <c r="O56" s="18">
        <v>4</v>
      </c>
      <c r="P56" s="16" t="s">
        <v>98</v>
      </c>
      <c r="Q56" s="20"/>
      <c r="R56" s="20"/>
      <c r="S56" s="20"/>
      <c r="T56" s="20"/>
      <c r="U56" s="20"/>
    </row>
    <row r="57" spans="1:25" s="40" customFormat="1">
      <c r="A57" s="33" t="s">
        <v>69</v>
      </c>
      <c r="B57" s="34" t="s">
        <v>95</v>
      </c>
      <c r="C57" s="35">
        <v>5</v>
      </c>
      <c r="D57" s="35">
        <v>5</v>
      </c>
      <c r="E57" s="35">
        <v>5</v>
      </c>
      <c r="F57" s="35">
        <v>4</v>
      </c>
      <c r="G57" s="35">
        <v>5</v>
      </c>
      <c r="H57" s="35">
        <v>5</v>
      </c>
      <c r="I57" s="35">
        <v>5</v>
      </c>
      <c r="J57" s="35">
        <v>5</v>
      </c>
      <c r="K57" s="35">
        <v>4</v>
      </c>
      <c r="L57" s="35">
        <v>5</v>
      </c>
      <c r="M57" s="35">
        <v>5</v>
      </c>
      <c r="N57" s="36"/>
      <c r="O57" s="37">
        <v>5</v>
      </c>
      <c r="P57" s="38"/>
      <c r="Q57" s="39"/>
      <c r="R57" s="39"/>
      <c r="S57" s="39"/>
      <c r="T57" s="39"/>
      <c r="U57" s="39"/>
    </row>
    <row r="58" spans="1:25">
      <c r="A58" s="15" t="s">
        <v>58</v>
      </c>
      <c r="B58" s="16" t="s">
        <v>22</v>
      </c>
      <c r="C58" s="17">
        <v>5</v>
      </c>
      <c r="D58" s="17">
        <v>5</v>
      </c>
      <c r="E58" s="17">
        <v>5</v>
      </c>
      <c r="F58" s="17">
        <v>2</v>
      </c>
      <c r="G58" s="17">
        <v>5</v>
      </c>
      <c r="H58" s="17">
        <v>5</v>
      </c>
      <c r="I58" s="17">
        <v>5</v>
      </c>
      <c r="J58" s="17">
        <v>5</v>
      </c>
      <c r="K58" s="17">
        <v>5</v>
      </c>
      <c r="L58" s="17">
        <v>3</v>
      </c>
      <c r="M58" s="17">
        <v>1</v>
      </c>
      <c r="N58" s="30"/>
      <c r="O58" s="18">
        <v>3</v>
      </c>
      <c r="P58" s="19"/>
      <c r="Q58" s="20"/>
      <c r="R58" s="20"/>
      <c r="S58" s="20"/>
      <c r="T58" s="20"/>
      <c r="U58" s="20"/>
    </row>
    <row r="59" spans="1:25">
      <c r="A59" s="100" t="s">
        <v>61</v>
      </c>
      <c r="B59" s="101" t="s">
        <v>22</v>
      </c>
      <c r="C59" s="116">
        <v>5</v>
      </c>
      <c r="D59" s="116">
        <v>5</v>
      </c>
      <c r="E59" s="116">
        <v>5</v>
      </c>
      <c r="F59" s="116">
        <v>3</v>
      </c>
      <c r="G59" s="116">
        <v>5</v>
      </c>
      <c r="H59" s="116">
        <v>5</v>
      </c>
      <c r="I59" s="116">
        <v>5</v>
      </c>
      <c r="J59" s="116">
        <v>5</v>
      </c>
      <c r="K59" s="116">
        <v>5</v>
      </c>
      <c r="L59" s="116">
        <v>5</v>
      </c>
      <c r="M59" s="116">
        <v>5</v>
      </c>
      <c r="N59" s="117" t="s">
        <v>199</v>
      </c>
      <c r="O59" s="120">
        <v>3</v>
      </c>
      <c r="P59" s="101" t="s">
        <v>100</v>
      </c>
      <c r="Q59" s="103"/>
      <c r="R59" s="103"/>
      <c r="S59" s="103"/>
      <c r="T59" s="103"/>
      <c r="U59" s="103"/>
    </row>
    <row r="60" spans="1:25">
      <c r="A60" s="100" t="s">
        <v>63</v>
      </c>
      <c r="B60" s="101" t="s">
        <v>22</v>
      </c>
      <c r="C60" s="116">
        <v>4</v>
      </c>
      <c r="D60" s="116">
        <v>3</v>
      </c>
      <c r="E60" s="116">
        <v>5</v>
      </c>
      <c r="F60" s="116">
        <v>4</v>
      </c>
      <c r="G60" s="116">
        <v>4</v>
      </c>
      <c r="H60" s="116">
        <v>4</v>
      </c>
      <c r="I60" s="116">
        <v>4</v>
      </c>
      <c r="J60" s="116">
        <v>4</v>
      </c>
      <c r="K60" s="116">
        <v>3</v>
      </c>
      <c r="L60" s="116">
        <v>3</v>
      </c>
      <c r="M60" s="116">
        <v>3</v>
      </c>
      <c r="N60" s="117" t="s">
        <v>199</v>
      </c>
      <c r="O60" s="118">
        <v>4</v>
      </c>
      <c r="P60" s="101" t="s">
        <v>101</v>
      </c>
      <c r="Q60" s="103"/>
      <c r="R60" s="103"/>
      <c r="S60" s="103"/>
      <c r="T60" s="103"/>
      <c r="U60" s="103"/>
    </row>
    <row r="61" spans="1:25">
      <c r="A61" s="100" t="s">
        <v>65</v>
      </c>
      <c r="B61" s="101" t="s">
        <v>22</v>
      </c>
      <c r="C61" s="116">
        <v>5</v>
      </c>
      <c r="D61" s="116">
        <v>5</v>
      </c>
      <c r="E61" s="116">
        <v>5</v>
      </c>
      <c r="F61" s="116">
        <v>5</v>
      </c>
      <c r="G61" s="125">
        <v>2</v>
      </c>
      <c r="H61" s="116">
        <v>4</v>
      </c>
      <c r="I61" s="116">
        <v>4</v>
      </c>
      <c r="J61" s="116">
        <v>4</v>
      </c>
      <c r="K61" s="116">
        <v>4</v>
      </c>
      <c r="L61" s="116">
        <v>3</v>
      </c>
      <c r="M61" s="116">
        <v>4</v>
      </c>
      <c r="N61" s="117" t="s">
        <v>199</v>
      </c>
      <c r="O61" s="126">
        <v>2</v>
      </c>
      <c r="P61" s="104"/>
      <c r="Q61" s="102"/>
      <c r="R61" s="102"/>
      <c r="S61" s="102"/>
      <c r="T61" s="102"/>
      <c r="U61" s="102"/>
    </row>
    <row r="62" spans="1:25">
      <c r="A62" s="15" t="s">
        <v>66</v>
      </c>
      <c r="B62" s="16" t="s">
        <v>22</v>
      </c>
      <c r="C62" s="17">
        <v>4</v>
      </c>
      <c r="D62" s="17">
        <v>4</v>
      </c>
      <c r="E62" s="17">
        <v>5</v>
      </c>
      <c r="F62" s="17">
        <v>3</v>
      </c>
      <c r="G62" s="17">
        <v>4</v>
      </c>
      <c r="H62" s="17">
        <v>3</v>
      </c>
      <c r="I62" s="17">
        <v>3</v>
      </c>
      <c r="J62" s="17">
        <v>5</v>
      </c>
      <c r="K62" s="17">
        <v>4</v>
      </c>
      <c r="L62" s="17">
        <v>2</v>
      </c>
      <c r="M62" s="17">
        <v>2</v>
      </c>
      <c r="N62" s="30"/>
      <c r="O62" s="18">
        <v>3</v>
      </c>
      <c r="P62" s="19"/>
      <c r="Q62" s="20"/>
      <c r="R62" s="20"/>
      <c r="S62" s="20"/>
      <c r="T62" s="20"/>
      <c r="U62" s="20"/>
    </row>
    <row r="63" spans="1:25">
      <c r="A63" s="15" t="s">
        <v>67</v>
      </c>
      <c r="B63" s="16" t="s">
        <v>22</v>
      </c>
      <c r="C63" s="17">
        <v>3</v>
      </c>
      <c r="D63" s="17">
        <v>2</v>
      </c>
      <c r="E63" s="17">
        <v>5</v>
      </c>
      <c r="F63" s="17">
        <v>2</v>
      </c>
      <c r="G63" s="17">
        <v>2</v>
      </c>
      <c r="H63" s="17">
        <v>2</v>
      </c>
      <c r="I63" s="17">
        <v>2</v>
      </c>
      <c r="J63" s="17">
        <v>4</v>
      </c>
      <c r="K63" s="17">
        <v>3</v>
      </c>
      <c r="L63" s="17">
        <v>2</v>
      </c>
      <c r="M63" s="17">
        <v>1</v>
      </c>
      <c r="N63" s="30"/>
      <c r="O63" s="42">
        <v>2</v>
      </c>
      <c r="P63" s="16" t="s">
        <v>102</v>
      </c>
      <c r="Q63" s="20"/>
      <c r="R63" s="20"/>
      <c r="S63" s="20"/>
      <c r="T63" s="20"/>
      <c r="U63" s="20"/>
    </row>
    <row r="64" spans="1:25" s="40" customFormat="1">
      <c r="A64" s="95" t="s">
        <v>69</v>
      </c>
      <c r="B64" s="96" t="s">
        <v>22</v>
      </c>
      <c r="C64" s="127">
        <v>5</v>
      </c>
      <c r="D64" s="127">
        <v>5</v>
      </c>
      <c r="E64" s="127">
        <v>5</v>
      </c>
      <c r="F64" s="127">
        <v>5</v>
      </c>
      <c r="G64" s="127">
        <v>4</v>
      </c>
      <c r="H64" s="128">
        <v>4</v>
      </c>
      <c r="I64" s="128">
        <v>4</v>
      </c>
      <c r="J64" s="128">
        <v>4</v>
      </c>
      <c r="K64" s="128">
        <v>4</v>
      </c>
      <c r="L64" s="127">
        <v>5</v>
      </c>
      <c r="M64" s="127">
        <v>3</v>
      </c>
      <c r="N64" s="129" t="s">
        <v>199</v>
      </c>
      <c r="O64" s="130">
        <v>4</v>
      </c>
      <c r="P64" s="97" t="s">
        <v>199</v>
      </c>
      <c r="Q64" s="98" t="s">
        <v>199</v>
      </c>
      <c r="R64" s="98" t="s">
        <v>199</v>
      </c>
      <c r="S64" s="98" t="s">
        <v>199</v>
      </c>
      <c r="T64" s="98" t="s">
        <v>199</v>
      </c>
      <c r="U64" s="98" t="s">
        <v>199</v>
      </c>
      <c r="V64" s="99" t="s">
        <v>199</v>
      </c>
      <c r="W64" s="99" t="s">
        <v>199</v>
      </c>
      <c r="X64" s="99" t="s">
        <v>199</v>
      </c>
      <c r="Y64" s="99" t="s">
        <v>199</v>
      </c>
    </row>
    <row r="65" spans="1:25">
      <c r="A65" s="15" t="s">
        <v>58</v>
      </c>
      <c r="B65" s="16" t="s">
        <v>23</v>
      </c>
      <c r="C65" s="17">
        <v>5</v>
      </c>
      <c r="D65" s="17">
        <v>5</v>
      </c>
      <c r="E65" s="17">
        <v>5</v>
      </c>
      <c r="F65" s="17">
        <v>5</v>
      </c>
      <c r="G65" s="17">
        <v>4</v>
      </c>
      <c r="H65" s="17">
        <v>5</v>
      </c>
      <c r="I65" s="17">
        <v>5</v>
      </c>
      <c r="J65" s="17">
        <v>5</v>
      </c>
      <c r="K65" s="17">
        <v>5</v>
      </c>
      <c r="L65" s="17">
        <v>5</v>
      </c>
      <c r="M65" s="17">
        <v>5</v>
      </c>
      <c r="N65" s="30"/>
      <c r="O65" s="18">
        <v>4</v>
      </c>
      <c r="P65" s="19"/>
      <c r="Q65" s="20"/>
      <c r="R65" s="20"/>
      <c r="S65" s="20"/>
      <c r="T65" s="20"/>
      <c r="U65" s="20"/>
    </row>
    <row r="66" spans="1:25">
      <c r="A66" s="100" t="s">
        <v>61</v>
      </c>
      <c r="B66" s="101" t="s">
        <v>23</v>
      </c>
      <c r="C66" s="116">
        <v>5</v>
      </c>
      <c r="D66" s="116">
        <v>5</v>
      </c>
      <c r="E66" s="116">
        <v>5</v>
      </c>
      <c r="F66" s="116">
        <v>5</v>
      </c>
      <c r="G66" s="116">
        <v>5</v>
      </c>
      <c r="H66" s="116">
        <v>5</v>
      </c>
      <c r="I66" s="116">
        <v>5</v>
      </c>
      <c r="J66" s="116">
        <v>5</v>
      </c>
      <c r="K66" s="116">
        <v>5</v>
      </c>
      <c r="L66" s="116">
        <v>5</v>
      </c>
      <c r="M66" s="116">
        <v>5</v>
      </c>
      <c r="N66" s="117" t="s">
        <v>199</v>
      </c>
      <c r="O66" s="118">
        <v>5</v>
      </c>
      <c r="P66" s="104"/>
      <c r="Q66" s="102"/>
      <c r="R66" s="102"/>
      <c r="S66" s="102"/>
      <c r="T66" s="102"/>
      <c r="U66" s="102"/>
    </row>
    <row r="67" spans="1:25">
      <c r="A67" s="100" t="s">
        <v>63</v>
      </c>
      <c r="B67" s="101" t="s">
        <v>23</v>
      </c>
      <c r="C67" s="116">
        <v>4</v>
      </c>
      <c r="D67" s="116">
        <v>4</v>
      </c>
      <c r="E67" s="116">
        <v>3</v>
      </c>
      <c r="F67" s="116">
        <v>4</v>
      </c>
      <c r="G67" s="116">
        <v>3</v>
      </c>
      <c r="H67" s="116">
        <v>4</v>
      </c>
      <c r="I67" s="116">
        <v>4</v>
      </c>
      <c r="J67" s="116">
        <v>4</v>
      </c>
      <c r="K67" s="116">
        <v>5</v>
      </c>
      <c r="L67" s="116">
        <v>5</v>
      </c>
      <c r="M67" s="116">
        <v>4</v>
      </c>
      <c r="N67" s="117" t="s">
        <v>199</v>
      </c>
      <c r="O67" s="118">
        <v>4</v>
      </c>
      <c r="P67" s="101" t="s">
        <v>104</v>
      </c>
      <c r="Q67" s="103"/>
      <c r="R67" s="103"/>
      <c r="S67" s="103"/>
      <c r="T67" s="103"/>
      <c r="U67" s="103"/>
    </row>
    <row r="68" spans="1:25">
      <c r="A68" s="101" t="s">
        <v>65</v>
      </c>
      <c r="B68" s="101" t="s">
        <v>23</v>
      </c>
      <c r="C68" s="121">
        <v>5</v>
      </c>
      <c r="D68" s="121">
        <v>5</v>
      </c>
      <c r="E68" s="121">
        <v>5</v>
      </c>
      <c r="F68" s="121">
        <v>4</v>
      </c>
      <c r="G68" s="121">
        <v>5</v>
      </c>
      <c r="H68" s="121">
        <v>4</v>
      </c>
      <c r="I68" s="121">
        <v>5</v>
      </c>
      <c r="J68" s="121">
        <v>5</v>
      </c>
      <c r="K68" s="121">
        <v>5</v>
      </c>
      <c r="L68" s="121">
        <v>5</v>
      </c>
      <c r="M68" s="121">
        <v>5</v>
      </c>
      <c r="N68" s="122" t="s">
        <v>199</v>
      </c>
      <c r="O68" s="123">
        <v>5</v>
      </c>
      <c r="P68" s="115"/>
      <c r="Q68" s="115"/>
      <c r="R68" s="115"/>
      <c r="S68" s="115"/>
      <c r="T68" s="115"/>
      <c r="U68" s="115"/>
    </row>
    <row r="69" spans="1:25">
      <c r="A69" s="15" t="s">
        <v>66</v>
      </c>
      <c r="B69" s="16" t="s">
        <v>23</v>
      </c>
      <c r="C69" s="17">
        <v>3</v>
      </c>
      <c r="D69" s="17">
        <v>4</v>
      </c>
      <c r="E69" s="17">
        <v>2</v>
      </c>
      <c r="F69" s="17">
        <v>3</v>
      </c>
      <c r="G69" s="17">
        <v>3</v>
      </c>
      <c r="H69" s="17">
        <v>3</v>
      </c>
      <c r="I69" s="17">
        <v>3</v>
      </c>
      <c r="J69" s="17">
        <v>3</v>
      </c>
      <c r="K69" s="17">
        <v>3</v>
      </c>
      <c r="L69" s="17">
        <v>4</v>
      </c>
      <c r="M69" s="17">
        <v>3</v>
      </c>
      <c r="N69" s="30"/>
      <c r="O69" s="18">
        <v>3</v>
      </c>
      <c r="P69" s="19"/>
      <c r="Q69" s="20"/>
      <c r="R69" s="20"/>
      <c r="S69" s="20"/>
      <c r="T69" s="20"/>
      <c r="U69" s="20"/>
    </row>
    <row r="70" spans="1:25">
      <c r="A70" s="15" t="s">
        <v>67</v>
      </c>
      <c r="B70" s="16" t="s">
        <v>23</v>
      </c>
      <c r="C70" s="17">
        <v>3</v>
      </c>
      <c r="D70" s="17">
        <v>3</v>
      </c>
      <c r="E70" s="17">
        <v>3</v>
      </c>
      <c r="F70" s="17">
        <v>3</v>
      </c>
      <c r="G70" s="17">
        <v>3</v>
      </c>
      <c r="H70" s="17">
        <v>3</v>
      </c>
      <c r="I70" s="17">
        <v>3</v>
      </c>
      <c r="J70" s="17">
        <v>3</v>
      </c>
      <c r="K70" s="17">
        <v>4</v>
      </c>
      <c r="L70" s="17">
        <v>5</v>
      </c>
      <c r="M70" s="17">
        <v>4</v>
      </c>
      <c r="N70" s="30"/>
      <c r="O70" s="18">
        <v>3</v>
      </c>
      <c r="P70" s="16" t="s">
        <v>105</v>
      </c>
      <c r="Q70" s="20"/>
      <c r="R70" s="20"/>
      <c r="S70" s="20"/>
      <c r="T70" s="20"/>
      <c r="U70" s="20"/>
    </row>
    <row r="71" spans="1:25" s="40" customFormat="1">
      <c r="A71" s="33" t="s">
        <v>69</v>
      </c>
      <c r="B71" s="34" t="s">
        <v>23</v>
      </c>
      <c r="C71" s="35">
        <v>5</v>
      </c>
      <c r="D71" s="35">
        <v>5</v>
      </c>
      <c r="E71" s="35">
        <v>4</v>
      </c>
      <c r="F71" s="35">
        <v>5</v>
      </c>
      <c r="G71" s="35">
        <v>4</v>
      </c>
      <c r="H71" s="35">
        <v>5</v>
      </c>
      <c r="I71" s="35">
        <v>4</v>
      </c>
      <c r="J71" s="35">
        <v>5</v>
      </c>
      <c r="K71" s="35">
        <v>5</v>
      </c>
      <c r="L71" s="35">
        <v>5</v>
      </c>
      <c r="M71" s="35">
        <v>5</v>
      </c>
      <c r="N71" s="36"/>
      <c r="O71" s="37">
        <v>5</v>
      </c>
      <c r="P71" s="38"/>
      <c r="Q71" s="39"/>
      <c r="R71" s="39"/>
      <c r="S71" s="39"/>
      <c r="T71" s="39"/>
      <c r="U71" s="39"/>
    </row>
    <row r="72" spans="1:25">
      <c r="A72" s="15" t="s">
        <v>58</v>
      </c>
      <c r="B72" s="16" t="s">
        <v>24</v>
      </c>
      <c r="C72" s="17">
        <v>5</v>
      </c>
      <c r="D72" s="17">
        <v>4</v>
      </c>
      <c r="E72" s="17">
        <v>4</v>
      </c>
      <c r="F72" s="17">
        <v>4</v>
      </c>
      <c r="G72" s="17">
        <v>5</v>
      </c>
      <c r="H72" s="17">
        <v>5</v>
      </c>
      <c r="I72" s="17">
        <v>5</v>
      </c>
      <c r="J72" s="17">
        <v>5</v>
      </c>
      <c r="K72" s="17">
        <v>5</v>
      </c>
      <c r="L72" s="17">
        <v>5</v>
      </c>
      <c r="M72" s="17">
        <v>5</v>
      </c>
      <c r="N72" s="30"/>
      <c r="O72" s="75">
        <v>2</v>
      </c>
      <c r="P72" s="19"/>
      <c r="Q72" s="20"/>
      <c r="R72" s="20"/>
      <c r="S72" s="20"/>
      <c r="T72" s="20"/>
      <c r="U72" s="20"/>
    </row>
    <row r="73" spans="1:25">
      <c r="A73" s="100" t="s">
        <v>61</v>
      </c>
      <c r="B73" s="101" t="s">
        <v>24</v>
      </c>
      <c r="C73" s="116">
        <v>4</v>
      </c>
      <c r="D73" s="116">
        <v>3</v>
      </c>
      <c r="E73" s="116">
        <v>3</v>
      </c>
      <c r="F73" s="116">
        <v>3</v>
      </c>
      <c r="G73" s="116">
        <v>4</v>
      </c>
      <c r="H73" s="116">
        <v>4</v>
      </c>
      <c r="I73" s="116">
        <v>3</v>
      </c>
      <c r="J73" s="116">
        <v>4</v>
      </c>
      <c r="K73" s="116">
        <v>4</v>
      </c>
      <c r="L73" s="116">
        <v>4</v>
      </c>
      <c r="M73" s="116">
        <v>3</v>
      </c>
      <c r="N73" s="117" t="s">
        <v>199</v>
      </c>
      <c r="O73" s="120">
        <v>1</v>
      </c>
      <c r="P73" s="101" t="s">
        <v>107</v>
      </c>
      <c r="Q73" s="103"/>
      <c r="R73" s="103"/>
      <c r="S73" s="103"/>
      <c r="T73" s="103"/>
      <c r="U73" s="103"/>
    </row>
    <row r="74" spans="1:25">
      <c r="A74" s="100" t="s">
        <v>63</v>
      </c>
      <c r="B74" s="101" t="s">
        <v>24</v>
      </c>
      <c r="C74" s="116">
        <v>4</v>
      </c>
      <c r="D74" s="116">
        <v>5</v>
      </c>
      <c r="E74" s="116">
        <v>4</v>
      </c>
      <c r="F74" s="116">
        <v>4</v>
      </c>
      <c r="G74" s="116">
        <v>4</v>
      </c>
      <c r="H74" s="116">
        <v>4</v>
      </c>
      <c r="I74" s="116">
        <v>4</v>
      </c>
      <c r="J74" s="116">
        <v>4</v>
      </c>
      <c r="K74" s="116">
        <v>5</v>
      </c>
      <c r="L74" s="116">
        <v>5</v>
      </c>
      <c r="M74" s="116">
        <v>5</v>
      </c>
      <c r="N74" s="117" t="s">
        <v>199</v>
      </c>
      <c r="O74" s="131">
        <v>3</v>
      </c>
      <c r="P74" s="101" t="s">
        <v>108</v>
      </c>
      <c r="Q74" s="103"/>
      <c r="R74" s="103"/>
      <c r="S74" s="103"/>
      <c r="T74" s="103"/>
      <c r="U74" s="103"/>
    </row>
    <row r="75" spans="1:25">
      <c r="A75" s="100" t="s">
        <v>65</v>
      </c>
      <c r="B75" s="101" t="s">
        <v>24</v>
      </c>
      <c r="C75" s="116">
        <v>4</v>
      </c>
      <c r="D75" s="116">
        <v>5</v>
      </c>
      <c r="E75" s="125">
        <v>2</v>
      </c>
      <c r="F75" s="125">
        <v>2</v>
      </c>
      <c r="G75" s="125">
        <v>2</v>
      </c>
      <c r="H75" s="116">
        <v>3</v>
      </c>
      <c r="I75" s="116">
        <v>3</v>
      </c>
      <c r="J75" s="116">
        <v>4</v>
      </c>
      <c r="K75" s="116">
        <v>4</v>
      </c>
      <c r="L75" s="116">
        <v>4</v>
      </c>
      <c r="M75" s="116">
        <v>4</v>
      </c>
      <c r="N75" s="117" t="s">
        <v>199</v>
      </c>
      <c r="O75" s="126">
        <v>2</v>
      </c>
      <c r="P75" s="104"/>
      <c r="Q75" s="102"/>
      <c r="R75" s="102"/>
      <c r="S75" s="102"/>
      <c r="T75" s="102"/>
      <c r="U75" s="102"/>
    </row>
    <row r="76" spans="1:25">
      <c r="A76" s="15" t="s">
        <v>66</v>
      </c>
      <c r="B76" s="16" t="s">
        <v>24</v>
      </c>
      <c r="C76" s="17">
        <v>4</v>
      </c>
      <c r="D76" s="17">
        <v>4</v>
      </c>
      <c r="E76" s="17">
        <v>2</v>
      </c>
      <c r="F76" s="17">
        <v>3</v>
      </c>
      <c r="G76" s="17">
        <v>2</v>
      </c>
      <c r="H76" s="17">
        <v>3</v>
      </c>
      <c r="I76" s="17">
        <v>3</v>
      </c>
      <c r="J76" s="17">
        <v>3</v>
      </c>
      <c r="K76" s="17">
        <v>4</v>
      </c>
      <c r="L76" s="17">
        <v>3</v>
      </c>
      <c r="M76" s="17">
        <v>3</v>
      </c>
      <c r="N76" s="30"/>
      <c r="O76" s="75">
        <v>1</v>
      </c>
      <c r="P76" s="19"/>
      <c r="Q76" s="20"/>
      <c r="R76" s="20"/>
      <c r="S76" s="20"/>
      <c r="T76" s="20"/>
      <c r="U76" s="20"/>
    </row>
    <row r="77" spans="1:25">
      <c r="A77" s="15" t="s">
        <v>67</v>
      </c>
      <c r="B77" s="16" t="s">
        <v>24</v>
      </c>
      <c r="C77" s="17">
        <v>3</v>
      </c>
      <c r="D77" s="17">
        <v>3</v>
      </c>
      <c r="E77" s="17">
        <v>2</v>
      </c>
      <c r="F77" s="17">
        <v>3</v>
      </c>
      <c r="G77" s="17">
        <v>2</v>
      </c>
      <c r="H77" s="17">
        <v>3</v>
      </c>
      <c r="I77" s="17">
        <v>3</v>
      </c>
      <c r="J77" s="17">
        <v>3</v>
      </c>
      <c r="K77" s="17">
        <v>4</v>
      </c>
      <c r="L77" s="17">
        <v>3</v>
      </c>
      <c r="M77" s="17">
        <v>3</v>
      </c>
      <c r="N77" s="30"/>
      <c r="O77" s="42">
        <v>1</v>
      </c>
      <c r="P77" s="16" t="s">
        <v>109</v>
      </c>
      <c r="Q77" s="20"/>
      <c r="R77" s="20"/>
      <c r="S77" s="20"/>
      <c r="T77" s="20"/>
      <c r="U77" s="20"/>
    </row>
    <row r="78" spans="1:25" s="40" customFormat="1">
      <c r="A78" s="95" t="s">
        <v>69</v>
      </c>
      <c r="B78" s="96" t="s">
        <v>24</v>
      </c>
      <c r="C78" s="127">
        <v>5</v>
      </c>
      <c r="D78" s="127">
        <v>4</v>
      </c>
      <c r="E78" s="132">
        <v>4</v>
      </c>
      <c r="F78" s="127">
        <v>3</v>
      </c>
      <c r="G78" s="127">
        <v>4</v>
      </c>
      <c r="H78" s="127">
        <v>4</v>
      </c>
      <c r="I78" s="127">
        <v>3</v>
      </c>
      <c r="J78" s="127">
        <v>4</v>
      </c>
      <c r="K78" s="132">
        <v>4</v>
      </c>
      <c r="L78" s="127">
        <v>5</v>
      </c>
      <c r="M78" s="127">
        <v>3</v>
      </c>
      <c r="N78" s="129" t="s">
        <v>199</v>
      </c>
      <c r="O78" s="133">
        <v>3</v>
      </c>
      <c r="P78" s="97" t="s">
        <v>199</v>
      </c>
      <c r="Q78" s="98" t="s">
        <v>199</v>
      </c>
      <c r="R78" s="98" t="s">
        <v>199</v>
      </c>
      <c r="S78" s="98" t="s">
        <v>199</v>
      </c>
      <c r="T78" s="98" t="s">
        <v>199</v>
      </c>
      <c r="U78" s="98" t="s">
        <v>199</v>
      </c>
      <c r="V78" s="99" t="s">
        <v>199</v>
      </c>
      <c r="W78" s="99" t="s">
        <v>199</v>
      </c>
      <c r="X78" s="99" t="s">
        <v>199</v>
      </c>
      <c r="Y78" s="99" t="s">
        <v>199</v>
      </c>
    </row>
    <row r="79" spans="1:25">
      <c r="A79" s="15" t="s">
        <v>58</v>
      </c>
      <c r="B79" s="16" t="s">
        <v>25</v>
      </c>
      <c r="C79" s="17">
        <v>2</v>
      </c>
      <c r="D79" s="17">
        <v>1</v>
      </c>
      <c r="E79" s="17">
        <v>3</v>
      </c>
      <c r="F79" s="17">
        <v>5</v>
      </c>
      <c r="G79" s="17">
        <v>4</v>
      </c>
      <c r="H79" s="17">
        <v>3</v>
      </c>
      <c r="I79" s="17">
        <v>5</v>
      </c>
      <c r="J79" s="17">
        <v>2</v>
      </c>
      <c r="K79" s="17">
        <v>5</v>
      </c>
      <c r="L79" s="17">
        <v>5</v>
      </c>
      <c r="M79" s="17">
        <v>4</v>
      </c>
      <c r="N79" s="30"/>
      <c r="O79" s="18">
        <v>1</v>
      </c>
      <c r="P79" s="19"/>
      <c r="Q79" s="20"/>
      <c r="R79" s="20"/>
      <c r="S79" s="20"/>
      <c r="T79" s="20"/>
      <c r="U79" s="20"/>
    </row>
    <row r="80" spans="1:25">
      <c r="A80" s="100" t="s">
        <v>61</v>
      </c>
      <c r="B80" s="101" t="s">
        <v>25</v>
      </c>
      <c r="C80" s="116">
        <v>5</v>
      </c>
      <c r="D80" s="116">
        <v>4</v>
      </c>
      <c r="E80" s="116">
        <v>4</v>
      </c>
      <c r="F80" s="116">
        <v>2</v>
      </c>
      <c r="G80" s="116">
        <v>3</v>
      </c>
      <c r="H80" s="116">
        <v>2</v>
      </c>
      <c r="I80" s="116">
        <v>2</v>
      </c>
      <c r="J80" s="116">
        <v>4</v>
      </c>
      <c r="K80" s="116">
        <v>3</v>
      </c>
      <c r="L80" s="116">
        <v>3</v>
      </c>
      <c r="M80" s="116">
        <v>4</v>
      </c>
      <c r="N80" s="117" t="s">
        <v>199</v>
      </c>
      <c r="O80" s="118">
        <v>2</v>
      </c>
      <c r="P80" s="104"/>
      <c r="Q80" s="102"/>
      <c r="R80" s="102"/>
      <c r="S80" s="102"/>
      <c r="T80" s="102"/>
      <c r="U80" s="102"/>
    </row>
    <row r="81" spans="1:25">
      <c r="A81" s="100" t="s">
        <v>63</v>
      </c>
      <c r="B81" s="101" t="s">
        <v>25</v>
      </c>
      <c r="C81" s="116">
        <v>3</v>
      </c>
      <c r="D81" s="116">
        <v>3</v>
      </c>
      <c r="E81" s="116">
        <v>3</v>
      </c>
      <c r="F81" s="116">
        <v>3</v>
      </c>
      <c r="G81" s="116">
        <v>3</v>
      </c>
      <c r="H81" s="116">
        <v>3</v>
      </c>
      <c r="I81" s="116">
        <v>3</v>
      </c>
      <c r="J81" s="116">
        <v>3</v>
      </c>
      <c r="K81" s="116">
        <v>4</v>
      </c>
      <c r="L81" s="116">
        <v>4</v>
      </c>
      <c r="M81" s="116">
        <v>4</v>
      </c>
      <c r="N81" s="117" t="s">
        <v>199</v>
      </c>
      <c r="O81" s="131">
        <v>2</v>
      </c>
      <c r="P81" s="101" t="s">
        <v>111</v>
      </c>
      <c r="Q81" s="103"/>
      <c r="R81" s="103"/>
      <c r="S81" s="103"/>
      <c r="T81" s="103"/>
      <c r="U81" s="103"/>
    </row>
    <row r="82" spans="1:25">
      <c r="A82" s="101" t="s">
        <v>65</v>
      </c>
      <c r="B82" s="101" t="s">
        <v>25</v>
      </c>
      <c r="C82" s="121">
        <v>4</v>
      </c>
      <c r="D82" s="121">
        <v>3</v>
      </c>
      <c r="E82" s="121">
        <v>3</v>
      </c>
      <c r="F82" s="121">
        <v>3</v>
      </c>
      <c r="G82" s="121">
        <v>3</v>
      </c>
      <c r="H82" s="121">
        <v>3</v>
      </c>
      <c r="I82" s="121">
        <v>3</v>
      </c>
      <c r="J82" s="121">
        <v>4</v>
      </c>
      <c r="K82" s="121">
        <v>3</v>
      </c>
      <c r="L82" s="121">
        <v>3</v>
      </c>
      <c r="M82" s="121">
        <v>3</v>
      </c>
      <c r="N82" s="122" t="s">
        <v>199</v>
      </c>
      <c r="O82" s="123">
        <v>2</v>
      </c>
      <c r="P82" s="115"/>
      <c r="Q82" s="115"/>
      <c r="R82" s="115"/>
      <c r="S82" s="115"/>
      <c r="T82" s="115"/>
      <c r="U82" s="115"/>
    </row>
    <row r="83" spans="1:25">
      <c r="A83" s="15" t="s">
        <v>66</v>
      </c>
      <c r="B83" s="16" t="s">
        <v>25</v>
      </c>
      <c r="C83" s="17">
        <v>3</v>
      </c>
      <c r="D83" s="17">
        <v>3</v>
      </c>
      <c r="E83" s="17">
        <v>2</v>
      </c>
      <c r="F83" s="17">
        <v>2</v>
      </c>
      <c r="G83" s="17">
        <v>3</v>
      </c>
      <c r="H83" s="17">
        <v>2</v>
      </c>
      <c r="I83" s="17">
        <v>3</v>
      </c>
      <c r="J83" s="17">
        <v>3</v>
      </c>
      <c r="K83" s="17">
        <v>2</v>
      </c>
      <c r="L83" s="17">
        <v>2</v>
      </c>
      <c r="M83" s="17">
        <v>2</v>
      </c>
      <c r="N83" s="30"/>
      <c r="O83" s="18">
        <v>1</v>
      </c>
      <c r="P83" s="19"/>
      <c r="Q83" s="20"/>
      <c r="R83" s="20"/>
      <c r="S83" s="20"/>
      <c r="T83" s="20"/>
      <c r="U83" s="20"/>
    </row>
    <row r="84" spans="1:25">
      <c r="A84" s="15" t="s">
        <v>67</v>
      </c>
      <c r="B84" s="16" t="s">
        <v>25</v>
      </c>
      <c r="C84" s="17">
        <v>3</v>
      </c>
      <c r="D84" s="17">
        <v>3</v>
      </c>
      <c r="E84" s="17">
        <v>3</v>
      </c>
      <c r="F84" s="17">
        <v>3</v>
      </c>
      <c r="G84" s="17">
        <v>2</v>
      </c>
      <c r="H84" s="17">
        <v>3</v>
      </c>
      <c r="I84" s="17">
        <v>2</v>
      </c>
      <c r="J84" s="17">
        <v>2</v>
      </c>
      <c r="K84" s="17">
        <v>2</v>
      </c>
      <c r="L84" s="17">
        <v>2</v>
      </c>
      <c r="M84" s="17">
        <v>2</v>
      </c>
      <c r="N84" s="30"/>
      <c r="O84" s="18">
        <v>2</v>
      </c>
      <c r="P84" s="16" t="s">
        <v>112</v>
      </c>
      <c r="Q84" s="20"/>
      <c r="R84" s="20"/>
      <c r="S84" s="20"/>
      <c r="T84" s="20"/>
      <c r="U84" s="20"/>
    </row>
    <row r="85" spans="1:25" s="40" customFormat="1">
      <c r="A85" s="95" t="s">
        <v>69</v>
      </c>
      <c r="B85" s="96" t="s">
        <v>25</v>
      </c>
      <c r="C85" s="127">
        <v>5</v>
      </c>
      <c r="D85" s="127">
        <v>5</v>
      </c>
      <c r="E85" s="127">
        <v>4</v>
      </c>
      <c r="F85" s="127">
        <v>5</v>
      </c>
      <c r="G85" s="127">
        <v>4</v>
      </c>
      <c r="H85" s="127">
        <v>4</v>
      </c>
      <c r="I85" s="127">
        <v>5</v>
      </c>
      <c r="J85" s="127">
        <v>5</v>
      </c>
      <c r="K85" s="127">
        <v>5</v>
      </c>
      <c r="L85" s="127">
        <v>5</v>
      </c>
      <c r="M85" s="127">
        <v>5</v>
      </c>
      <c r="N85" s="129" t="s">
        <v>199</v>
      </c>
      <c r="O85" s="133">
        <v>2</v>
      </c>
      <c r="P85" s="97" t="s">
        <v>199</v>
      </c>
      <c r="Q85" s="98" t="s">
        <v>199</v>
      </c>
      <c r="R85" s="98" t="s">
        <v>199</v>
      </c>
      <c r="S85" s="98" t="s">
        <v>199</v>
      </c>
      <c r="T85" s="98" t="s">
        <v>199</v>
      </c>
      <c r="U85" s="98" t="s">
        <v>199</v>
      </c>
      <c r="V85" s="99" t="s">
        <v>199</v>
      </c>
      <c r="W85" s="99" t="s">
        <v>199</v>
      </c>
      <c r="X85" s="99" t="s">
        <v>199</v>
      </c>
      <c r="Y85" s="99" t="s">
        <v>199</v>
      </c>
    </row>
    <row r="86" spans="1:25">
      <c r="A86" s="15" t="s">
        <v>58</v>
      </c>
      <c r="B86" s="16" t="s">
        <v>26</v>
      </c>
      <c r="C86" s="17">
        <v>5</v>
      </c>
      <c r="D86" s="17">
        <v>5</v>
      </c>
      <c r="E86" s="17">
        <v>5</v>
      </c>
      <c r="F86" s="17">
        <v>4</v>
      </c>
      <c r="G86" s="17">
        <v>5</v>
      </c>
      <c r="H86" s="17">
        <v>5</v>
      </c>
      <c r="I86" s="17">
        <v>5</v>
      </c>
      <c r="J86" s="17">
        <v>5</v>
      </c>
      <c r="K86" s="17">
        <v>3</v>
      </c>
      <c r="L86" s="17">
        <v>4</v>
      </c>
      <c r="M86" s="17">
        <v>5</v>
      </c>
      <c r="N86" s="30"/>
      <c r="O86" s="18">
        <v>4</v>
      </c>
      <c r="P86" s="19"/>
      <c r="Q86" s="20"/>
      <c r="R86" s="20"/>
      <c r="S86" s="20"/>
      <c r="T86" s="20"/>
      <c r="U86" s="20"/>
    </row>
    <row r="87" spans="1:25">
      <c r="A87" s="100" t="s">
        <v>61</v>
      </c>
      <c r="B87" s="101" t="s">
        <v>26</v>
      </c>
      <c r="C87" s="116">
        <v>5</v>
      </c>
      <c r="D87" s="116">
        <v>4</v>
      </c>
      <c r="E87" s="116">
        <v>5</v>
      </c>
      <c r="F87" s="116">
        <v>4</v>
      </c>
      <c r="G87" s="116">
        <v>5</v>
      </c>
      <c r="H87" s="116">
        <v>5</v>
      </c>
      <c r="I87" s="116">
        <v>5</v>
      </c>
      <c r="J87" s="116">
        <v>4</v>
      </c>
      <c r="K87" s="116">
        <v>5</v>
      </c>
      <c r="L87" s="116">
        <v>3</v>
      </c>
      <c r="M87" s="116">
        <v>5</v>
      </c>
      <c r="N87" s="117" t="s">
        <v>199</v>
      </c>
      <c r="O87" s="118">
        <v>4</v>
      </c>
      <c r="P87" s="101" t="s">
        <v>114</v>
      </c>
      <c r="Q87" s="103"/>
      <c r="R87" s="103"/>
      <c r="S87" s="103"/>
      <c r="T87" s="103"/>
      <c r="U87" s="103"/>
    </row>
    <row r="88" spans="1:25">
      <c r="A88" s="100" t="s">
        <v>63</v>
      </c>
      <c r="B88" s="101" t="s">
        <v>26</v>
      </c>
      <c r="C88" s="116">
        <v>5</v>
      </c>
      <c r="D88" s="116">
        <v>5</v>
      </c>
      <c r="E88" s="116">
        <v>5</v>
      </c>
      <c r="F88" s="116">
        <v>4</v>
      </c>
      <c r="G88" s="116">
        <v>5</v>
      </c>
      <c r="H88" s="116">
        <v>5</v>
      </c>
      <c r="I88" s="116">
        <v>5</v>
      </c>
      <c r="J88" s="116">
        <v>5</v>
      </c>
      <c r="K88" s="116">
        <v>4</v>
      </c>
      <c r="L88" s="116">
        <v>4</v>
      </c>
      <c r="M88" s="116">
        <v>4</v>
      </c>
      <c r="N88" s="117" t="s">
        <v>199</v>
      </c>
      <c r="O88" s="131">
        <v>4</v>
      </c>
      <c r="P88" s="101" t="s">
        <v>115</v>
      </c>
      <c r="Q88" s="103"/>
      <c r="R88" s="103"/>
      <c r="S88" s="103"/>
      <c r="T88" s="103"/>
      <c r="U88" s="103"/>
    </row>
    <row r="89" spans="1:25">
      <c r="A89" s="100" t="s">
        <v>65</v>
      </c>
      <c r="B89" s="101" t="s">
        <v>26</v>
      </c>
      <c r="C89" s="116">
        <v>5</v>
      </c>
      <c r="D89" s="116">
        <v>5</v>
      </c>
      <c r="E89" s="116">
        <v>5</v>
      </c>
      <c r="F89" s="116">
        <v>5</v>
      </c>
      <c r="G89" s="116">
        <v>4</v>
      </c>
      <c r="H89" s="116">
        <v>4</v>
      </c>
      <c r="I89" s="116">
        <v>5</v>
      </c>
      <c r="J89" s="116">
        <v>5</v>
      </c>
      <c r="K89" s="116">
        <v>4</v>
      </c>
      <c r="L89" s="116">
        <v>4</v>
      </c>
      <c r="M89" s="116">
        <v>4</v>
      </c>
      <c r="N89" s="117" t="s">
        <v>199</v>
      </c>
      <c r="O89" s="118">
        <v>4</v>
      </c>
      <c r="P89" s="104"/>
      <c r="Q89" s="102"/>
      <c r="R89" s="102"/>
      <c r="S89" s="102"/>
      <c r="T89" s="102"/>
      <c r="U89" s="102"/>
    </row>
    <row r="90" spans="1:25">
      <c r="A90" s="15" t="s">
        <v>66</v>
      </c>
      <c r="B90" s="16" t="s">
        <v>26</v>
      </c>
      <c r="C90" s="17">
        <v>4</v>
      </c>
      <c r="D90" s="17">
        <v>5</v>
      </c>
      <c r="E90" s="17">
        <v>4</v>
      </c>
      <c r="F90" s="17">
        <v>4</v>
      </c>
      <c r="G90" s="17">
        <v>3</v>
      </c>
      <c r="H90" s="17">
        <v>4</v>
      </c>
      <c r="I90" s="17">
        <v>4</v>
      </c>
      <c r="J90" s="17">
        <v>3</v>
      </c>
      <c r="K90" s="17">
        <v>3</v>
      </c>
      <c r="L90" s="17">
        <v>4</v>
      </c>
      <c r="M90" s="17">
        <v>2</v>
      </c>
      <c r="N90" s="30"/>
      <c r="O90" s="18">
        <v>3</v>
      </c>
      <c r="P90" s="19"/>
      <c r="Q90" s="20"/>
      <c r="R90" s="20"/>
      <c r="S90" s="20"/>
      <c r="T90" s="20"/>
      <c r="U90" s="20"/>
    </row>
    <row r="91" spans="1:25">
      <c r="A91" s="15" t="s">
        <v>67</v>
      </c>
      <c r="B91" s="16" t="s">
        <v>26</v>
      </c>
      <c r="C91" s="17">
        <v>4</v>
      </c>
      <c r="D91" s="17">
        <v>2</v>
      </c>
      <c r="E91" s="17">
        <v>5</v>
      </c>
      <c r="F91" s="17">
        <v>4</v>
      </c>
      <c r="G91" s="17">
        <v>3</v>
      </c>
      <c r="H91" s="17">
        <v>3</v>
      </c>
      <c r="I91" s="17">
        <v>2</v>
      </c>
      <c r="J91" s="17">
        <v>2</v>
      </c>
      <c r="K91" s="17">
        <v>3</v>
      </c>
      <c r="L91" s="17">
        <v>2</v>
      </c>
      <c r="M91" s="17">
        <v>2</v>
      </c>
      <c r="N91" s="30"/>
      <c r="O91" s="18">
        <v>3</v>
      </c>
      <c r="P91" s="16" t="s">
        <v>116</v>
      </c>
      <c r="Q91" s="20"/>
      <c r="R91" s="20"/>
      <c r="S91" s="20"/>
      <c r="T91" s="20"/>
      <c r="U91" s="20"/>
    </row>
    <row r="92" spans="1:25" s="40" customFormat="1">
      <c r="A92" s="95" t="s">
        <v>69</v>
      </c>
      <c r="B92" s="96" t="s">
        <v>26</v>
      </c>
      <c r="C92" s="127">
        <v>5</v>
      </c>
      <c r="D92" s="127">
        <v>5</v>
      </c>
      <c r="E92" s="127">
        <v>5</v>
      </c>
      <c r="F92" s="127">
        <v>5</v>
      </c>
      <c r="G92" s="127">
        <v>5</v>
      </c>
      <c r="H92" s="127">
        <v>5</v>
      </c>
      <c r="I92" s="127">
        <v>5</v>
      </c>
      <c r="J92" s="127">
        <v>4</v>
      </c>
      <c r="K92" s="127">
        <v>5</v>
      </c>
      <c r="L92" s="127">
        <v>5</v>
      </c>
      <c r="M92" s="127">
        <v>5</v>
      </c>
      <c r="N92" s="129" t="s">
        <v>199</v>
      </c>
      <c r="O92" s="134">
        <v>5</v>
      </c>
      <c r="P92" s="97" t="s">
        <v>199</v>
      </c>
      <c r="Q92" s="98" t="s">
        <v>199</v>
      </c>
      <c r="R92" s="98" t="s">
        <v>199</v>
      </c>
      <c r="S92" s="98" t="s">
        <v>199</v>
      </c>
      <c r="T92" s="98" t="s">
        <v>199</v>
      </c>
      <c r="U92" s="98" t="s">
        <v>199</v>
      </c>
      <c r="V92" s="99" t="s">
        <v>199</v>
      </c>
      <c r="W92" s="99" t="s">
        <v>199</v>
      </c>
      <c r="X92" s="99" t="s">
        <v>199</v>
      </c>
      <c r="Y92" s="99" t="s">
        <v>199</v>
      </c>
    </row>
    <row r="93" spans="1:25">
      <c r="A93" s="15" t="s">
        <v>58</v>
      </c>
      <c r="B93" s="16" t="s">
        <v>27</v>
      </c>
      <c r="C93" s="17">
        <v>5</v>
      </c>
      <c r="D93" s="17">
        <v>4</v>
      </c>
      <c r="E93" s="17">
        <v>5</v>
      </c>
      <c r="F93" s="17">
        <v>5</v>
      </c>
      <c r="G93" s="17">
        <v>5</v>
      </c>
      <c r="H93" s="17">
        <v>5</v>
      </c>
      <c r="I93" s="17">
        <v>5</v>
      </c>
      <c r="J93" s="17">
        <v>5</v>
      </c>
      <c r="K93" s="17">
        <v>4</v>
      </c>
      <c r="L93" s="17">
        <v>5</v>
      </c>
      <c r="M93" s="17">
        <v>5</v>
      </c>
      <c r="N93" s="30"/>
      <c r="O93" s="18">
        <v>5</v>
      </c>
      <c r="P93" s="19"/>
      <c r="Q93" s="20"/>
      <c r="R93" s="20"/>
      <c r="S93" s="20"/>
      <c r="T93" s="20"/>
      <c r="U93" s="20"/>
    </row>
    <row r="94" spans="1:25">
      <c r="A94" s="100" t="s">
        <v>61</v>
      </c>
      <c r="B94" s="101" t="s">
        <v>27</v>
      </c>
      <c r="C94" s="116">
        <v>4</v>
      </c>
      <c r="D94" s="116">
        <v>4</v>
      </c>
      <c r="E94" s="116">
        <v>5</v>
      </c>
      <c r="F94" s="116">
        <v>3</v>
      </c>
      <c r="G94" s="116">
        <v>3</v>
      </c>
      <c r="H94" s="116">
        <v>4</v>
      </c>
      <c r="I94" s="116">
        <v>4</v>
      </c>
      <c r="J94" s="116">
        <v>4</v>
      </c>
      <c r="K94" s="116">
        <v>3</v>
      </c>
      <c r="L94" s="116">
        <v>4</v>
      </c>
      <c r="M94" s="116">
        <v>3</v>
      </c>
      <c r="N94" s="117" t="s">
        <v>199</v>
      </c>
      <c r="O94" s="118">
        <v>4</v>
      </c>
      <c r="P94" s="104" t="s">
        <v>118</v>
      </c>
      <c r="Q94" s="105"/>
      <c r="R94" s="105"/>
      <c r="S94" s="105"/>
      <c r="T94" s="105"/>
      <c r="U94" s="105"/>
    </row>
    <row r="95" spans="1:25">
      <c r="A95" s="100" t="s">
        <v>63</v>
      </c>
      <c r="B95" s="101" t="s">
        <v>27</v>
      </c>
      <c r="C95" s="116">
        <v>5</v>
      </c>
      <c r="D95" s="116">
        <v>4</v>
      </c>
      <c r="E95" s="116">
        <v>5</v>
      </c>
      <c r="F95" s="116">
        <v>5</v>
      </c>
      <c r="G95" s="116">
        <v>5</v>
      </c>
      <c r="H95" s="116">
        <v>5</v>
      </c>
      <c r="I95" s="116">
        <v>5</v>
      </c>
      <c r="J95" s="116">
        <v>4</v>
      </c>
      <c r="K95" s="116">
        <v>3</v>
      </c>
      <c r="L95" s="116">
        <v>4</v>
      </c>
      <c r="M95" s="116">
        <v>4</v>
      </c>
      <c r="N95" s="117" t="s">
        <v>199</v>
      </c>
      <c r="O95" s="118">
        <v>5</v>
      </c>
      <c r="P95" s="101" t="s">
        <v>119</v>
      </c>
      <c r="Q95" s="103"/>
      <c r="R95" s="103"/>
      <c r="S95" s="103"/>
      <c r="T95" s="103"/>
      <c r="U95" s="103"/>
    </row>
    <row r="96" spans="1:25">
      <c r="A96" s="101" t="s">
        <v>65</v>
      </c>
      <c r="B96" s="101" t="s">
        <v>27</v>
      </c>
      <c r="C96" s="121">
        <v>5</v>
      </c>
      <c r="D96" s="121">
        <v>5</v>
      </c>
      <c r="E96" s="121">
        <v>4</v>
      </c>
      <c r="F96" s="121">
        <v>4</v>
      </c>
      <c r="G96" s="121">
        <v>4</v>
      </c>
      <c r="H96" s="121">
        <v>4</v>
      </c>
      <c r="I96" s="121">
        <v>4</v>
      </c>
      <c r="J96" s="121">
        <v>4</v>
      </c>
      <c r="K96" s="121">
        <v>4</v>
      </c>
      <c r="L96" s="121">
        <v>4</v>
      </c>
      <c r="M96" s="121">
        <v>4</v>
      </c>
      <c r="N96" s="122" t="s">
        <v>199</v>
      </c>
      <c r="O96" s="123">
        <v>4</v>
      </c>
      <c r="P96" s="115"/>
      <c r="Q96" s="115"/>
      <c r="R96" s="115"/>
      <c r="S96" s="115"/>
      <c r="T96" s="115"/>
      <c r="U96" s="115"/>
    </row>
    <row r="97" spans="1:25">
      <c r="A97" s="15" t="s">
        <v>66</v>
      </c>
      <c r="B97" s="16" t="s">
        <v>27</v>
      </c>
      <c r="C97" s="17">
        <v>4</v>
      </c>
      <c r="D97" s="17">
        <v>4</v>
      </c>
      <c r="E97" s="17">
        <v>4</v>
      </c>
      <c r="F97" s="17">
        <v>4</v>
      </c>
      <c r="G97" s="17">
        <v>4</v>
      </c>
      <c r="H97" s="17">
        <v>4</v>
      </c>
      <c r="I97" s="17">
        <v>4</v>
      </c>
      <c r="J97" s="17">
        <v>4</v>
      </c>
      <c r="K97" s="17">
        <v>4</v>
      </c>
      <c r="L97" s="17">
        <v>4</v>
      </c>
      <c r="M97" s="17">
        <v>4</v>
      </c>
      <c r="N97" s="30"/>
      <c r="O97" s="18">
        <v>5</v>
      </c>
      <c r="P97" s="19"/>
      <c r="Q97" s="20"/>
      <c r="R97" s="20"/>
      <c r="S97" s="20"/>
      <c r="T97" s="20"/>
      <c r="U97" s="20"/>
    </row>
    <row r="98" spans="1:25">
      <c r="A98" s="15" t="s">
        <v>67</v>
      </c>
      <c r="B98" s="16" t="s">
        <v>27</v>
      </c>
      <c r="C98" s="17">
        <v>5</v>
      </c>
      <c r="D98" s="17">
        <v>4</v>
      </c>
      <c r="E98" s="17">
        <v>5</v>
      </c>
      <c r="F98" s="17">
        <v>5</v>
      </c>
      <c r="G98" s="17">
        <v>5</v>
      </c>
      <c r="H98" s="17">
        <v>4</v>
      </c>
      <c r="I98" s="17">
        <v>4</v>
      </c>
      <c r="J98" s="17">
        <v>5</v>
      </c>
      <c r="K98" s="17">
        <v>4</v>
      </c>
      <c r="L98" s="17">
        <v>4</v>
      </c>
      <c r="M98" s="17">
        <v>5</v>
      </c>
      <c r="N98" s="30"/>
      <c r="O98" s="18">
        <v>5</v>
      </c>
      <c r="P98" s="16" t="s">
        <v>120</v>
      </c>
      <c r="Q98" s="20"/>
      <c r="R98" s="20"/>
      <c r="S98" s="20"/>
      <c r="T98" s="20"/>
      <c r="U98" s="20"/>
    </row>
    <row r="99" spans="1:25" s="40" customFormat="1">
      <c r="A99" s="95" t="s">
        <v>69</v>
      </c>
      <c r="B99" s="96" t="s">
        <v>27</v>
      </c>
      <c r="C99" s="127">
        <v>5</v>
      </c>
      <c r="D99" s="127">
        <v>3</v>
      </c>
      <c r="E99" s="127">
        <v>5</v>
      </c>
      <c r="F99" s="127">
        <v>5</v>
      </c>
      <c r="G99" s="127">
        <v>5</v>
      </c>
      <c r="H99" s="127">
        <v>4</v>
      </c>
      <c r="I99" s="127">
        <v>5</v>
      </c>
      <c r="J99" s="127">
        <v>5</v>
      </c>
      <c r="K99" s="127">
        <v>4</v>
      </c>
      <c r="L99" s="127">
        <v>5</v>
      </c>
      <c r="M99" s="127">
        <v>5</v>
      </c>
      <c r="N99" s="129" t="s">
        <v>199</v>
      </c>
      <c r="O99" s="134">
        <v>5</v>
      </c>
      <c r="P99" s="97" t="s">
        <v>199</v>
      </c>
      <c r="Q99" s="98" t="s">
        <v>199</v>
      </c>
      <c r="R99" s="98" t="s">
        <v>199</v>
      </c>
      <c r="S99" s="98" t="s">
        <v>199</v>
      </c>
      <c r="T99" s="98" t="s">
        <v>199</v>
      </c>
      <c r="U99" s="98" t="s">
        <v>199</v>
      </c>
      <c r="V99" s="99" t="s">
        <v>199</v>
      </c>
      <c r="W99" s="99" t="s">
        <v>199</v>
      </c>
      <c r="X99" s="99" t="s">
        <v>199</v>
      </c>
      <c r="Y99" s="99" t="s">
        <v>199</v>
      </c>
    </row>
    <row r="100" spans="1:25">
      <c r="A100" s="15" t="s">
        <v>58</v>
      </c>
      <c r="B100" s="16" t="s">
        <v>121</v>
      </c>
      <c r="C100" s="17">
        <v>4</v>
      </c>
      <c r="D100" s="17">
        <v>5</v>
      </c>
      <c r="E100" s="17">
        <v>5</v>
      </c>
      <c r="F100" s="17">
        <v>5</v>
      </c>
      <c r="G100" s="17">
        <v>5</v>
      </c>
      <c r="H100" s="17">
        <v>4</v>
      </c>
      <c r="I100" s="17">
        <v>5</v>
      </c>
      <c r="J100" s="17">
        <v>3</v>
      </c>
      <c r="K100" s="17">
        <v>4</v>
      </c>
      <c r="L100" s="17">
        <v>3</v>
      </c>
      <c r="M100" s="17">
        <v>5</v>
      </c>
      <c r="N100" s="30"/>
      <c r="O100" s="75">
        <v>3</v>
      </c>
      <c r="P100" s="19"/>
      <c r="Q100" s="20"/>
      <c r="R100" s="20"/>
      <c r="S100" s="20"/>
      <c r="T100" s="20"/>
      <c r="U100" s="20"/>
    </row>
    <row r="101" spans="1:25">
      <c r="A101" s="100" t="s">
        <v>61</v>
      </c>
      <c r="B101" s="101" t="s">
        <v>121</v>
      </c>
      <c r="C101" s="116">
        <v>5</v>
      </c>
      <c r="D101" s="116">
        <v>5</v>
      </c>
      <c r="E101" s="116">
        <v>5</v>
      </c>
      <c r="F101" s="116">
        <v>5</v>
      </c>
      <c r="G101" s="116">
        <v>5</v>
      </c>
      <c r="H101" s="116">
        <v>5</v>
      </c>
      <c r="I101" s="116">
        <v>5</v>
      </c>
      <c r="J101" s="116">
        <v>5</v>
      </c>
      <c r="K101" s="116">
        <v>5</v>
      </c>
      <c r="L101" s="116">
        <v>5</v>
      </c>
      <c r="M101" s="116">
        <v>5</v>
      </c>
      <c r="N101" s="117" t="s">
        <v>199</v>
      </c>
      <c r="O101" s="120">
        <v>3</v>
      </c>
      <c r="P101" s="104" t="s">
        <v>123</v>
      </c>
      <c r="Q101" s="105"/>
      <c r="R101" s="105"/>
      <c r="S101" s="105"/>
      <c r="T101" s="105"/>
      <c r="U101" s="105"/>
    </row>
    <row r="102" spans="1:25">
      <c r="A102" s="100" t="s">
        <v>63</v>
      </c>
      <c r="B102" s="101" t="s">
        <v>121</v>
      </c>
      <c r="C102" s="116">
        <v>4</v>
      </c>
      <c r="D102" s="116">
        <v>4</v>
      </c>
      <c r="E102" s="116">
        <v>4</v>
      </c>
      <c r="F102" s="116">
        <v>4</v>
      </c>
      <c r="G102" s="116">
        <v>4</v>
      </c>
      <c r="H102" s="116">
        <v>4</v>
      </c>
      <c r="I102" s="116">
        <v>4</v>
      </c>
      <c r="J102" s="116">
        <v>4</v>
      </c>
      <c r="K102" s="116">
        <v>4</v>
      </c>
      <c r="L102" s="116">
        <v>4</v>
      </c>
      <c r="M102" s="116">
        <v>4</v>
      </c>
      <c r="N102" s="117" t="s">
        <v>199</v>
      </c>
      <c r="O102" s="120">
        <v>3</v>
      </c>
      <c r="P102" s="101" t="s">
        <v>124</v>
      </c>
      <c r="Q102" s="103"/>
      <c r="R102" s="103"/>
      <c r="S102" s="103"/>
      <c r="T102" s="103"/>
      <c r="U102" s="103"/>
    </row>
    <row r="103" spans="1:25">
      <c r="A103" s="100" t="s">
        <v>65</v>
      </c>
      <c r="B103" s="101" t="s">
        <v>121</v>
      </c>
      <c r="C103" s="116">
        <v>4</v>
      </c>
      <c r="D103" s="116">
        <v>4</v>
      </c>
      <c r="E103" s="116">
        <v>4</v>
      </c>
      <c r="F103" s="116">
        <v>4</v>
      </c>
      <c r="G103" s="116">
        <v>3</v>
      </c>
      <c r="H103" s="116">
        <v>4</v>
      </c>
      <c r="I103" s="116">
        <v>4</v>
      </c>
      <c r="J103" s="116">
        <v>4</v>
      </c>
      <c r="K103" s="116">
        <v>3</v>
      </c>
      <c r="L103" s="116">
        <v>3</v>
      </c>
      <c r="M103" s="116">
        <v>4</v>
      </c>
      <c r="N103" s="117" t="s">
        <v>199</v>
      </c>
      <c r="O103" s="118">
        <v>3</v>
      </c>
      <c r="P103" s="104"/>
      <c r="Q103" s="102"/>
      <c r="R103" s="102"/>
      <c r="S103" s="102"/>
      <c r="T103" s="102"/>
      <c r="U103" s="102"/>
    </row>
    <row r="104" spans="1:25">
      <c r="A104" s="15" t="s">
        <v>66</v>
      </c>
      <c r="B104" s="16" t="s">
        <v>121</v>
      </c>
      <c r="C104" s="17">
        <v>4</v>
      </c>
      <c r="D104" s="17">
        <v>3</v>
      </c>
      <c r="E104" s="17">
        <v>4</v>
      </c>
      <c r="F104" s="17">
        <v>4</v>
      </c>
      <c r="G104" s="17">
        <v>4</v>
      </c>
      <c r="H104" s="17">
        <v>4</v>
      </c>
      <c r="I104" s="17">
        <v>4</v>
      </c>
      <c r="J104" s="17">
        <v>3</v>
      </c>
      <c r="K104" s="17">
        <v>4</v>
      </c>
      <c r="L104" s="17">
        <v>3</v>
      </c>
      <c r="M104" s="17">
        <v>3</v>
      </c>
      <c r="N104" s="30"/>
      <c r="O104" s="75">
        <v>3</v>
      </c>
      <c r="P104" s="19"/>
      <c r="Q104" s="20"/>
      <c r="R104" s="20"/>
      <c r="S104" s="20"/>
      <c r="T104" s="20"/>
      <c r="U104" s="20"/>
    </row>
    <row r="105" spans="1:25">
      <c r="A105" s="15" t="s">
        <v>67</v>
      </c>
      <c r="B105" s="16" t="s">
        <v>121</v>
      </c>
      <c r="C105" s="17">
        <v>3</v>
      </c>
      <c r="D105" s="17">
        <v>3</v>
      </c>
      <c r="E105" s="17">
        <v>3</v>
      </c>
      <c r="F105" s="17">
        <v>3</v>
      </c>
      <c r="G105" s="17">
        <v>2</v>
      </c>
      <c r="H105" s="17">
        <v>2</v>
      </c>
      <c r="I105" s="17">
        <v>3</v>
      </c>
      <c r="J105" s="17">
        <v>2</v>
      </c>
      <c r="K105" s="17">
        <v>3</v>
      </c>
      <c r="L105" s="17">
        <v>2</v>
      </c>
      <c r="M105" s="17">
        <v>2</v>
      </c>
      <c r="N105" s="30"/>
      <c r="O105" s="42">
        <v>2</v>
      </c>
      <c r="P105" s="16" t="s">
        <v>125</v>
      </c>
      <c r="Q105" s="20"/>
      <c r="R105" s="20"/>
      <c r="S105" s="20"/>
      <c r="T105" s="20"/>
      <c r="U105" s="20"/>
    </row>
    <row r="106" spans="1:25" s="40" customFormat="1">
      <c r="A106" s="95" t="s">
        <v>69</v>
      </c>
      <c r="B106" s="96" t="s">
        <v>121</v>
      </c>
      <c r="C106" s="127">
        <v>5</v>
      </c>
      <c r="D106" s="127">
        <v>5</v>
      </c>
      <c r="E106" s="127">
        <v>5</v>
      </c>
      <c r="F106" s="127">
        <v>5</v>
      </c>
      <c r="G106" s="132">
        <v>4</v>
      </c>
      <c r="H106" s="132">
        <v>4</v>
      </c>
      <c r="I106" s="127">
        <v>5</v>
      </c>
      <c r="J106" s="127">
        <v>4</v>
      </c>
      <c r="K106" s="127">
        <v>4</v>
      </c>
      <c r="L106" s="127">
        <v>3</v>
      </c>
      <c r="M106" s="127">
        <v>4</v>
      </c>
      <c r="N106" s="129" t="s">
        <v>199</v>
      </c>
      <c r="O106" s="133">
        <v>3</v>
      </c>
      <c r="P106" s="97" t="s">
        <v>199</v>
      </c>
      <c r="Q106" s="98" t="s">
        <v>199</v>
      </c>
      <c r="R106" s="98" t="s">
        <v>199</v>
      </c>
      <c r="S106" s="98" t="s">
        <v>199</v>
      </c>
      <c r="T106" s="98" t="s">
        <v>199</v>
      </c>
      <c r="U106" s="98" t="s">
        <v>199</v>
      </c>
      <c r="V106" s="99" t="s">
        <v>199</v>
      </c>
      <c r="W106" s="99" t="s">
        <v>199</v>
      </c>
      <c r="X106" s="99" t="s">
        <v>199</v>
      </c>
      <c r="Y106" s="99" t="s">
        <v>199</v>
      </c>
    </row>
    <row r="107" spans="1:25">
      <c r="A107" s="15" t="s">
        <v>58</v>
      </c>
      <c r="B107" s="16" t="s">
        <v>29</v>
      </c>
      <c r="C107" s="17">
        <v>5</v>
      </c>
      <c r="D107" s="17">
        <v>2</v>
      </c>
      <c r="E107" s="17">
        <v>4</v>
      </c>
      <c r="F107" s="17">
        <v>4</v>
      </c>
      <c r="G107" s="17">
        <v>4</v>
      </c>
      <c r="H107" s="17">
        <v>4</v>
      </c>
      <c r="I107" s="17">
        <v>5</v>
      </c>
      <c r="J107" s="17">
        <v>2</v>
      </c>
      <c r="K107" s="17">
        <v>3</v>
      </c>
      <c r="L107" s="17">
        <v>5</v>
      </c>
      <c r="M107" s="17">
        <v>5</v>
      </c>
      <c r="N107" s="30"/>
      <c r="O107" s="75">
        <v>4</v>
      </c>
      <c r="P107" s="19"/>
      <c r="Q107" s="20"/>
      <c r="R107" s="20"/>
      <c r="S107" s="20"/>
      <c r="T107" s="20"/>
      <c r="U107" s="20"/>
    </row>
    <row r="108" spans="1:25">
      <c r="A108" s="100" t="s">
        <v>61</v>
      </c>
      <c r="B108" s="101" t="s">
        <v>29</v>
      </c>
      <c r="C108" s="116">
        <v>5</v>
      </c>
      <c r="D108" s="116">
        <v>4</v>
      </c>
      <c r="E108" s="116">
        <v>3</v>
      </c>
      <c r="F108" s="116">
        <v>5</v>
      </c>
      <c r="G108" s="116">
        <v>5</v>
      </c>
      <c r="H108" s="116">
        <v>5</v>
      </c>
      <c r="I108" s="116">
        <v>5</v>
      </c>
      <c r="J108" s="116">
        <v>4</v>
      </c>
      <c r="K108" s="116">
        <v>5</v>
      </c>
      <c r="L108" s="116">
        <v>5</v>
      </c>
      <c r="M108" s="116">
        <v>5</v>
      </c>
      <c r="N108" s="117" t="s">
        <v>199</v>
      </c>
      <c r="O108" s="120">
        <v>4</v>
      </c>
      <c r="P108" s="104" t="s">
        <v>127</v>
      </c>
      <c r="Q108" s="105"/>
      <c r="R108" s="105"/>
      <c r="S108" s="105"/>
      <c r="T108" s="105"/>
      <c r="U108" s="105"/>
    </row>
    <row r="109" spans="1:25">
      <c r="A109" s="100" t="s">
        <v>63</v>
      </c>
      <c r="B109" s="101" t="s">
        <v>29</v>
      </c>
      <c r="C109" s="116">
        <v>4</v>
      </c>
      <c r="D109" s="116">
        <v>4</v>
      </c>
      <c r="E109" s="116">
        <v>4</v>
      </c>
      <c r="F109" s="116">
        <v>4</v>
      </c>
      <c r="G109" s="116">
        <v>4</v>
      </c>
      <c r="H109" s="116">
        <v>4</v>
      </c>
      <c r="I109" s="116">
        <v>4</v>
      </c>
      <c r="J109" s="116">
        <v>4</v>
      </c>
      <c r="K109" s="116">
        <v>4</v>
      </c>
      <c r="L109" s="116">
        <v>4</v>
      </c>
      <c r="M109" s="116">
        <v>4</v>
      </c>
      <c r="N109" s="117" t="s">
        <v>199</v>
      </c>
      <c r="O109" s="120">
        <v>4</v>
      </c>
      <c r="P109" s="101" t="s">
        <v>128</v>
      </c>
      <c r="Q109" s="103"/>
      <c r="R109" s="103"/>
      <c r="S109" s="103"/>
      <c r="T109" s="103"/>
      <c r="U109" s="103"/>
    </row>
    <row r="110" spans="1:25">
      <c r="A110" s="100" t="s">
        <v>65</v>
      </c>
      <c r="B110" s="101" t="s">
        <v>29</v>
      </c>
      <c r="C110" s="116">
        <v>4</v>
      </c>
      <c r="D110" s="116">
        <v>3</v>
      </c>
      <c r="E110" s="116">
        <v>3</v>
      </c>
      <c r="F110" s="116">
        <v>4</v>
      </c>
      <c r="G110" s="116">
        <v>4</v>
      </c>
      <c r="H110" s="116">
        <v>4</v>
      </c>
      <c r="I110" s="116">
        <v>4</v>
      </c>
      <c r="J110" s="116">
        <v>4</v>
      </c>
      <c r="K110" s="116">
        <v>4</v>
      </c>
      <c r="L110" s="116">
        <v>4</v>
      </c>
      <c r="M110" s="116">
        <v>4</v>
      </c>
      <c r="N110" s="117" t="s">
        <v>199</v>
      </c>
      <c r="O110" s="120">
        <v>4</v>
      </c>
      <c r="P110" s="104"/>
      <c r="Q110" s="102"/>
      <c r="R110" s="102"/>
      <c r="S110" s="102"/>
      <c r="T110" s="102"/>
      <c r="U110" s="102"/>
    </row>
    <row r="111" spans="1:25">
      <c r="A111" s="15" t="s">
        <v>66</v>
      </c>
      <c r="B111" s="16" t="s">
        <v>29</v>
      </c>
      <c r="C111" s="17">
        <v>3</v>
      </c>
      <c r="D111" s="17">
        <v>3</v>
      </c>
      <c r="E111" s="17">
        <v>3</v>
      </c>
      <c r="F111" s="17">
        <v>3</v>
      </c>
      <c r="G111" s="17">
        <v>3</v>
      </c>
      <c r="H111" s="17">
        <v>4</v>
      </c>
      <c r="I111" s="17">
        <v>3</v>
      </c>
      <c r="J111" s="17">
        <v>3</v>
      </c>
      <c r="K111" s="17">
        <v>3</v>
      </c>
      <c r="L111" s="17">
        <v>3</v>
      </c>
      <c r="M111" s="17">
        <v>4</v>
      </c>
      <c r="N111" s="30"/>
      <c r="O111" s="18">
        <v>3</v>
      </c>
      <c r="P111" s="19"/>
      <c r="Q111" s="20"/>
      <c r="R111" s="20"/>
      <c r="S111" s="20"/>
      <c r="T111" s="20"/>
      <c r="U111" s="20"/>
    </row>
    <row r="112" spans="1:25">
      <c r="A112" s="15" t="s">
        <v>67</v>
      </c>
      <c r="B112" s="16" t="s">
        <v>29</v>
      </c>
      <c r="C112" s="17">
        <v>4</v>
      </c>
      <c r="D112" s="17">
        <v>3</v>
      </c>
      <c r="E112" s="17">
        <v>3</v>
      </c>
      <c r="F112" s="17">
        <v>3</v>
      </c>
      <c r="G112" s="17">
        <v>3</v>
      </c>
      <c r="H112" s="17">
        <v>3</v>
      </c>
      <c r="I112" s="17">
        <v>4</v>
      </c>
      <c r="J112" s="17">
        <v>3</v>
      </c>
      <c r="K112" s="17">
        <v>4</v>
      </c>
      <c r="L112" s="17">
        <v>5</v>
      </c>
      <c r="M112" s="17">
        <v>5</v>
      </c>
      <c r="N112" s="30"/>
      <c r="O112" s="18">
        <v>4</v>
      </c>
      <c r="P112" s="16" t="s">
        <v>129</v>
      </c>
      <c r="Q112" s="20"/>
      <c r="R112" s="20"/>
      <c r="S112" s="20"/>
      <c r="T112" s="20"/>
      <c r="U112" s="20"/>
    </row>
    <row r="113" spans="1:25" s="40" customFormat="1">
      <c r="A113" s="95" t="s">
        <v>69</v>
      </c>
      <c r="B113" s="96" t="s">
        <v>29</v>
      </c>
      <c r="C113" s="127">
        <v>5</v>
      </c>
      <c r="D113" s="127">
        <v>4</v>
      </c>
      <c r="E113" s="127">
        <v>4</v>
      </c>
      <c r="F113" s="127">
        <v>4</v>
      </c>
      <c r="G113" s="127">
        <v>4</v>
      </c>
      <c r="H113" s="127">
        <v>3</v>
      </c>
      <c r="I113" s="127">
        <v>4</v>
      </c>
      <c r="J113" s="127">
        <v>2</v>
      </c>
      <c r="K113" s="127">
        <v>4</v>
      </c>
      <c r="L113" s="127">
        <v>5</v>
      </c>
      <c r="M113" s="127">
        <v>4</v>
      </c>
      <c r="N113" s="129" t="s">
        <v>199</v>
      </c>
      <c r="O113" s="134">
        <v>3</v>
      </c>
      <c r="P113" s="97" t="s">
        <v>199</v>
      </c>
      <c r="Q113" s="98" t="s">
        <v>199</v>
      </c>
      <c r="R113" s="98" t="s">
        <v>199</v>
      </c>
      <c r="S113" s="98" t="s">
        <v>199</v>
      </c>
      <c r="T113" s="98" t="s">
        <v>199</v>
      </c>
      <c r="U113" s="98" t="s">
        <v>199</v>
      </c>
      <c r="V113" s="99" t="s">
        <v>199</v>
      </c>
      <c r="W113" s="99" t="s">
        <v>199</v>
      </c>
      <c r="X113" s="99" t="s">
        <v>199</v>
      </c>
      <c r="Y113" s="99" t="s">
        <v>199</v>
      </c>
    </row>
    <row r="114" spans="1:25">
      <c r="A114" s="15" t="s">
        <v>58</v>
      </c>
      <c r="B114" s="16" t="s">
        <v>30</v>
      </c>
      <c r="C114" s="17">
        <v>3</v>
      </c>
      <c r="D114" s="17">
        <v>3</v>
      </c>
      <c r="E114" s="17">
        <v>2</v>
      </c>
      <c r="F114" s="17">
        <v>2</v>
      </c>
      <c r="G114" s="17">
        <v>2</v>
      </c>
      <c r="H114" s="17">
        <v>2</v>
      </c>
      <c r="I114" s="17">
        <v>2</v>
      </c>
      <c r="J114" s="17">
        <v>2</v>
      </c>
      <c r="K114" s="17">
        <v>1</v>
      </c>
      <c r="L114" s="17">
        <v>2</v>
      </c>
      <c r="M114" s="17">
        <v>3</v>
      </c>
      <c r="N114" s="30"/>
      <c r="O114" s="42">
        <v>2</v>
      </c>
      <c r="P114" s="19"/>
      <c r="Q114" s="20"/>
      <c r="R114" s="20"/>
      <c r="S114" s="20"/>
      <c r="T114" s="20"/>
      <c r="U114" s="20"/>
    </row>
    <row r="115" spans="1:25">
      <c r="A115" s="100" t="s">
        <v>61</v>
      </c>
      <c r="B115" s="101" t="s">
        <v>30</v>
      </c>
      <c r="C115" s="116">
        <v>3</v>
      </c>
      <c r="D115" s="116">
        <v>4</v>
      </c>
      <c r="E115" s="116">
        <v>5</v>
      </c>
      <c r="F115" s="116">
        <v>4</v>
      </c>
      <c r="G115" s="116">
        <v>4</v>
      </c>
      <c r="H115" s="116">
        <v>4</v>
      </c>
      <c r="I115" s="116">
        <v>3</v>
      </c>
      <c r="J115" s="116">
        <v>3</v>
      </c>
      <c r="K115" s="116">
        <v>4</v>
      </c>
      <c r="L115" s="116">
        <v>4</v>
      </c>
      <c r="M115" s="116">
        <v>5</v>
      </c>
      <c r="N115" s="117" t="s">
        <v>199</v>
      </c>
      <c r="O115" s="118">
        <v>3</v>
      </c>
      <c r="P115" s="104" t="s">
        <v>131</v>
      </c>
      <c r="Q115" s="105"/>
      <c r="R115" s="105"/>
      <c r="S115" s="105"/>
      <c r="T115" s="102"/>
      <c r="U115" s="102"/>
    </row>
    <row r="116" spans="1:25">
      <c r="A116" s="100" t="s">
        <v>63</v>
      </c>
      <c r="B116" s="101" t="s">
        <v>30</v>
      </c>
      <c r="C116" s="116">
        <v>4</v>
      </c>
      <c r="D116" s="116">
        <v>4</v>
      </c>
      <c r="E116" s="116">
        <v>4</v>
      </c>
      <c r="F116" s="116">
        <v>3</v>
      </c>
      <c r="G116" s="116">
        <v>3</v>
      </c>
      <c r="H116" s="116">
        <v>3</v>
      </c>
      <c r="I116" s="116">
        <v>3</v>
      </c>
      <c r="J116" s="116">
        <v>3</v>
      </c>
      <c r="K116" s="116">
        <v>3</v>
      </c>
      <c r="L116" s="116">
        <v>3</v>
      </c>
      <c r="M116" s="116">
        <v>4</v>
      </c>
      <c r="N116" s="117" t="s">
        <v>199</v>
      </c>
      <c r="O116" s="118">
        <v>3</v>
      </c>
      <c r="P116" s="101" t="s">
        <v>132</v>
      </c>
      <c r="Q116" s="103"/>
      <c r="R116" s="103"/>
      <c r="S116" s="103"/>
      <c r="T116" s="103"/>
      <c r="U116" s="102"/>
    </row>
    <row r="117" spans="1:25">
      <c r="A117" s="100" t="s">
        <v>65</v>
      </c>
      <c r="B117" s="101" t="s">
        <v>30</v>
      </c>
      <c r="C117" s="116">
        <v>4</v>
      </c>
      <c r="D117" s="116">
        <v>5</v>
      </c>
      <c r="E117" s="116">
        <v>4</v>
      </c>
      <c r="F117" s="116">
        <v>4</v>
      </c>
      <c r="G117" s="116">
        <v>3</v>
      </c>
      <c r="H117" s="116">
        <v>4</v>
      </c>
      <c r="I117" s="116">
        <v>4</v>
      </c>
      <c r="J117" s="116">
        <v>4</v>
      </c>
      <c r="K117" s="116">
        <v>5</v>
      </c>
      <c r="L117" s="116">
        <v>5</v>
      </c>
      <c r="M117" s="116">
        <v>4</v>
      </c>
      <c r="N117" s="117" t="s">
        <v>199</v>
      </c>
      <c r="O117" s="120">
        <v>4</v>
      </c>
      <c r="P117" s="104"/>
      <c r="Q117" s="102"/>
      <c r="R117" s="102"/>
      <c r="S117" s="102"/>
      <c r="T117" s="102"/>
      <c r="U117" s="102"/>
    </row>
    <row r="118" spans="1:25">
      <c r="A118" s="15" t="s">
        <v>66</v>
      </c>
      <c r="B118" s="16" t="s">
        <v>30</v>
      </c>
      <c r="C118" s="17">
        <v>4</v>
      </c>
      <c r="D118" s="17">
        <v>4</v>
      </c>
      <c r="E118" s="17">
        <v>4</v>
      </c>
      <c r="F118" s="17">
        <v>3</v>
      </c>
      <c r="G118" s="17">
        <v>4</v>
      </c>
      <c r="H118" s="17">
        <v>3</v>
      </c>
      <c r="I118" s="17">
        <v>3</v>
      </c>
      <c r="J118" s="17">
        <v>4</v>
      </c>
      <c r="K118" s="17">
        <v>3</v>
      </c>
      <c r="L118" s="17">
        <v>3</v>
      </c>
      <c r="M118" s="17">
        <v>4</v>
      </c>
      <c r="N118" s="30"/>
      <c r="O118" s="18">
        <v>3</v>
      </c>
      <c r="P118" s="19"/>
      <c r="Q118" s="20"/>
      <c r="R118" s="20"/>
      <c r="S118" s="20"/>
      <c r="T118" s="20"/>
      <c r="U118" s="20"/>
    </row>
    <row r="119" spans="1:25">
      <c r="A119" s="15" t="s">
        <v>67</v>
      </c>
      <c r="B119" s="16" t="s">
        <v>30</v>
      </c>
      <c r="C119" s="17">
        <v>3</v>
      </c>
      <c r="D119" s="17">
        <v>4</v>
      </c>
      <c r="E119" s="17">
        <v>3</v>
      </c>
      <c r="F119" s="17">
        <v>3</v>
      </c>
      <c r="G119" s="17">
        <v>3</v>
      </c>
      <c r="H119" s="17">
        <v>3</v>
      </c>
      <c r="I119" s="17">
        <v>3</v>
      </c>
      <c r="J119" s="17">
        <v>2</v>
      </c>
      <c r="K119" s="17">
        <v>4</v>
      </c>
      <c r="L119" s="17">
        <v>4</v>
      </c>
      <c r="M119" s="17">
        <v>4</v>
      </c>
      <c r="N119" s="30"/>
      <c r="O119" s="18">
        <v>3</v>
      </c>
      <c r="P119" s="16" t="s">
        <v>133</v>
      </c>
      <c r="Q119" s="20"/>
      <c r="R119" s="20"/>
      <c r="S119" s="20"/>
      <c r="T119" s="20"/>
      <c r="U119" s="20"/>
    </row>
    <row r="120" spans="1:25" s="40" customFormat="1">
      <c r="A120" s="95" t="s">
        <v>69</v>
      </c>
      <c r="B120" s="96" t="s">
        <v>30</v>
      </c>
      <c r="C120" s="127">
        <v>4</v>
      </c>
      <c r="D120" s="127">
        <v>4</v>
      </c>
      <c r="E120" s="127">
        <v>4</v>
      </c>
      <c r="F120" s="127">
        <v>3</v>
      </c>
      <c r="G120" s="127">
        <v>3</v>
      </c>
      <c r="H120" s="127">
        <v>3</v>
      </c>
      <c r="I120" s="127">
        <v>3</v>
      </c>
      <c r="J120" s="127">
        <v>3</v>
      </c>
      <c r="K120" s="127">
        <v>3</v>
      </c>
      <c r="L120" s="127">
        <v>4</v>
      </c>
      <c r="M120" s="127">
        <v>4</v>
      </c>
      <c r="N120" s="129" t="s">
        <v>199</v>
      </c>
      <c r="O120" s="134">
        <v>3</v>
      </c>
      <c r="P120" s="97" t="s">
        <v>199</v>
      </c>
      <c r="Q120" s="98" t="s">
        <v>199</v>
      </c>
      <c r="R120" s="98" t="s">
        <v>199</v>
      </c>
      <c r="S120" s="98" t="s">
        <v>199</v>
      </c>
      <c r="T120" s="98" t="s">
        <v>199</v>
      </c>
      <c r="U120" s="98" t="s">
        <v>199</v>
      </c>
      <c r="V120" s="99" t="s">
        <v>199</v>
      </c>
      <c r="W120" s="99" t="s">
        <v>199</v>
      </c>
      <c r="X120" s="99" t="s">
        <v>199</v>
      </c>
      <c r="Y120" s="99" t="s">
        <v>199</v>
      </c>
    </row>
    <row r="121" spans="1:25">
      <c r="A121" s="15" t="s">
        <v>58</v>
      </c>
      <c r="B121" s="16" t="s">
        <v>31</v>
      </c>
      <c r="C121" s="17">
        <v>5</v>
      </c>
      <c r="D121" s="17">
        <v>4</v>
      </c>
      <c r="E121" s="17">
        <v>5</v>
      </c>
      <c r="F121" s="17">
        <v>5</v>
      </c>
      <c r="G121" s="17">
        <v>5</v>
      </c>
      <c r="H121" s="17">
        <v>5</v>
      </c>
      <c r="I121" s="17">
        <v>5</v>
      </c>
      <c r="J121" s="17">
        <v>4</v>
      </c>
      <c r="K121" s="17">
        <v>5</v>
      </c>
      <c r="L121" s="17">
        <v>5</v>
      </c>
      <c r="M121" s="17">
        <v>5</v>
      </c>
      <c r="N121" s="30"/>
      <c r="O121" s="18">
        <v>5</v>
      </c>
      <c r="P121" s="19"/>
      <c r="Q121" s="20"/>
      <c r="R121" s="20"/>
      <c r="S121" s="20"/>
      <c r="T121" s="20"/>
      <c r="U121" s="20"/>
    </row>
    <row r="122" spans="1:25">
      <c r="A122" s="100" t="s">
        <v>61</v>
      </c>
      <c r="B122" s="101" t="s">
        <v>31</v>
      </c>
      <c r="C122" s="116">
        <v>5</v>
      </c>
      <c r="D122" s="116">
        <v>5</v>
      </c>
      <c r="E122" s="116">
        <v>5</v>
      </c>
      <c r="F122" s="116">
        <v>5</v>
      </c>
      <c r="G122" s="116">
        <v>5</v>
      </c>
      <c r="H122" s="116">
        <v>5</v>
      </c>
      <c r="I122" s="116">
        <v>5</v>
      </c>
      <c r="J122" s="116">
        <v>5</v>
      </c>
      <c r="K122" s="116">
        <v>5</v>
      </c>
      <c r="L122" s="116">
        <v>5</v>
      </c>
      <c r="M122" s="116">
        <v>5</v>
      </c>
      <c r="N122" s="117" t="s">
        <v>199</v>
      </c>
      <c r="O122" s="118">
        <v>5</v>
      </c>
      <c r="P122" s="104" t="s">
        <v>135</v>
      </c>
      <c r="Q122" s="105"/>
      <c r="R122" s="105"/>
      <c r="S122" s="105"/>
      <c r="T122" s="105"/>
      <c r="U122" s="105"/>
    </row>
    <row r="123" spans="1:25">
      <c r="A123" s="100" t="s">
        <v>63</v>
      </c>
      <c r="B123" s="101" t="s">
        <v>31</v>
      </c>
      <c r="C123" s="116">
        <v>5</v>
      </c>
      <c r="D123" s="116">
        <v>5</v>
      </c>
      <c r="E123" s="116">
        <v>5</v>
      </c>
      <c r="F123" s="116">
        <v>4</v>
      </c>
      <c r="G123" s="116">
        <v>4</v>
      </c>
      <c r="H123" s="116">
        <v>4</v>
      </c>
      <c r="I123" s="116">
        <v>5</v>
      </c>
      <c r="J123" s="116">
        <v>4</v>
      </c>
      <c r="K123" s="116">
        <v>4</v>
      </c>
      <c r="L123" s="116">
        <v>5</v>
      </c>
      <c r="M123" s="116">
        <v>5</v>
      </c>
      <c r="N123" s="117" t="s">
        <v>199</v>
      </c>
      <c r="O123" s="118">
        <v>5</v>
      </c>
      <c r="P123" s="101" t="s">
        <v>136</v>
      </c>
      <c r="Q123" s="103"/>
      <c r="R123" s="103"/>
      <c r="S123" s="103"/>
      <c r="T123" s="103"/>
      <c r="U123" s="103"/>
    </row>
    <row r="124" spans="1:25">
      <c r="A124" s="101" t="s">
        <v>65</v>
      </c>
      <c r="B124" s="101" t="s">
        <v>31</v>
      </c>
      <c r="C124" s="121">
        <v>5</v>
      </c>
      <c r="D124" s="121">
        <v>5</v>
      </c>
      <c r="E124" s="121">
        <v>5</v>
      </c>
      <c r="F124" s="121">
        <v>5</v>
      </c>
      <c r="G124" s="121">
        <v>5</v>
      </c>
      <c r="H124" s="121">
        <v>5</v>
      </c>
      <c r="I124" s="121">
        <v>5</v>
      </c>
      <c r="J124" s="121">
        <v>5</v>
      </c>
      <c r="K124" s="121">
        <v>5</v>
      </c>
      <c r="L124" s="121">
        <v>5</v>
      </c>
      <c r="M124" s="121">
        <v>5</v>
      </c>
      <c r="N124" s="122" t="s">
        <v>199</v>
      </c>
      <c r="O124" s="123">
        <v>5</v>
      </c>
      <c r="P124" s="115"/>
      <c r="Q124" s="115"/>
      <c r="R124" s="115"/>
      <c r="S124" s="115"/>
      <c r="T124" s="115"/>
      <c r="U124" s="115"/>
    </row>
    <row r="125" spans="1:25">
      <c r="A125" s="15" t="s">
        <v>66</v>
      </c>
      <c r="B125" s="16" t="s">
        <v>31</v>
      </c>
      <c r="C125" s="17">
        <v>4</v>
      </c>
      <c r="D125" s="17">
        <v>3</v>
      </c>
      <c r="E125" s="17">
        <v>4</v>
      </c>
      <c r="F125" s="17">
        <v>4</v>
      </c>
      <c r="G125" s="17">
        <v>5</v>
      </c>
      <c r="H125" s="17">
        <v>4</v>
      </c>
      <c r="I125" s="17">
        <v>4</v>
      </c>
      <c r="J125" s="17">
        <v>3</v>
      </c>
      <c r="K125" s="17">
        <v>3</v>
      </c>
      <c r="L125" s="17">
        <v>3</v>
      </c>
      <c r="M125" s="17">
        <v>4</v>
      </c>
      <c r="N125" s="30"/>
      <c r="O125" s="18">
        <v>4</v>
      </c>
      <c r="P125" s="19"/>
      <c r="Q125" s="20"/>
      <c r="R125" s="20"/>
      <c r="S125" s="20"/>
      <c r="T125" s="20"/>
      <c r="U125" s="20"/>
    </row>
    <row r="126" spans="1:25">
      <c r="A126" s="15" t="s">
        <v>67</v>
      </c>
      <c r="B126" s="16" t="s">
        <v>31</v>
      </c>
      <c r="C126" s="17">
        <v>5</v>
      </c>
      <c r="D126" s="17">
        <v>4</v>
      </c>
      <c r="E126" s="17">
        <v>5</v>
      </c>
      <c r="F126" s="17">
        <v>5</v>
      </c>
      <c r="G126" s="17">
        <v>5</v>
      </c>
      <c r="H126" s="17">
        <v>4</v>
      </c>
      <c r="I126" s="17">
        <v>5</v>
      </c>
      <c r="J126" s="17">
        <v>4</v>
      </c>
      <c r="K126" s="17">
        <v>5</v>
      </c>
      <c r="L126" s="17">
        <v>4</v>
      </c>
      <c r="M126" s="17">
        <v>4</v>
      </c>
      <c r="N126" s="30"/>
      <c r="O126" s="18">
        <v>5</v>
      </c>
      <c r="P126" s="16" t="s">
        <v>137</v>
      </c>
      <c r="Q126" s="20"/>
      <c r="R126" s="20"/>
      <c r="S126" s="20"/>
      <c r="T126" s="20"/>
      <c r="U126" s="20"/>
    </row>
    <row r="127" spans="1:25" s="40" customFormat="1">
      <c r="A127" s="95" t="s">
        <v>69</v>
      </c>
      <c r="B127" s="96" t="s">
        <v>31</v>
      </c>
      <c r="C127" s="127">
        <v>5</v>
      </c>
      <c r="D127" s="127">
        <v>4</v>
      </c>
      <c r="E127" s="127">
        <v>5</v>
      </c>
      <c r="F127" s="127">
        <v>5</v>
      </c>
      <c r="G127" s="127">
        <v>5</v>
      </c>
      <c r="H127" s="127">
        <v>5</v>
      </c>
      <c r="I127" s="127">
        <v>5</v>
      </c>
      <c r="J127" s="127">
        <v>5</v>
      </c>
      <c r="K127" s="127">
        <v>5</v>
      </c>
      <c r="L127" s="127">
        <v>5</v>
      </c>
      <c r="M127" s="127">
        <v>5</v>
      </c>
      <c r="N127" s="129" t="s">
        <v>199</v>
      </c>
      <c r="O127" s="134">
        <v>5</v>
      </c>
      <c r="P127" s="97" t="s">
        <v>199</v>
      </c>
      <c r="Q127" s="98" t="s">
        <v>199</v>
      </c>
      <c r="R127" s="98" t="s">
        <v>199</v>
      </c>
      <c r="S127" s="98" t="s">
        <v>199</v>
      </c>
      <c r="T127" s="98" t="s">
        <v>199</v>
      </c>
      <c r="U127" s="98" t="s">
        <v>199</v>
      </c>
      <c r="V127" s="99" t="s">
        <v>199</v>
      </c>
      <c r="W127" s="99" t="s">
        <v>199</v>
      </c>
      <c r="X127" s="99" t="s">
        <v>199</v>
      </c>
      <c r="Y127" s="99" t="s">
        <v>199</v>
      </c>
    </row>
    <row r="128" spans="1:25">
      <c r="A128" s="15" t="s">
        <v>58</v>
      </c>
      <c r="B128" s="16" t="s">
        <v>32</v>
      </c>
      <c r="C128" s="17">
        <v>5</v>
      </c>
      <c r="D128" s="17">
        <v>5</v>
      </c>
      <c r="E128" s="17">
        <v>4</v>
      </c>
      <c r="F128" s="17">
        <v>5</v>
      </c>
      <c r="G128" s="17">
        <v>4</v>
      </c>
      <c r="H128" s="17">
        <v>5</v>
      </c>
      <c r="I128" s="17">
        <v>5</v>
      </c>
      <c r="J128" s="17">
        <v>4</v>
      </c>
      <c r="K128" s="17">
        <v>5</v>
      </c>
      <c r="L128" s="17">
        <v>5</v>
      </c>
      <c r="M128" s="17">
        <v>3</v>
      </c>
      <c r="N128" s="30"/>
      <c r="O128" s="75">
        <v>3</v>
      </c>
      <c r="P128" s="19"/>
      <c r="Q128" s="20"/>
      <c r="R128" s="20"/>
      <c r="S128" s="20"/>
      <c r="T128" s="20"/>
      <c r="U128" s="20"/>
    </row>
    <row r="129" spans="1:25">
      <c r="A129" s="100" t="s">
        <v>61</v>
      </c>
      <c r="B129" s="101" t="s">
        <v>32</v>
      </c>
      <c r="C129" s="116">
        <v>5</v>
      </c>
      <c r="D129" s="116">
        <v>3</v>
      </c>
      <c r="E129" s="116">
        <v>4</v>
      </c>
      <c r="F129" s="116">
        <v>3</v>
      </c>
      <c r="G129" s="116">
        <v>3</v>
      </c>
      <c r="H129" s="116">
        <v>3</v>
      </c>
      <c r="I129" s="116">
        <v>4</v>
      </c>
      <c r="J129" s="116">
        <v>3</v>
      </c>
      <c r="K129" s="116">
        <v>5</v>
      </c>
      <c r="L129" s="116">
        <v>4</v>
      </c>
      <c r="M129" s="116">
        <v>3</v>
      </c>
      <c r="N129" s="117" t="s">
        <v>199</v>
      </c>
      <c r="O129" s="120">
        <v>2</v>
      </c>
      <c r="P129" s="101" t="s">
        <v>139</v>
      </c>
      <c r="Q129" s="103"/>
      <c r="R129" s="103"/>
      <c r="S129" s="103"/>
      <c r="T129" s="103"/>
      <c r="U129" s="102"/>
    </row>
    <row r="130" spans="1:25">
      <c r="A130" s="100" t="s">
        <v>63</v>
      </c>
      <c r="B130" s="101" t="s">
        <v>32</v>
      </c>
      <c r="C130" s="116">
        <v>4</v>
      </c>
      <c r="D130" s="116">
        <v>3</v>
      </c>
      <c r="E130" s="116">
        <v>4</v>
      </c>
      <c r="F130" s="116">
        <v>3</v>
      </c>
      <c r="G130" s="116">
        <v>3</v>
      </c>
      <c r="H130" s="116">
        <v>3</v>
      </c>
      <c r="I130" s="116">
        <v>4</v>
      </c>
      <c r="J130" s="116">
        <v>3</v>
      </c>
      <c r="K130" s="116">
        <v>4</v>
      </c>
      <c r="L130" s="116">
        <v>4</v>
      </c>
      <c r="M130" s="116">
        <v>4</v>
      </c>
      <c r="N130" s="117" t="s">
        <v>199</v>
      </c>
      <c r="O130" s="120">
        <v>3</v>
      </c>
      <c r="P130" s="101" t="s">
        <v>140</v>
      </c>
      <c r="Q130" s="103"/>
      <c r="R130" s="103"/>
      <c r="S130" s="103"/>
      <c r="T130" s="103"/>
      <c r="U130" s="103"/>
    </row>
    <row r="131" spans="1:25">
      <c r="A131" s="100" t="s">
        <v>65</v>
      </c>
      <c r="B131" s="101" t="s">
        <v>32</v>
      </c>
      <c r="C131" s="116">
        <v>4</v>
      </c>
      <c r="D131" s="116">
        <v>3</v>
      </c>
      <c r="E131" s="125">
        <v>2</v>
      </c>
      <c r="F131" s="125">
        <v>2</v>
      </c>
      <c r="G131" s="125">
        <v>2</v>
      </c>
      <c r="H131" s="116">
        <v>4</v>
      </c>
      <c r="I131" s="116">
        <v>4</v>
      </c>
      <c r="J131" s="116">
        <v>3</v>
      </c>
      <c r="K131" s="116">
        <v>5</v>
      </c>
      <c r="L131" s="116">
        <v>4</v>
      </c>
      <c r="M131" s="116">
        <v>4</v>
      </c>
      <c r="N131" s="117" t="s">
        <v>199</v>
      </c>
      <c r="O131" s="120">
        <v>3</v>
      </c>
      <c r="P131" s="104"/>
      <c r="Q131" s="102"/>
      <c r="R131" s="102"/>
      <c r="S131" s="102"/>
      <c r="T131" s="102"/>
      <c r="U131" s="102"/>
    </row>
    <row r="132" spans="1:25">
      <c r="A132" s="15" t="s">
        <v>66</v>
      </c>
      <c r="B132" s="16" t="s">
        <v>32</v>
      </c>
      <c r="C132" s="17">
        <v>3</v>
      </c>
      <c r="D132" s="17">
        <v>3</v>
      </c>
      <c r="E132" s="17">
        <v>2</v>
      </c>
      <c r="F132" s="17">
        <v>2</v>
      </c>
      <c r="G132" s="17">
        <v>2</v>
      </c>
      <c r="H132" s="17">
        <v>3</v>
      </c>
      <c r="I132" s="17">
        <v>3</v>
      </c>
      <c r="J132" s="17">
        <v>2</v>
      </c>
      <c r="K132" s="17">
        <v>2</v>
      </c>
      <c r="L132" s="17">
        <v>2</v>
      </c>
      <c r="M132" s="17">
        <v>3</v>
      </c>
      <c r="N132" s="30"/>
      <c r="O132" s="42">
        <v>1</v>
      </c>
      <c r="P132" s="19"/>
      <c r="Q132" s="20"/>
      <c r="R132" s="20"/>
      <c r="S132" s="20"/>
      <c r="T132" s="20"/>
      <c r="U132" s="20"/>
    </row>
    <row r="133" spans="1:25">
      <c r="A133" s="15" t="s">
        <v>67</v>
      </c>
      <c r="B133" s="16" t="s">
        <v>32</v>
      </c>
      <c r="C133" s="17">
        <v>2</v>
      </c>
      <c r="D133" s="17">
        <v>2</v>
      </c>
      <c r="E133" s="17">
        <v>2</v>
      </c>
      <c r="F133" s="17">
        <v>2</v>
      </c>
      <c r="G133" s="17">
        <v>2</v>
      </c>
      <c r="H133" s="17">
        <v>1</v>
      </c>
      <c r="I133" s="17">
        <v>2</v>
      </c>
      <c r="J133" s="17">
        <v>2</v>
      </c>
      <c r="K133" s="17">
        <v>3</v>
      </c>
      <c r="L133" s="17">
        <v>2</v>
      </c>
      <c r="M133" s="17">
        <v>2</v>
      </c>
      <c r="N133" s="30"/>
      <c r="O133" s="42">
        <v>1</v>
      </c>
      <c r="P133" s="16" t="s">
        <v>141</v>
      </c>
      <c r="Q133" s="20"/>
      <c r="R133" s="20"/>
      <c r="S133" s="20"/>
      <c r="T133" s="20"/>
      <c r="U133" s="20"/>
    </row>
    <row r="134" spans="1:25" s="40" customFormat="1">
      <c r="A134" s="95" t="s">
        <v>69</v>
      </c>
      <c r="B134" s="96" t="s">
        <v>32</v>
      </c>
      <c r="C134" s="127">
        <v>5</v>
      </c>
      <c r="D134" s="127">
        <v>4</v>
      </c>
      <c r="E134" s="127">
        <v>4</v>
      </c>
      <c r="F134" s="127">
        <v>3</v>
      </c>
      <c r="G134" s="127">
        <v>4</v>
      </c>
      <c r="H134" s="127">
        <v>4</v>
      </c>
      <c r="I134" s="127">
        <v>4</v>
      </c>
      <c r="J134" s="127">
        <v>3</v>
      </c>
      <c r="K134" s="127">
        <v>4</v>
      </c>
      <c r="L134" s="127">
        <v>3</v>
      </c>
      <c r="M134" s="127">
        <v>3</v>
      </c>
      <c r="N134" s="129" t="s">
        <v>199</v>
      </c>
      <c r="O134" s="133">
        <v>3</v>
      </c>
      <c r="P134" s="97" t="s">
        <v>199</v>
      </c>
      <c r="Q134" s="98" t="s">
        <v>199</v>
      </c>
      <c r="R134" s="98" t="s">
        <v>199</v>
      </c>
      <c r="S134" s="98" t="s">
        <v>199</v>
      </c>
      <c r="T134" s="98" t="s">
        <v>199</v>
      </c>
      <c r="U134" s="98" t="s">
        <v>199</v>
      </c>
      <c r="V134" s="99" t="s">
        <v>199</v>
      </c>
      <c r="W134" s="99" t="s">
        <v>199</v>
      </c>
      <c r="X134" s="99" t="s">
        <v>199</v>
      </c>
      <c r="Y134" s="99" t="s">
        <v>199</v>
      </c>
    </row>
    <row r="135" spans="1:25">
      <c r="A135" s="15" t="s">
        <v>58</v>
      </c>
      <c r="B135" s="16" t="s">
        <v>33</v>
      </c>
      <c r="C135" s="17">
        <v>5</v>
      </c>
      <c r="D135" s="17">
        <v>5</v>
      </c>
      <c r="E135" s="17">
        <v>5</v>
      </c>
      <c r="F135" s="17">
        <v>4</v>
      </c>
      <c r="G135" s="17">
        <v>5</v>
      </c>
      <c r="H135" s="17">
        <v>5</v>
      </c>
      <c r="I135" s="17">
        <v>5</v>
      </c>
      <c r="J135" s="17">
        <v>4</v>
      </c>
      <c r="K135" s="17">
        <v>5</v>
      </c>
      <c r="L135" s="17">
        <v>5</v>
      </c>
      <c r="M135" s="17">
        <v>5</v>
      </c>
      <c r="N135" s="30"/>
      <c r="O135" s="18">
        <v>3</v>
      </c>
      <c r="P135" s="19"/>
      <c r="Q135" s="20"/>
      <c r="R135" s="20"/>
      <c r="S135" s="20"/>
      <c r="T135" s="20"/>
      <c r="U135" s="20"/>
    </row>
    <row r="136" spans="1:25">
      <c r="A136" s="100" t="s">
        <v>61</v>
      </c>
      <c r="B136" s="101" t="s">
        <v>33</v>
      </c>
      <c r="C136" s="116">
        <v>4</v>
      </c>
      <c r="D136" s="116">
        <v>4</v>
      </c>
      <c r="E136" s="116">
        <v>4</v>
      </c>
      <c r="F136" s="116">
        <v>3</v>
      </c>
      <c r="G136" s="116">
        <v>3</v>
      </c>
      <c r="H136" s="116">
        <v>3</v>
      </c>
      <c r="I136" s="116">
        <v>3</v>
      </c>
      <c r="J136" s="116">
        <v>3</v>
      </c>
      <c r="K136" s="116">
        <v>3</v>
      </c>
      <c r="L136" s="116">
        <v>3</v>
      </c>
      <c r="M136" s="116">
        <v>5</v>
      </c>
      <c r="N136" s="117" t="s">
        <v>199</v>
      </c>
      <c r="O136" s="118">
        <v>3</v>
      </c>
      <c r="P136" s="104" t="s">
        <v>143</v>
      </c>
      <c r="Q136" s="105"/>
      <c r="R136" s="105"/>
      <c r="S136" s="105"/>
      <c r="T136" s="105"/>
      <c r="U136" s="102"/>
    </row>
    <row r="137" spans="1:25">
      <c r="A137" s="100" t="s">
        <v>63</v>
      </c>
      <c r="B137" s="101" t="s">
        <v>33</v>
      </c>
      <c r="C137" s="116">
        <v>4</v>
      </c>
      <c r="D137" s="116">
        <v>4</v>
      </c>
      <c r="E137" s="116">
        <v>4</v>
      </c>
      <c r="F137" s="116">
        <v>3</v>
      </c>
      <c r="G137" s="116">
        <v>3</v>
      </c>
      <c r="H137" s="116">
        <v>4</v>
      </c>
      <c r="I137" s="116">
        <v>4</v>
      </c>
      <c r="J137" s="116">
        <v>3</v>
      </c>
      <c r="K137" s="116">
        <v>3</v>
      </c>
      <c r="L137" s="116">
        <v>4</v>
      </c>
      <c r="M137" s="116">
        <v>4</v>
      </c>
      <c r="N137" s="117" t="s">
        <v>199</v>
      </c>
      <c r="O137" s="118">
        <v>3</v>
      </c>
      <c r="P137" s="101" t="s">
        <v>144</v>
      </c>
      <c r="Q137" s="103"/>
      <c r="R137" s="103"/>
      <c r="S137" s="103"/>
      <c r="T137" s="103"/>
      <c r="U137" s="103"/>
    </row>
    <row r="138" spans="1:25">
      <c r="A138" s="101" t="s">
        <v>65</v>
      </c>
      <c r="B138" s="101" t="s">
        <v>33</v>
      </c>
      <c r="C138" s="121">
        <v>5</v>
      </c>
      <c r="D138" s="121">
        <v>5</v>
      </c>
      <c r="E138" s="121">
        <v>5</v>
      </c>
      <c r="F138" s="121">
        <v>4</v>
      </c>
      <c r="G138" s="121">
        <v>3</v>
      </c>
      <c r="H138" s="121">
        <v>4</v>
      </c>
      <c r="I138" s="121">
        <v>4</v>
      </c>
      <c r="J138" s="121">
        <v>4</v>
      </c>
      <c r="K138" s="121">
        <v>4</v>
      </c>
      <c r="L138" s="121">
        <v>3</v>
      </c>
      <c r="M138" s="121">
        <v>4</v>
      </c>
      <c r="N138" s="122" t="s">
        <v>199</v>
      </c>
      <c r="O138" s="123">
        <v>3</v>
      </c>
      <c r="P138" s="115"/>
      <c r="Q138" s="115"/>
      <c r="R138" s="115"/>
      <c r="S138" s="115"/>
      <c r="T138" s="115"/>
      <c r="U138" s="115"/>
    </row>
    <row r="139" spans="1:25">
      <c r="A139" s="15" t="s">
        <v>66</v>
      </c>
      <c r="B139" s="16" t="s">
        <v>33</v>
      </c>
      <c r="C139" s="17">
        <v>4</v>
      </c>
      <c r="D139" s="17">
        <v>4</v>
      </c>
      <c r="E139" s="17">
        <v>4</v>
      </c>
      <c r="F139" s="17">
        <v>3</v>
      </c>
      <c r="G139" s="17">
        <v>4</v>
      </c>
      <c r="H139" s="17">
        <v>4</v>
      </c>
      <c r="I139" s="17">
        <v>3</v>
      </c>
      <c r="J139" s="17">
        <v>4</v>
      </c>
      <c r="K139" s="17">
        <v>4</v>
      </c>
      <c r="L139" s="17">
        <v>4</v>
      </c>
      <c r="M139" s="17">
        <v>4</v>
      </c>
      <c r="N139" s="30"/>
      <c r="O139" s="18">
        <v>3</v>
      </c>
      <c r="P139" s="19"/>
      <c r="Q139" s="20"/>
      <c r="R139" s="20"/>
      <c r="S139" s="20"/>
      <c r="T139" s="20"/>
      <c r="U139" s="20"/>
    </row>
    <row r="140" spans="1:25">
      <c r="A140" s="15" t="s">
        <v>67</v>
      </c>
      <c r="B140" s="16" t="s">
        <v>33</v>
      </c>
      <c r="C140" s="17">
        <v>5</v>
      </c>
      <c r="D140" s="17">
        <v>4</v>
      </c>
      <c r="E140" s="17">
        <v>5</v>
      </c>
      <c r="F140" s="17">
        <v>3</v>
      </c>
      <c r="G140" s="17">
        <v>3</v>
      </c>
      <c r="H140" s="17">
        <v>4</v>
      </c>
      <c r="I140" s="17">
        <v>5</v>
      </c>
      <c r="J140" s="17">
        <v>4</v>
      </c>
      <c r="K140" s="17">
        <v>5</v>
      </c>
      <c r="L140" s="17">
        <v>5</v>
      </c>
      <c r="M140" s="17">
        <v>5</v>
      </c>
      <c r="N140" s="30"/>
      <c r="O140" s="18">
        <v>3</v>
      </c>
      <c r="P140" s="16" t="s">
        <v>145</v>
      </c>
      <c r="Q140" s="20"/>
      <c r="R140" s="20"/>
      <c r="S140" s="20"/>
      <c r="T140" s="20"/>
      <c r="U140" s="20"/>
    </row>
    <row r="141" spans="1:25" s="40" customFormat="1">
      <c r="A141" s="95" t="s">
        <v>69</v>
      </c>
      <c r="B141" s="96" t="s">
        <v>33</v>
      </c>
      <c r="C141" s="127">
        <v>5</v>
      </c>
      <c r="D141" s="127">
        <v>5</v>
      </c>
      <c r="E141" s="127">
        <v>5</v>
      </c>
      <c r="F141" s="127">
        <v>5</v>
      </c>
      <c r="G141" s="132">
        <v>3</v>
      </c>
      <c r="H141" s="132">
        <v>3</v>
      </c>
      <c r="I141" s="127">
        <v>5</v>
      </c>
      <c r="J141" s="127">
        <v>5</v>
      </c>
      <c r="K141" s="127">
        <v>5</v>
      </c>
      <c r="L141" s="127">
        <v>5</v>
      </c>
      <c r="M141" s="127">
        <v>5</v>
      </c>
      <c r="N141" s="129" t="s">
        <v>199</v>
      </c>
      <c r="O141" s="133">
        <v>3</v>
      </c>
      <c r="P141" s="97" t="s">
        <v>199</v>
      </c>
      <c r="Q141" s="98" t="s">
        <v>199</v>
      </c>
      <c r="R141" s="98" t="s">
        <v>199</v>
      </c>
      <c r="S141" s="98" t="s">
        <v>199</v>
      </c>
      <c r="T141" s="98" t="s">
        <v>199</v>
      </c>
      <c r="U141" s="98" t="s">
        <v>199</v>
      </c>
      <c r="V141" s="99" t="s">
        <v>199</v>
      </c>
      <c r="W141" s="99" t="s">
        <v>199</v>
      </c>
      <c r="X141" s="99" t="s">
        <v>199</v>
      </c>
      <c r="Y141" s="99" t="s">
        <v>199</v>
      </c>
    </row>
    <row r="142" spans="1:25">
      <c r="A142" s="15" t="s">
        <v>58</v>
      </c>
      <c r="B142" s="16" t="s">
        <v>34</v>
      </c>
      <c r="C142" s="17">
        <v>3</v>
      </c>
      <c r="D142" s="17">
        <v>2</v>
      </c>
      <c r="E142" s="17">
        <v>5</v>
      </c>
      <c r="F142" s="17">
        <v>5</v>
      </c>
      <c r="G142" s="17">
        <v>5</v>
      </c>
      <c r="H142" s="17">
        <v>5</v>
      </c>
      <c r="I142" s="17">
        <v>3</v>
      </c>
      <c r="J142" s="17">
        <v>3</v>
      </c>
      <c r="K142" s="17">
        <v>3</v>
      </c>
      <c r="L142" s="17">
        <v>4</v>
      </c>
      <c r="M142" s="17">
        <v>5</v>
      </c>
      <c r="N142" s="30"/>
      <c r="O142" s="18">
        <v>4</v>
      </c>
      <c r="P142" s="19"/>
      <c r="Q142" s="20"/>
      <c r="R142" s="20"/>
      <c r="S142" s="20"/>
      <c r="T142" s="20"/>
      <c r="U142" s="20"/>
    </row>
    <row r="143" spans="1:25">
      <c r="A143" s="100" t="s">
        <v>61</v>
      </c>
      <c r="B143" s="101" t="s">
        <v>34</v>
      </c>
      <c r="C143" s="116">
        <v>4</v>
      </c>
      <c r="D143" s="116">
        <v>5</v>
      </c>
      <c r="E143" s="116">
        <v>5</v>
      </c>
      <c r="F143" s="116">
        <v>4</v>
      </c>
      <c r="G143" s="116">
        <v>4</v>
      </c>
      <c r="H143" s="116">
        <v>5</v>
      </c>
      <c r="I143" s="116">
        <v>4</v>
      </c>
      <c r="J143" s="116">
        <v>4</v>
      </c>
      <c r="K143" s="116">
        <v>5</v>
      </c>
      <c r="L143" s="116">
        <v>3</v>
      </c>
      <c r="M143" s="116">
        <v>5</v>
      </c>
      <c r="N143" s="117" t="s">
        <v>199</v>
      </c>
      <c r="O143" s="118">
        <v>4</v>
      </c>
      <c r="P143" s="101" t="s">
        <v>147</v>
      </c>
      <c r="Q143" s="102"/>
      <c r="R143" s="102"/>
      <c r="S143" s="102"/>
      <c r="T143" s="102"/>
      <c r="U143" s="102"/>
    </row>
    <row r="144" spans="1:25">
      <c r="A144" s="100" t="s">
        <v>63</v>
      </c>
      <c r="B144" s="101" t="s">
        <v>34</v>
      </c>
      <c r="C144" s="116">
        <v>4</v>
      </c>
      <c r="D144" s="116">
        <v>3</v>
      </c>
      <c r="E144" s="116">
        <v>4</v>
      </c>
      <c r="F144" s="116">
        <v>3</v>
      </c>
      <c r="G144" s="116">
        <v>3</v>
      </c>
      <c r="H144" s="116">
        <v>3</v>
      </c>
      <c r="I144" s="116">
        <v>2</v>
      </c>
      <c r="J144" s="116">
        <v>3</v>
      </c>
      <c r="K144" s="116">
        <v>4</v>
      </c>
      <c r="L144" s="116">
        <v>4</v>
      </c>
      <c r="M144" s="116">
        <v>3</v>
      </c>
      <c r="N144" s="117" t="s">
        <v>199</v>
      </c>
      <c r="O144" s="118">
        <v>3</v>
      </c>
      <c r="P144" s="101" t="s">
        <v>148</v>
      </c>
      <c r="Q144" s="103"/>
      <c r="R144" s="103"/>
      <c r="S144" s="103"/>
      <c r="T144" s="103"/>
      <c r="U144" s="103"/>
    </row>
    <row r="145" spans="1:25">
      <c r="A145" s="101" t="s">
        <v>65</v>
      </c>
      <c r="B145" s="101" t="s">
        <v>34</v>
      </c>
      <c r="C145" s="121">
        <v>4</v>
      </c>
      <c r="D145" s="121">
        <v>3</v>
      </c>
      <c r="E145" s="121">
        <v>4</v>
      </c>
      <c r="F145" s="121">
        <v>4</v>
      </c>
      <c r="G145" s="121">
        <v>4</v>
      </c>
      <c r="H145" s="121">
        <v>4</v>
      </c>
      <c r="I145" s="121">
        <v>4</v>
      </c>
      <c r="J145" s="121">
        <v>4</v>
      </c>
      <c r="K145" s="121">
        <v>3</v>
      </c>
      <c r="L145" s="121">
        <v>4</v>
      </c>
      <c r="M145" s="121">
        <v>4</v>
      </c>
      <c r="N145" s="122" t="s">
        <v>199</v>
      </c>
      <c r="O145" s="123">
        <v>4</v>
      </c>
      <c r="P145" s="115"/>
      <c r="Q145" s="115"/>
      <c r="R145" s="115"/>
      <c r="S145" s="115"/>
      <c r="T145" s="115"/>
      <c r="U145" s="115"/>
    </row>
    <row r="146" spans="1:25">
      <c r="A146" s="15" t="s">
        <v>66</v>
      </c>
      <c r="B146" s="16" t="s">
        <v>34</v>
      </c>
      <c r="C146" s="17">
        <v>4</v>
      </c>
      <c r="D146" s="17">
        <v>3</v>
      </c>
      <c r="E146" s="17">
        <v>3</v>
      </c>
      <c r="F146" s="17">
        <v>4</v>
      </c>
      <c r="G146" s="17">
        <v>4</v>
      </c>
      <c r="H146" s="17">
        <v>4</v>
      </c>
      <c r="I146" s="17">
        <v>4</v>
      </c>
      <c r="J146" s="17">
        <v>3</v>
      </c>
      <c r="K146" s="17">
        <v>5</v>
      </c>
      <c r="L146" s="17">
        <v>4</v>
      </c>
      <c r="M146" s="17">
        <v>4</v>
      </c>
      <c r="N146" s="30"/>
      <c r="O146" s="18">
        <v>5</v>
      </c>
      <c r="P146" s="19"/>
      <c r="Q146" s="20"/>
      <c r="R146" s="20"/>
      <c r="S146" s="20"/>
      <c r="T146" s="20"/>
      <c r="U146" s="20"/>
    </row>
    <row r="147" spans="1:25">
      <c r="A147" s="15" t="s">
        <v>67</v>
      </c>
      <c r="B147" s="16" t="s">
        <v>34</v>
      </c>
      <c r="C147" s="17">
        <v>3</v>
      </c>
      <c r="D147" s="17">
        <v>3</v>
      </c>
      <c r="E147" s="17">
        <v>3</v>
      </c>
      <c r="F147" s="17">
        <v>4</v>
      </c>
      <c r="G147" s="17">
        <v>3</v>
      </c>
      <c r="H147" s="17">
        <v>4</v>
      </c>
      <c r="I147" s="17">
        <v>4</v>
      </c>
      <c r="J147" s="17">
        <v>3</v>
      </c>
      <c r="K147" s="17">
        <v>4</v>
      </c>
      <c r="L147" s="17">
        <v>3</v>
      </c>
      <c r="M147" s="17">
        <v>4</v>
      </c>
      <c r="N147" s="30"/>
      <c r="O147" s="18">
        <v>4</v>
      </c>
      <c r="P147" s="16" t="s">
        <v>149</v>
      </c>
      <c r="Q147" s="20"/>
      <c r="R147" s="20"/>
      <c r="S147" s="20"/>
      <c r="T147" s="20"/>
      <c r="U147" s="20"/>
    </row>
    <row r="148" spans="1:25" s="40" customFormat="1">
      <c r="A148" s="95" t="s">
        <v>69</v>
      </c>
      <c r="B148" s="96" t="s">
        <v>34</v>
      </c>
      <c r="C148" s="127">
        <v>5</v>
      </c>
      <c r="D148" s="127">
        <v>5</v>
      </c>
      <c r="E148" s="127">
        <v>4</v>
      </c>
      <c r="F148" s="127">
        <v>5</v>
      </c>
      <c r="G148" s="127">
        <v>5</v>
      </c>
      <c r="H148" s="127">
        <v>5</v>
      </c>
      <c r="I148" s="127">
        <v>5</v>
      </c>
      <c r="J148" s="127">
        <v>5</v>
      </c>
      <c r="K148" s="127">
        <v>5</v>
      </c>
      <c r="L148" s="127">
        <v>5</v>
      </c>
      <c r="M148" s="127">
        <v>5</v>
      </c>
      <c r="N148" s="129" t="s">
        <v>199</v>
      </c>
      <c r="O148" s="134">
        <v>5</v>
      </c>
      <c r="P148" s="97" t="s">
        <v>199</v>
      </c>
      <c r="Q148" s="98" t="s">
        <v>199</v>
      </c>
      <c r="R148" s="98" t="s">
        <v>199</v>
      </c>
      <c r="S148" s="98" t="s">
        <v>199</v>
      </c>
      <c r="T148" s="98" t="s">
        <v>199</v>
      </c>
      <c r="U148" s="98" t="s">
        <v>199</v>
      </c>
      <c r="V148" s="99" t="s">
        <v>199</v>
      </c>
      <c r="W148" s="99" t="s">
        <v>199</v>
      </c>
      <c r="X148" s="99" t="s">
        <v>199</v>
      </c>
      <c r="Y148" s="99" t="s">
        <v>199</v>
      </c>
    </row>
    <row r="149" spans="1:25">
      <c r="A149" s="15" t="s">
        <v>58</v>
      </c>
      <c r="B149" s="16" t="s">
        <v>35</v>
      </c>
      <c r="C149" s="17">
        <v>4</v>
      </c>
      <c r="D149" s="17">
        <v>1</v>
      </c>
      <c r="E149" s="17">
        <v>4</v>
      </c>
      <c r="F149" s="17">
        <v>4</v>
      </c>
      <c r="G149" s="17">
        <v>5</v>
      </c>
      <c r="H149" s="17">
        <v>5</v>
      </c>
      <c r="I149" s="17">
        <v>3</v>
      </c>
      <c r="J149" s="17">
        <v>1</v>
      </c>
      <c r="K149" s="17">
        <v>4</v>
      </c>
      <c r="L149" s="17">
        <v>4</v>
      </c>
      <c r="M149" s="17">
        <v>5</v>
      </c>
      <c r="N149" s="30"/>
      <c r="O149" s="18">
        <v>3</v>
      </c>
      <c r="P149" s="19"/>
      <c r="Q149" s="20"/>
      <c r="R149" s="20"/>
      <c r="S149" s="20"/>
      <c r="T149" s="20"/>
      <c r="U149" s="20"/>
    </row>
    <row r="150" spans="1:25">
      <c r="A150" s="100" t="s">
        <v>61</v>
      </c>
      <c r="B150" s="101" t="s">
        <v>35</v>
      </c>
      <c r="C150" s="116">
        <v>4</v>
      </c>
      <c r="D150" s="116">
        <v>3</v>
      </c>
      <c r="E150" s="116">
        <v>3</v>
      </c>
      <c r="F150" s="116">
        <v>4</v>
      </c>
      <c r="G150" s="116">
        <v>3</v>
      </c>
      <c r="H150" s="116">
        <v>3</v>
      </c>
      <c r="I150" s="116">
        <v>3</v>
      </c>
      <c r="J150" s="116">
        <v>3</v>
      </c>
      <c r="K150" s="116">
        <v>4</v>
      </c>
      <c r="L150" s="116">
        <v>4</v>
      </c>
      <c r="M150" s="116">
        <v>4</v>
      </c>
      <c r="N150" s="117" t="s">
        <v>199</v>
      </c>
      <c r="O150" s="118">
        <v>3</v>
      </c>
      <c r="P150" s="101" t="s">
        <v>151</v>
      </c>
      <c r="Q150" s="103"/>
      <c r="R150" s="103"/>
      <c r="S150" s="103"/>
      <c r="T150" s="103"/>
      <c r="U150" s="103"/>
    </row>
    <row r="151" spans="1:25">
      <c r="A151" s="100" t="s">
        <v>63</v>
      </c>
      <c r="B151" s="101" t="s">
        <v>35</v>
      </c>
      <c r="C151" s="116">
        <v>4</v>
      </c>
      <c r="D151" s="116">
        <v>4</v>
      </c>
      <c r="E151" s="116">
        <v>4</v>
      </c>
      <c r="F151" s="116">
        <v>4</v>
      </c>
      <c r="G151" s="116">
        <v>4</v>
      </c>
      <c r="H151" s="116">
        <v>4</v>
      </c>
      <c r="I151" s="116">
        <v>3</v>
      </c>
      <c r="J151" s="116">
        <v>3</v>
      </c>
      <c r="K151" s="116">
        <v>4</v>
      </c>
      <c r="L151" s="116">
        <v>4</v>
      </c>
      <c r="M151" s="116">
        <v>4</v>
      </c>
      <c r="N151" s="117" t="s">
        <v>199</v>
      </c>
      <c r="O151" s="118">
        <v>4</v>
      </c>
      <c r="P151" s="101" t="s">
        <v>152</v>
      </c>
      <c r="Q151" s="103"/>
      <c r="R151" s="103"/>
      <c r="S151" s="103"/>
      <c r="T151" s="103"/>
      <c r="U151" s="103"/>
    </row>
    <row r="152" spans="1:25">
      <c r="A152" s="101" t="s">
        <v>65</v>
      </c>
      <c r="B152" s="101" t="s">
        <v>35</v>
      </c>
      <c r="C152" s="121">
        <v>4</v>
      </c>
      <c r="D152" s="121">
        <v>3</v>
      </c>
      <c r="E152" s="135">
        <v>3</v>
      </c>
      <c r="F152" s="135">
        <v>3</v>
      </c>
      <c r="G152" s="135">
        <v>3</v>
      </c>
      <c r="H152" s="121">
        <v>3</v>
      </c>
      <c r="I152" s="121">
        <v>4</v>
      </c>
      <c r="J152" s="121">
        <v>4</v>
      </c>
      <c r="K152" s="121">
        <v>4</v>
      </c>
      <c r="L152" s="121">
        <v>4</v>
      </c>
      <c r="M152" s="121">
        <v>4</v>
      </c>
      <c r="N152" s="122" t="s">
        <v>199</v>
      </c>
      <c r="O152" s="136">
        <v>3</v>
      </c>
      <c r="P152" s="115"/>
      <c r="Q152" s="115"/>
      <c r="R152" s="115"/>
      <c r="S152" s="115"/>
      <c r="T152" s="115"/>
      <c r="U152" s="115"/>
    </row>
    <row r="153" spans="1:25">
      <c r="A153" s="15" t="s">
        <v>66</v>
      </c>
      <c r="B153" s="16" t="s">
        <v>35</v>
      </c>
      <c r="C153" s="17">
        <v>4</v>
      </c>
      <c r="D153" s="17">
        <v>3</v>
      </c>
      <c r="E153" s="17">
        <v>3</v>
      </c>
      <c r="F153" s="17">
        <v>4</v>
      </c>
      <c r="G153" s="17">
        <v>4</v>
      </c>
      <c r="H153" s="17">
        <v>3</v>
      </c>
      <c r="I153" s="17">
        <v>2</v>
      </c>
      <c r="J153" s="17">
        <v>2</v>
      </c>
      <c r="K153" s="17">
        <v>3</v>
      </c>
      <c r="L153" s="17">
        <v>2</v>
      </c>
      <c r="M153" s="17">
        <v>2</v>
      </c>
      <c r="N153" s="30"/>
      <c r="O153" s="18">
        <v>3</v>
      </c>
      <c r="P153" s="19"/>
      <c r="Q153" s="20"/>
      <c r="R153" s="20"/>
      <c r="S153" s="20"/>
      <c r="T153" s="20"/>
      <c r="U153" s="20"/>
    </row>
    <row r="154" spans="1:25">
      <c r="A154" s="15" t="s">
        <v>67</v>
      </c>
      <c r="B154" s="16" t="s">
        <v>35</v>
      </c>
      <c r="C154" s="17">
        <v>3</v>
      </c>
      <c r="D154" s="17">
        <v>2</v>
      </c>
      <c r="E154" s="17">
        <v>3</v>
      </c>
      <c r="F154" s="17">
        <v>3</v>
      </c>
      <c r="G154" s="17">
        <v>3</v>
      </c>
      <c r="H154" s="17">
        <v>2</v>
      </c>
      <c r="I154" s="17">
        <v>2</v>
      </c>
      <c r="J154" s="17">
        <v>2</v>
      </c>
      <c r="K154" s="17">
        <v>4</v>
      </c>
      <c r="L154" s="17">
        <v>3</v>
      </c>
      <c r="M154" s="17">
        <v>3</v>
      </c>
      <c r="N154" s="30"/>
      <c r="O154" s="119">
        <v>3</v>
      </c>
      <c r="P154" s="16" t="s">
        <v>153</v>
      </c>
      <c r="Q154" s="20"/>
      <c r="R154" s="20"/>
      <c r="S154" s="20"/>
      <c r="T154" s="20"/>
      <c r="U154" s="20"/>
    </row>
    <row r="155" spans="1:25" s="40" customFormat="1">
      <c r="A155" s="95" t="s">
        <v>69</v>
      </c>
      <c r="B155" s="96" t="s">
        <v>35</v>
      </c>
      <c r="C155" s="127">
        <v>5</v>
      </c>
      <c r="D155" s="127">
        <v>4</v>
      </c>
      <c r="E155" s="127">
        <v>5</v>
      </c>
      <c r="F155" s="127">
        <v>5</v>
      </c>
      <c r="G155" s="132">
        <v>4</v>
      </c>
      <c r="H155" s="132">
        <v>4</v>
      </c>
      <c r="I155" s="127">
        <v>5</v>
      </c>
      <c r="J155" s="127">
        <v>3</v>
      </c>
      <c r="K155" s="127">
        <v>5</v>
      </c>
      <c r="L155" s="127">
        <v>5</v>
      </c>
      <c r="M155" s="127">
        <v>5</v>
      </c>
      <c r="N155" s="129" t="s">
        <v>199</v>
      </c>
      <c r="O155" s="133">
        <v>4</v>
      </c>
      <c r="P155" s="97" t="s">
        <v>199</v>
      </c>
      <c r="Q155" s="98" t="s">
        <v>199</v>
      </c>
      <c r="R155" s="98" t="s">
        <v>199</v>
      </c>
      <c r="S155" s="98" t="s">
        <v>199</v>
      </c>
      <c r="T155" s="98" t="s">
        <v>199</v>
      </c>
      <c r="U155" s="98" t="s">
        <v>199</v>
      </c>
      <c r="V155" s="99" t="s">
        <v>199</v>
      </c>
      <c r="W155" s="99" t="s">
        <v>199</v>
      </c>
      <c r="X155" s="99" t="s">
        <v>199</v>
      </c>
      <c r="Y155" s="99" t="s">
        <v>199</v>
      </c>
    </row>
    <row r="156" spans="1:25">
      <c r="A156" s="15" t="s">
        <v>58</v>
      </c>
      <c r="B156" s="16" t="s">
        <v>36</v>
      </c>
      <c r="C156" s="17">
        <v>1</v>
      </c>
      <c r="D156" s="17">
        <v>1</v>
      </c>
      <c r="E156" s="17">
        <v>1</v>
      </c>
      <c r="F156" s="17">
        <v>2</v>
      </c>
      <c r="G156" s="17">
        <v>1</v>
      </c>
      <c r="H156" s="17">
        <v>1</v>
      </c>
      <c r="I156" s="17">
        <v>1</v>
      </c>
      <c r="J156" s="17">
        <v>1</v>
      </c>
      <c r="K156" s="17">
        <v>1</v>
      </c>
      <c r="L156" s="17">
        <v>1</v>
      </c>
      <c r="M156" s="17">
        <v>1</v>
      </c>
      <c r="N156" s="30"/>
      <c r="O156" s="18">
        <v>1</v>
      </c>
      <c r="P156" s="19"/>
      <c r="Q156" s="20"/>
      <c r="R156" s="20"/>
      <c r="S156" s="20"/>
      <c r="T156" s="20"/>
      <c r="U156" s="20"/>
    </row>
    <row r="157" spans="1:25">
      <c r="A157" s="100" t="s">
        <v>61</v>
      </c>
      <c r="B157" s="101" t="s">
        <v>36</v>
      </c>
      <c r="C157" s="116">
        <v>2</v>
      </c>
      <c r="D157" s="116">
        <v>3</v>
      </c>
      <c r="E157" s="116">
        <v>1</v>
      </c>
      <c r="F157" s="116">
        <v>3</v>
      </c>
      <c r="G157" s="116">
        <v>2</v>
      </c>
      <c r="H157" s="116">
        <v>3</v>
      </c>
      <c r="I157" s="116">
        <v>2</v>
      </c>
      <c r="J157" s="116">
        <v>3</v>
      </c>
      <c r="K157" s="116">
        <v>3</v>
      </c>
      <c r="L157" s="116">
        <v>3</v>
      </c>
      <c r="M157" s="116">
        <v>3</v>
      </c>
      <c r="N157" s="117" t="s">
        <v>199</v>
      </c>
      <c r="O157" s="118">
        <v>2</v>
      </c>
      <c r="P157" s="101" t="s">
        <v>155</v>
      </c>
      <c r="Q157" s="103"/>
      <c r="R157" s="103"/>
      <c r="S157" s="103"/>
      <c r="T157" s="103"/>
      <c r="U157" s="103"/>
    </row>
    <row r="158" spans="1:25">
      <c r="A158" s="100" t="s">
        <v>63</v>
      </c>
      <c r="B158" s="101" t="s">
        <v>36</v>
      </c>
      <c r="C158" s="116">
        <v>2</v>
      </c>
      <c r="D158" s="116">
        <v>2</v>
      </c>
      <c r="E158" s="116">
        <v>1</v>
      </c>
      <c r="F158" s="116">
        <v>2</v>
      </c>
      <c r="G158" s="116">
        <v>2</v>
      </c>
      <c r="H158" s="116">
        <v>2</v>
      </c>
      <c r="I158" s="116">
        <v>1</v>
      </c>
      <c r="J158" s="116">
        <v>1</v>
      </c>
      <c r="K158" s="116">
        <v>2</v>
      </c>
      <c r="L158" s="116">
        <v>2</v>
      </c>
      <c r="M158" s="116">
        <v>2</v>
      </c>
      <c r="N158" s="117" t="s">
        <v>199</v>
      </c>
      <c r="O158" s="118">
        <v>2</v>
      </c>
      <c r="P158" s="101" t="s">
        <v>156</v>
      </c>
      <c r="Q158" s="103"/>
      <c r="R158" s="103"/>
      <c r="S158" s="103"/>
      <c r="T158" s="103"/>
      <c r="U158" s="103"/>
    </row>
    <row r="159" spans="1:25">
      <c r="A159" s="100" t="s">
        <v>65</v>
      </c>
      <c r="B159" s="101" t="s">
        <v>36</v>
      </c>
      <c r="C159" s="116">
        <v>3</v>
      </c>
      <c r="D159" s="116">
        <v>3</v>
      </c>
      <c r="E159" s="116">
        <v>1</v>
      </c>
      <c r="F159" s="116">
        <v>3</v>
      </c>
      <c r="G159" s="116">
        <v>3</v>
      </c>
      <c r="H159" s="116">
        <v>2</v>
      </c>
      <c r="I159" s="116">
        <v>2</v>
      </c>
      <c r="J159" s="116">
        <v>2</v>
      </c>
      <c r="K159" s="116">
        <v>2</v>
      </c>
      <c r="L159" s="116">
        <v>1</v>
      </c>
      <c r="M159" s="116">
        <v>3</v>
      </c>
      <c r="N159" s="117" t="s">
        <v>199</v>
      </c>
      <c r="O159" s="118">
        <v>2</v>
      </c>
      <c r="P159" s="104"/>
      <c r="Q159" s="102"/>
      <c r="R159" s="102"/>
      <c r="S159" s="102"/>
      <c r="T159" s="102"/>
      <c r="U159" s="102"/>
    </row>
    <row r="160" spans="1:25">
      <c r="A160" s="15" t="s">
        <v>66</v>
      </c>
      <c r="B160" s="16" t="s">
        <v>36</v>
      </c>
      <c r="C160" s="17">
        <v>4</v>
      </c>
      <c r="D160" s="17">
        <v>3</v>
      </c>
      <c r="E160" s="17">
        <v>2</v>
      </c>
      <c r="F160" s="17">
        <v>3</v>
      </c>
      <c r="G160" s="17">
        <v>3</v>
      </c>
      <c r="H160" s="17">
        <v>3</v>
      </c>
      <c r="I160" s="17">
        <v>3</v>
      </c>
      <c r="J160" s="17">
        <v>2</v>
      </c>
      <c r="K160" s="17">
        <v>2</v>
      </c>
      <c r="L160" s="17">
        <v>3</v>
      </c>
      <c r="M160" s="17">
        <v>3</v>
      </c>
      <c r="N160" s="30"/>
      <c r="O160" s="18">
        <v>2</v>
      </c>
      <c r="P160" s="19"/>
      <c r="Q160" s="20"/>
      <c r="R160" s="20"/>
      <c r="S160" s="20"/>
      <c r="T160" s="20"/>
      <c r="U160" s="20"/>
    </row>
    <row r="161" spans="1:25">
      <c r="A161" s="15" t="s">
        <v>67</v>
      </c>
      <c r="B161" s="16" t="s">
        <v>36</v>
      </c>
      <c r="C161" s="17">
        <v>1</v>
      </c>
      <c r="D161" s="17">
        <v>1</v>
      </c>
      <c r="E161" s="17">
        <v>1</v>
      </c>
      <c r="F161" s="17">
        <v>2</v>
      </c>
      <c r="G161" s="17">
        <v>2</v>
      </c>
      <c r="H161" s="17">
        <v>1</v>
      </c>
      <c r="I161" s="17">
        <v>2</v>
      </c>
      <c r="J161" s="17">
        <v>1</v>
      </c>
      <c r="K161" s="17">
        <v>2</v>
      </c>
      <c r="L161" s="17">
        <v>3</v>
      </c>
      <c r="M161" s="17">
        <v>2</v>
      </c>
      <c r="N161" s="30"/>
      <c r="O161" s="18">
        <v>1</v>
      </c>
      <c r="P161" s="16" t="s">
        <v>157</v>
      </c>
      <c r="Q161" s="20"/>
      <c r="R161" s="20"/>
      <c r="S161" s="20"/>
      <c r="T161" s="20"/>
      <c r="U161" s="20"/>
    </row>
    <row r="162" spans="1:25" s="40" customFormat="1">
      <c r="A162" s="95" t="s">
        <v>69</v>
      </c>
      <c r="B162" s="96" t="s">
        <v>36</v>
      </c>
      <c r="C162" s="127">
        <v>3</v>
      </c>
      <c r="D162" s="127">
        <v>3</v>
      </c>
      <c r="E162" s="127">
        <v>1</v>
      </c>
      <c r="F162" s="127">
        <v>3</v>
      </c>
      <c r="G162" s="127">
        <v>2</v>
      </c>
      <c r="H162" s="127">
        <v>2</v>
      </c>
      <c r="I162" s="127">
        <v>2</v>
      </c>
      <c r="J162" s="127">
        <v>1</v>
      </c>
      <c r="K162" s="127">
        <v>3</v>
      </c>
      <c r="L162" s="127">
        <v>3</v>
      </c>
      <c r="M162" s="127">
        <v>3</v>
      </c>
      <c r="N162" s="129" t="s">
        <v>199</v>
      </c>
      <c r="O162" s="134">
        <v>2</v>
      </c>
      <c r="P162" s="97" t="s">
        <v>199</v>
      </c>
      <c r="Q162" s="98" t="s">
        <v>199</v>
      </c>
      <c r="R162" s="98" t="s">
        <v>199</v>
      </c>
      <c r="S162" s="98" t="s">
        <v>199</v>
      </c>
      <c r="T162" s="98" t="s">
        <v>199</v>
      </c>
      <c r="U162" s="98" t="s">
        <v>199</v>
      </c>
      <c r="V162" s="99" t="s">
        <v>199</v>
      </c>
      <c r="W162" s="99" t="s">
        <v>199</v>
      </c>
      <c r="X162" s="99" t="s">
        <v>199</v>
      </c>
      <c r="Y162" s="99" t="s">
        <v>199</v>
      </c>
    </row>
    <row r="163" spans="1:25">
      <c r="A163" s="15" t="s">
        <v>58</v>
      </c>
      <c r="B163" s="16" t="s">
        <v>37</v>
      </c>
      <c r="C163" s="17">
        <v>5</v>
      </c>
      <c r="D163" s="17">
        <v>4</v>
      </c>
      <c r="E163" s="17">
        <v>4</v>
      </c>
      <c r="F163" s="17">
        <v>4</v>
      </c>
      <c r="G163" s="17">
        <v>5</v>
      </c>
      <c r="H163" s="17">
        <v>5</v>
      </c>
      <c r="I163" s="17">
        <v>5</v>
      </c>
      <c r="J163" s="17">
        <v>3</v>
      </c>
      <c r="K163" s="17">
        <v>5</v>
      </c>
      <c r="L163" s="17">
        <v>5</v>
      </c>
      <c r="M163" s="17">
        <v>5</v>
      </c>
      <c r="N163" s="30"/>
      <c r="O163" s="18">
        <v>3</v>
      </c>
      <c r="P163" s="19" t="s">
        <v>159</v>
      </c>
      <c r="Q163" s="20"/>
      <c r="R163" s="20"/>
      <c r="S163" s="20"/>
      <c r="T163" s="20"/>
      <c r="U163" s="20"/>
    </row>
    <row r="164" spans="1:25">
      <c r="A164" s="100" t="s">
        <v>61</v>
      </c>
      <c r="B164" s="101" t="s">
        <v>37</v>
      </c>
      <c r="C164" s="116">
        <v>4</v>
      </c>
      <c r="D164" s="116">
        <v>4</v>
      </c>
      <c r="E164" s="116">
        <v>5</v>
      </c>
      <c r="F164" s="116">
        <v>4</v>
      </c>
      <c r="G164" s="116">
        <v>4</v>
      </c>
      <c r="H164" s="116">
        <v>4</v>
      </c>
      <c r="I164" s="116">
        <v>4</v>
      </c>
      <c r="J164" s="116">
        <v>4</v>
      </c>
      <c r="K164" s="116">
        <v>4</v>
      </c>
      <c r="L164" s="116">
        <v>5</v>
      </c>
      <c r="M164" s="116">
        <v>4</v>
      </c>
      <c r="N164" s="117" t="s">
        <v>199</v>
      </c>
      <c r="O164" s="118">
        <v>4</v>
      </c>
      <c r="P164" s="104" t="s">
        <v>160</v>
      </c>
      <c r="Q164" s="105"/>
      <c r="R164" s="105"/>
      <c r="S164" s="105"/>
      <c r="T164" s="105"/>
      <c r="U164" s="105"/>
    </row>
    <row r="165" spans="1:25">
      <c r="A165" s="100" t="s">
        <v>63</v>
      </c>
      <c r="B165" s="101" t="s">
        <v>37</v>
      </c>
      <c r="C165" s="116">
        <v>4</v>
      </c>
      <c r="D165" s="116">
        <v>3</v>
      </c>
      <c r="E165" s="116">
        <v>3</v>
      </c>
      <c r="F165" s="116">
        <v>4</v>
      </c>
      <c r="G165" s="116">
        <v>3</v>
      </c>
      <c r="H165" s="116">
        <v>4</v>
      </c>
      <c r="I165" s="116">
        <v>3</v>
      </c>
      <c r="J165" s="116">
        <v>4</v>
      </c>
      <c r="K165" s="116">
        <v>4</v>
      </c>
      <c r="L165" s="116">
        <v>3</v>
      </c>
      <c r="M165" s="116">
        <v>4</v>
      </c>
      <c r="N165" s="117" t="s">
        <v>199</v>
      </c>
      <c r="O165" s="118">
        <v>3</v>
      </c>
      <c r="P165" s="101" t="s">
        <v>161</v>
      </c>
      <c r="Q165" s="103"/>
      <c r="R165" s="103"/>
      <c r="S165" s="103"/>
      <c r="T165" s="103"/>
      <c r="U165" s="103"/>
    </row>
    <row r="166" spans="1:25">
      <c r="A166" s="101" t="s">
        <v>65</v>
      </c>
      <c r="B166" s="101" t="s">
        <v>37</v>
      </c>
      <c r="C166" s="121">
        <v>4</v>
      </c>
      <c r="D166" s="121">
        <v>4</v>
      </c>
      <c r="E166" s="121">
        <v>4</v>
      </c>
      <c r="F166" s="121">
        <v>4</v>
      </c>
      <c r="G166" s="121">
        <v>4</v>
      </c>
      <c r="H166" s="121">
        <v>4</v>
      </c>
      <c r="I166" s="121">
        <v>4</v>
      </c>
      <c r="J166" s="121">
        <v>4</v>
      </c>
      <c r="K166" s="121">
        <v>4</v>
      </c>
      <c r="L166" s="121">
        <v>4</v>
      </c>
      <c r="M166" s="121">
        <v>4</v>
      </c>
      <c r="N166" s="122" t="s">
        <v>199</v>
      </c>
      <c r="O166" s="124">
        <v>3</v>
      </c>
      <c r="P166" s="115"/>
      <c r="Q166" s="115"/>
      <c r="R166" s="115"/>
      <c r="S166" s="115"/>
      <c r="T166" s="115"/>
      <c r="U166" s="115"/>
    </row>
    <row r="167" spans="1:25">
      <c r="A167" s="15" t="s">
        <v>66</v>
      </c>
      <c r="B167" s="16" t="s">
        <v>37</v>
      </c>
      <c r="C167" s="17">
        <v>2</v>
      </c>
      <c r="D167" s="17">
        <v>2</v>
      </c>
      <c r="E167" s="17">
        <v>3</v>
      </c>
      <c r="F167" s="17">
        <v>2</v>
      </c>
      <c r="G167" s="17">
        <v>3</v>
      </c>
      <c r="H167" s="17">
        <v>3</v>
      </c>
      <c r="I167" s="17">
        <v>3</v>
      </c>
      <c r="J167" s="17">
        <v>2</v>
      </c>
      <c r="K167" s="17">
        <v>3</v>
      </c>
      <c r="L167" s="17">
        <v>3</v>
      </c>
      <c r="M167" s="17">
        <v>3</v>
      </c>
      <c r="N167" s="30"/>
      <c r="O167" s="75">
        <v>3</v>
      </c>
      <c r="P167" s="19"/>
      <c r="Q167" s="20"/>
      <c r="R167" s="20"/>
      <c r="S167" s="20"/>
      <c r="T167" s="20"/>
      <c r="U167" s="20"/>
    </row>
    <row r="168" spans="1:25">
      <c r="A168" s="15" t="s">
        <v>67</v>
      </c>
      <c r="B168" s="16" t="s">
        <v>37</v>
      </c>
      <c r="C168" s="17">
        <v>3</v>
      </c>
      <c r="D168" s="17">
        <v>2</v>
      </c>
      <c r="E168" s="17">
        <v>3</v>
      </c>
      <c r="F168" s="17">
        <v>3</v>
      </c>
      <c r="G168" s="17">
        <v>3</v>
      </c>
      <c r="H168" s="17">
        <v>4</v>
      </c>
      <c r="I168" s="17">
        <v>3</v>
      </c>
      <c r="J168" s="17">
        <v>3</v>
      </c>
      <c r="K168" s="17">
        <v>4</v>
      </c>
      <c r="L168" s="17">
        <v>4</v>
      </c>
      <c r="M168" s="17">
        <v>3</v>
      </c>
      <c r="N168" s="30"/>
      <c r="O168" s="18">
        <v>3</v>
      </c>
      <c r="P168" s="16" t="s">
        <v>162</v>
      </c>
      <c r="Q168" s="20"/>
      <c r="R168" s="20"/>
      <c r="S168" s="20"/>
      <c r="T168" s="20"/>
      <c r="U168" s="20"/>
    </row>
    <row r="169" spans="1:25" s="40" customFormat="1">
      <c r="A169" s="95" t="s">
        <v>69</v>
      </c>
      <c r="B169" s="96" t="s">
        <v>37</v>
      </c>
      <c r="C169" s="127">
        <v>5</v>
      </c>
      <c r="D169" s="127">
        <v>4</v>
      </c>
      <c r="E169" s="127">
        <v>5</v>
      </c>
      <c r="F169" s="127">
        <v>5</v>
      </c>
      <c r="G169" s="132">
        <v>4</v>
      </c>
      <c r="H169" s="132">
        <v>4</v>
      </c>
      <c r="I169" s="127">
        <v>5</v>
      </c>
      <c r="J169" s="127">
        <v>4</v>
      </c>
      <c r="K169" s="127">
        <v>5</v>
      </c>
      <c r="L169" s="127">
        <v>5</v>
      </c>
      <c r="M169" s="127">
        <v>5</v>
      </c>
      <c r="N169" s="129" t="s">
        <v>199</v>
      </c>
      <c r="O169" s="133">
        <v>4</v>
      </c>
      <c r="P169" s="97" t="s">
        <v>199</v>
      </c>
      <c r="Q169" s="98" t="s">
        <v>199</v>
      </c>
      <c r="R169" s="98" t="s">
        <v>199</v>
      </c>
      <c r="S169" s="98" t="s">
        <v>199</v>
      </c>
      <c r="T169" s="98" t="s">
        <v>199</v>
      </c>
      <c r="U169" s="98" t="s">
        <v>199</v>
      </c>
      <c r="V169" s="99" t="s">
        <v>199</v>
      </c>
      <c r="W169" s="99" t="s">
        <v>199</v>
      </c>
      <c r="X169" s="99" t="s">
        <v>199</v>
      </c>
      <c r="Y169" s="99" t="s">
        <v>199</v>
      </c>
    </row>
    <row r="170" spans="1:25">
      <c r="A170" s="15" t="s">
        <v>58</v>
      </c>
      <c r="B170" s="16" t="s">
        <v>38</v>
      </c>
      <c r="C170" s="17">
        <v>5</v>
      </c>
      <c r="D170" s="17">
        <v>2</v>
      </c>
      <c r="E170" s="17">
        <v>4</v>
      </c>
      <c r="F170" s="17">
        <v>5</v>
      </c>
      <c r="G170" s="17">
        <v>5</v>
      </c>
      <c r="H170" s="17">
        <v>4</v>
      </c>
      <c r="I170" s="17">
        <v>4</v>
      </c>
      <c r="J170" s="17">
        <v>4</v>
      </c>
      <c r="K170" s="17">
        <v>5</v>
      </c>
      <c r="L170" s="17">
        <v>4</v>
      </c>
      <c r="M170" s="17">
        <v>5</v>
      </c>
      <c r="N170" s="30"/>
      <c r="O170" s="18">
        <v>5</v>
      </c>
      <c r="P170" s="19"/>
      <c r="Q170" s="20"/>
      <c r="R170" s="20"/>
      <c r="S170" s="20"/>
      <c r="T170" s="20"/>
      <c r="U170" s="20"/>
    </row>
    <row r="171" spans="1:25">
      <c r="A171" s="100" t="s">
        <v>61</v>
      </c>
      <c r="B171" s="101" t="s">
        <v>38</v>
      </c>
      <c r="C171" s="116">
        <v>5</v>
      </c>
      <c r="D171" s="116">
        <v>4</v>
      </c>
      <c r="E171" s="116">
        <v>4</v>
      </c>
      <c r="F171" s="116">
        <v>5</v>
      </c>
      <c r="G171" s="116">
        <v>4</v>
      </c>
      <c r="H171" s="116">
        <v>5</v>
      </c>
      <c r="I171" s="116">
        <v>4</v>
      </c>
      <c r="J171" s="116">
        <v>4</v>
      </c>
      <c r="K171" s="116">
        <v>5</v>
      </c>
      <c r="L171" s="116">
        <v>4</v>
      </c>
      <c r="M171" s="116">
        <v>5</v>
      </c>
      <c r="N171" s="117" t="s">
        <v>199</v>
      </c>
      <c r="O171" s="118">
        <v>4</v>
      </c>
      <c r="P171" s="104" t="s">
        <v>164</v>
      </c>
      <c r="Q171" s="105"/>
      <c r="R171" s="105"/>
      <c r="S171" s="105"/>
      <c r="T171" s="105"/>
      <c r="U171" s="105"/>
    </row>
    <row r="172" spans="1:25">
      <c r="A172" s="100" t="s">
        <v>63</v>
      </c>
      <c r="B172" s="101" t="s">
        <v>38</v>
      </c>
      <c r="C172" s="116">
        <v>3</v>
      </c>
      <c r="D172" s="116">
        <v>3</v>
      </c>
      <c r="E172" s="116">
        <v>3</v>
      </c>
      <c r="F172" s="116">
        <v>3</v>
      </c>
      <c r="G172" s="116">
        <v>4</v>
      </c>
      <c r="H172" s="116">
        <v>4</v>
      </c>
      <c r="I172" s="116">
        <v>4</v>
      </c>
      <c r="J172" s="116">
        <v>4</v>
      </c>
      <c r="K172" s="116">
        <v>3</v>
      </c>
      <c r="L172" s="116">
        <v>4</v>
      </c>
      <c r="M172" s="116">
        <v>4</v>
      </c>
      <c r="N172" s="117" t="s">
        <v>199</v>
      </c>
      <c r="O172" s="118">
        <v>3</v>
      </c>
      <c r="P172" s="101" t="s">
        <v>165</v>
      </c>
      <c r="Q172" s="103"/>
      <c r="R172" s="103"/>
      <c r="S172" s="103"/>
      <c r="T172" s="103"/>
      <c r="U172" s="103"/>
    </row>
    <row r="173" spans="1:25">
      <c r="A173" s="101" t="s">
        <v>65</v>
      </c>
      <c r="B173" s="101" t="s">
        <v>38</v>
      </c>
      <c r="C173" s="121">
        <v>5</v>
      </c>
      <c r="D173" s="135">
        <v>3</v>
      </c>
      <c r="E173" s="135">
        <v>3</v>
      </c>
      <c r="F173" s="135">
        <v>3</v>
      </c>
      <c r="G173" s="135">
        <v>3</v>
      </c>
      <c r="H173" s="121">
        <v>5</v>
      </c>
      <c r="I173" s="121">
        <v>5</v>
      </c>
      <c r="J173" s="121">
        <v>4</v>
      </c>
      <c r="K173" s="121">
        <v>5</v>
      </c>
      <c r="L173" s="121">
        <v>5</v>
      </c>
      <c r="M173" s="121">
        <v>5</v>
      </c>
      <c r="N173" s="122" t="s">
        <v>199</v>
      </c>
      <c r="O173" s="136">
        <v>3</v>
      </c>
      <c r="P173" s="115"/>
      <c r="Q173" s="115"/>
      <c r="R173" s="115"/>
      <c r="S173" s="115"/>
      <c r="T173" s="115"/>
      <c r="U173" s="115"/>
    </row>
    <row r="174" spans="1:25">
      <c r="A174" s="15" t="s">
        <v>66</v>
      </c>
      <c r="B174" s="16" t="s">
        <v>38</v>
      </c>
      <c r="C174" s="17">
        <v>4</v>
      </c>
      <c r="D174" s="17">
        <v>4</v>
      </c>
      <c r="E174" s="17">
        <v>4</v>
      </c>
      <c r="F174" s="17">
        <v>4</v>
      </c>
      <c r="G174" s="17">
        <v>5</v>
      </c>
      <c r="H174" s="17">
        <v>3</v>
      </c>
      <c r="I174" s="17">
        <v>4</v>
      </c>
      <c r="J174" s="17">
        <v>3</v>
      </c>
      <c r="K174" s="17">
        <v>4</v>
      </c>
      <c r="L174" s="17">
        <v>4</v>
      </c>
      <c r="M174" s="17">
        <v>4</v>
      </c>
      <c r="N174" s="30"/>
      <c r="O174" s="18">
        <v>5</v>
      </c>
      <c r="P174" s="19"/>
      <c r="Q174" s="20"/>
      <c r="R174" s="20"/>
      <c r="S174" s="20"/>
      <c r="T174" s="20"/>
      <c r="U174" s="20"/>
    </row>
    <row r="175" spans="1:25">
      <c r="A175" s="15" t="s">
        <v>67</v>
      </c>
      <c r="B175" s="16" t="s">
        <v>38</v>
      </c>
      <c r="C175" s="17">
        <v>4</v>
      </c>
      <c r="D175" s="17">
        <v>2</v>
      </c>
      <c r="E175" s="17">
        <v>3</v>
      </c>
      <c r="F175" s="17">
        <v>3</v>
      </c>
      <c r="G175" s="17">
        <v>3</v>
      </c>
      <c r="H175" s="17">
        <v>3</v>
      </c>
      <c r="I175" s="17">
        <v>2</v>
      </c>
      <c r="J175" s="17">
        <v>3</v>
      </c>
      <c r="K175" s="17">
        <v>4</v>
      </c>
      <c r="L175" s="17">
        <v>5</v>
      </c>
      <c r="M175" s="17">
        <v>3</v>
      </c>
      <c r="N175" s="30"/>
      <c r="O175" s="18">
        <v>3</v>
      </c>
      <c r="P175" s="16" t="s">
        <v>166</v>
      </c>
      <c r="Q175" s="20"/>
      <c r="R175" s="20"/>
      <c r="S175" s="20"/>
      <c r="T175" s="20"/>
      <c r="U175" s="20"/>
    </row>
    <row r="176" spans="1:25" s="40" customFormat="1">
      <c r="A176" s="95" t="s">
        <v>69</v>
      </c>
      <c r="B176" s="96" t="s">
        <v>38</v>
      </c>
      <c r="C176" s="127">
        <v>4</v>
      </c>
      <c r="D176" s="127">
        <v>5</v>
      </c>
      <c r="E176" s="127">
        <v>4</v>
      </c>
      <c r="F176" s="127">
        <v>4</v>
      </c>
      <c r="G176" s="127">
        <v>5</v>
      </c>
      <c r="H176" s="127">
        <v>4</v>
      </c>
      <c r="I176" s="127">
        <v>5</v>
      </c>
      <c r="J176" s="127">
        <v>5</v>
      </c>
      <c r="K176" s="127">
        <v>5</v>
      </c>
      <c r="L176" s="127">
        <v>5</v>
      </c>
      <c r="M176" s="127">
        <v>5</v>
      </c>
      <c r="N176" s="129" t="s">
        <v>199</v>
      </c>
      <c r="O176" s="134">
        <v>4</v>
      </c>
      <c r="P176" s="97" t="s">
        <v>199</v>
      </c>
      <c r="Q176" s="98" t="s">
        <v>199</v>
      </c>
      <c r="R176" s="98" t="s">
        <v>199</v>
      </c>
      <c r="S176" s="98" t="s">
        <v>199</v>
      </c>
      <c r="T176" s="98" t="s">
        <v>199</v>
      </c>
      <c r="U176" s="98" t="s">
        <v>199</v>
      </c>
      <c r="V176" s="99" t="s">
        <v>199</v>
      </c>
      <c r="W176" s="99" t="s">
        <v>199</v>
      </c>
      <c r="X176" s="99" t="s">
        <v>199</v>
      </c>
      <c r="Y176" s="99" t="s">
        <v>199</v>
      </c>
    </row>
    <row r="177" spans="1:25">
      <c r="A177" s="15" t="s">
        <v>58</v>
      </c>
      <c r="B177" s="16" t="s">
        <v>39</v>
      </c>
      <c r="C177" s="17">
        <v>5</v>
      </c>
      <c r="D177" s="17">
        <v>5</v>
      </c>
      <c r="E177" s="17">
        <v>5</v>
      </c>
      <c r="F177" s="17">
        <v>5</v>
      </c>
      <c r="G177" s="17">
        <v>5</v>
      </c>
      <c r="H177" s="17">
        <v>5</v>
      </c>
      <c r="I177" s="17">
        <v>5</v>
      </c>
      <c r="J177" s="17">
        <v>5</v>
      </c>
      <c r="K177" s="17">
        <v>5</v>
      </c>
      <c r="L177" s="17">
        <v>3</v>
      </c>
      <c r="M177" s="17">
        <v>5</v>
      </c>
      <c r="N177" s="30"/>
      <c r="O177" s="75">
        <v>3</v>
      </c>
      <c r="P177" s="19"/>
      <c r="Q177" s="20"/>
      <c r="R177" s="20"/>
      <c r="S177" s="20"/>
      <c r="T177" s="20"/>
      <c r="U177" s="20"/>
    </row>
    <row r="178" spans="1:25">
      <c r="A178" s="100" t="s">
        <v>61</v>
      </c>
      <c r="B178" s="101" t="s">
        <v>39</v>
      </c>
      <c r="C178" s="116">
        <v>5</v>
      </c>
      <c r="D178" s="116">
        <v>5</v>
      </c>
      <c r="E178" s="116">
        <v>5</v>
      </c>
      <c r="F178" s="116">
        <v>5</v>
      </c>
      <c r="G178" s="116">
        <v>5</v>
      </c>
      <c r="H178" s="116">
        <v>5</v>
      </c>
      <c r="I178" s="116">
        <v>5</v>
      </c>
      <c r="J178" s="116">
        <v>5</v>
      </c>
      <c r="K178" s="116">
        <v>4</v>
      </c>
      <c r="L178" s="116">
        <v>5</v>
      </c>
      <c r="M178" s="116">
        <v>5</v>
      </c>
      <c r="N178" s="117" t="s">
        <v>199</v>
      </c>
      <c r="O178" s="137">
        <v>3</v>
      </c>
      <c r="P178" s="104" t="s">
        <v>168</v>
      </c>
      <c r="Q178" s="105"/>
      <c r="R178" s="105"/>
      <c r="S178" s="105"/>
      <c r="T178" s="105"/>
      <c r="U178" s="105"/>
    </row>
    <row r="179" spans="1:25" s="13" customFormat="1">
      <c r="A179" s="100" t="s">
        <v>63</v>
      </c>
      <c r="B179" s="101" t="s">
        <v>39</v>
      </c>
      <c r="C179" s="116">
        <v>4</v>
      </c>
      <c r="D179" s="116">
        <v>5</v>
      </c>
      <c r="E179" s="116">
        <v>5</v>
      </c>
      <c r="F179" s="116">
        <v>4</v>
      </c>
      <c r="G179" s="116">
        <v>5</v>
      </c>
      <c r="H179" s="116">
        <v>4</v>
      </c>
      <c r="I179" s="116">
        <v>5</v>
      </c>
      <c r="J179" s="116">
        <v>4</v>
      </c>
      <c r="K179" s="116">
        <v>5</v>
      </c>
      <c r="L179" s="116">
        <v>5</v>
      </c>
      <c r="M179" s="116">
        <v>5</v>
      </c>
      <c r="N179" s="117" t="s">
        <v>199</v>
      </c>
      <c r="O179" s="120">
        <v>3</v>
      </c>
      <c r="P179" s="101" t="s">
        <v>169</v>
      </c>
      <c r="Q179" s="103"/>
      <c r="R179" s="103"/>
      <c r="S179" s="103"/>
      <c r="T179" s="103"/>
      <c r="U179" s="103"/>
    </row>
    <row r="180" spans="1:25" s="13" customFormat="1">
      <c r="A180" s="100" t="s">
        <v>65</v>
      </c>
      <c r="B180" s="101" t="s">
        <v>39</v>
      </c>
      <c r="C180" s="116">
        <v>5</v>
      </c>
      <c r="D180" s="116">
        <v>5</v>
      </c>
      <c r="E180" s="116">
        <v>5</v>
      </c>
      <c r="F180" s="125">
        <v>3</v>
      </c>
      <c r="G180" s="125">
        <v>3</v>
      </c>
      <c r="H180" s="125">
        <v>3</v>
      </c>
      <c r="I180" s="125">
        <v>3</v>
      </c>
      <c r="J180" s="125">
        <v>3</v>
      </c>
      <c r="K180" s="116">
        <v>5</v>
      </c>
      <c r="L180" s="116">
        <v>4</v>
      </c>
      <c r="M180" s="116">
        <v>5</v>
      </c>
      <c r="N180" s="117" t="s">
        <v>199</v>
      </c>
      <c r="O180" s="120">
        <v>3</v>
      </c>
      <c r="P180" s="104"/>
      <c r="Q180" s="102"/>
      <c r="R180" s="102"/>
      <c r="S180" s="102"/>
      <c r="T180" s="102"/>
      <c r="U180" s="102"/>
    </row>
    <row r="181" spans="1:25" s="13" customFormat="1">
      <c r="A181" s="15" t="s">
        <v>66</v>
      </c>
      <c r="B181" s="16" t="s">
        <v>39</v>
      </c>
      <c r="C181" s="17">
        <v>4</v>
      </c>
      <c r="D181" s="17">
        <v>4</v>
      </c>
      <c r="E181" s="17">
        <v>3</v>
      </c>
      <c r="F181" s="17">
        <v>3</v>
      </c>
      <c r="G181" s="17">
        <v>3</v>
      </c>
      <c r="H181" s="17">
        <v>3</v>
      </c>
      <c r="I181" s="17">
        <v>3</v>
      </c>
      <c r="J181" s="17">
        <v>3</v>
      </c>
      <c r="K181" s="17">
        <v>4</v>
      </c>
      <c r="L181" s="17">
        <v>2</v>
      </c>
      <c r="M181" s="17">
        <v>3</v>
      </c>
      <c r="N181" s="30"/>
      <c r="O181" s="42">
        <v>2</v>
      </c>
      <c r="P181" s="19"/>
      <c r="Q181" s="20"/>
      <c r="R181" s="20"/>
      <c r="S181" s="20"/>
      <c r="T181" s="20"/>
      <c r="U181" s="20"/>
    </row>
    <row r="182" spans="1:25" s="13" customFormat="1">
      <c r="A182" s="15" t="s">
        <v>67</v>
      </c>
      <c r="B182" s="16" t="s">
        <v>39</v>
      </c>
      <c r="C182" s="17">
        <v>4</v>
      </c>
      <c r="D182" s="17">
        <v>2</v>
      </c>
      <c r="E182" s="17">
        <v>5</v>
      </c>
      <c r="F182" s="17">
        <v>2</v>
      </c>
      <c r="G182" s="17">
        <v>3</v>
      </c>
      <c r="H182" s="17">
        <v>2</v>
      </c>
      <c r="I182" s="17">
        <v>3</v>
      </c>
      <c r="J182" s="17">
        <v>2</v>
      </c>
      <c r="K182" s="17">
        <v>2</v>
      </c>
      <c r="L182" s="17">
        <v>2</v>
      </c>
      <c r="M182" s="17">
        <v>2</v>
      </c>
      <c r="N182" s="30"/>
      <c r="O182" s="42">
        <v>2</v>
      </c>
      <c r="P182" s="16" t="s">
        <v>170</v>
      </c>
      <c r="Q182" s="20"/>
      <c r="R182" s="20"/>
      <c r="S182" s="20"/>
      <c r="T182" s="20"/>
      <c r="U182" s="20"/>
    </row>
    <row r="183" spans="1:25" s="41" customFormat="1">
      <c r="A183" s="95" t="s">
        <v>69</v>
      </c>
      <c r="B183" s="96" t="s">
        <v>39</v>
      </c>
      <c r="C183" s="127">
        <v>5</v>
      </c>
      <c r="D183" s="127">
        <v>5</v>
      </c>
      <c r="E183" s="127">
        <v>5</v>
      </c>
      <c r="F183" s="132">
        <v>3</v>
      </c>
      <c r="G183" s="132">
        <v>3</v>
      </c>
      <c r="H183" s="127">
        <v>4</v>
      </c>
      <c r="I183" s="127">
        <v>5</v>
      </c>
      <c r="J183" s="127">
        <v>5</v>
      </c>
      <c r="K183" s="127">
        <v>5</v>
      </c>
      <c r="L183" s="127">
        <v>5</v>
      </c>
      <c r="M183" s="127">
        <v>5</v>
      </c>
      <c r="N183" s="129" t="s">
        <v>199</v>
      </c>
      <c r="O183" s="133">
        <v>3</v>
      </c>
      <c r="P183" s="97" t="s">
        <v>199</v>
      </c>
      <c r="Q183" s="98" t="s">
        <v>199</v>
      </c>
      <c r="R183" s="98" t="s">
        <v>199</v>
      </c>
      <c r="S183" s="98" t="s">
        <v>199</v>
      </c>
      <c r="T183" s="98" t="s">
        <v>199</v>
      </c>
      <c r="U183" s="98" t="s">
        <v>199</v>
      </c>
      <c r="V183" s="99" t="s">
        <v>199</v>
      </c>
      <c r="W183" s="99" t="s">
        <v>199</v>
      </c>
      <c r="X183" s="99" t="s">
        <v>199</v>
      </c>
      <c r="Y183" s="99" t="s">
        <v>199</v>
      </c>
    </row>
    <row r="184" spans="1:25" s="108" customFormat="1">
      <c r="A184" s="74" t="s">
        <v>58</v>
      </c>
      <c r="B184" s="21" t="s">
        <v>40</v>
      </c>
      <c r="C184" s="17">
        <v>3</v>
      </c>
      <c r="D184" s="17">
        <v>3</v>
      </c>
      <c r="E184" s="17">
        <v>5</v>
      </c>
      <c r="F184" s="17">
        <v>3</v>
      </c>
      <c r="G184" s="17">
        <v>5</v>
      </c>
      <c r="H184" s="17">
        <v>4</v>
      </c>
      <c r="I184" s="17">
        <v>3</v>
      </c>
      <c r="J184" s="17">
        <v>4</v>
      </c>
      <c r="K184" s="17">
        <v>5</v>
      </c>
      <c r="L184" s="17">
        <v>5</v>
      </c>
      <c r="M184" s="17">
        <v>5</v>
      </c>
      <c r="N184" s="30"/>
      <c r="O184" s="18">
        <v>5</v>
      </c>
      <c r="P184" s="106"/>
      <c r="Q184" s="107"/>
      <c r="R184" s="107"/>
      <c r="S184" s="107"/>
      <c r="T184" s="107"/>
      <c r="U184" s="107"/>
    </row>
    <row r="185" spans="1:25" s="13" customFormat="1">
      <c r="A185" s="100" t="s">
        <v>61</v>
      </c>
      <c r="B185" s="101" t="s">
        <v>40</v>
      </c>
      <c r="C185" s="116">
        <v>4</v>
      </c>
      <c r="D185" s="116">
        <v>4</v>
      </c>
      <c r="E185" s="116">
        <v>5</v>
      </c>
      <c r="F185" s="116">
        <v>5</v>
      </c>
      <c r="G185" s="116">
        <v>5</v>
      </c>
      <c r="H185" s="116">
        <v>5</v>
      </c>
      <c r="I185" s="116">
        <v>3</v>
      </c>
      <c r="J185" s="116">
        <v>5</v>
      </c>
      <c r="K185" s="116">
        <v>5</v>
      </c>
      <c r="L185" s="116">
        <v>5</v>
      </c>
      <c r="M185" s="116">
        <v>5</v>
      </c>
      <c r="N185" s="117" t="s">
        <v>199</v>
      </c>
      <c r="O185" s="118">
        <v>5</v>
      </c>
      <c r="P185" s="101" t="s">
        <v>172</v>
      </c>
      <c r="Q185" s="103"/>
      <c r="R185" s="103"/>
      <c r="S185" s="103"/>
      <c r="T185" s="103"/>
      <c r="U185" s="103"/>
    </row>
    <row r="186" spans="1:25" s="13" customFormat="1">
      <c r="A186" s="100" t="s">
        <v>63</v>
      </c>
      <c r="B186" s="101" t="s">
        <v>40</v>
      </c>
      <c r="C186" s="116">
        <v>4</v>
      </c>
      <c r="D186" s="116">
        <v>4</v>
      </c>
      <c r="E186" s="116">
        <v>4</v>
      </c>
      <c r="F186" s="116">
        <v>4</v>
      </c>
      <c r="G186" s="116">
        <v>4</v>
      </c>
      <c r="H186" s="116">
        <v>4</v>
      </c>
      <c r="I186" s="116">
        <v>4</v>
      </c>
      <c r="J186" s="116">
        <v>4</v>
      </c>
      <c r="K186" s="116">
        <v>4</v>
      </c>
      <c r="L186" s="116">
        <v>4</v>
      </c>
      <c r="M186" s="116">
        <v>4</v>
      </c>
      <c r="N186" s="117" t="s">
        <v>199</v>
      </c>
      <c r="O186" s="118">
        <v>4</v>
      </c>
      <c r="P186" s="101" t="s">
        <v>173</v>
      </c>
      <c r="Q186" s="103"/>
      <c r="R186" s="103"/>
      <c r="S186" s="103"/>
      <c r="T186" s="103"/>
      <c r="U186" s="103"/>
    </row>
    <row r="187" spans="1:25" s="13" customFormat="1">
      <c r="A187" s="100" t="s">
        <v>65</v>
      </c>
      <c r="B187" s="101" t="s">
        <v>40</v>
      </c>
      <c r="C187" s="116">
        <v>5</v>
      </c>
      <c r="D187" s="116">
        <v>5</v>
      </c>
      <c r="E187" s="116">
        <v>5</v>
      </c>
      <c r="F187" s="116">
        <v>5</v>
      </c>
      <c r="G187" s="116">
        <v>5</v>
      </c>
      <c r="H187" s="116">
        <v>5</v>
      </c>
      <c r="I187" s="116">
        <v>5</v>
      </c>
      <c r="J187" s="116">
        <v>5</v>
      </c>
      <c r="K187" s="116">
        <v>5</v>
      </c>
      <c r="L187" s="116">
        <v>5</v>
      </c>
      <c r="M187" s="116">
        <v>5</v>
      </c>
      <c r="N187" s="117" t="s">
        <v>199</v>
      </c>
      <c r="O187" s="118">
        <v>5</v>
      </c>
      <c r="P187" s="104"/>
      <c r="Q187" s="102"/>
      <c r="R187" s="102"/>
      <c r="S187" s="102"/>
      <c r="T187" s="102"/>
      <c r="U187" s="102"/>
    </row>
    <row r="188" spans="1:25" s="13" customFormat="1">
      <c r="A188" s="15" t="s">
        <v>66</v>
      </c>
      <c r="B188" s="16" t="s">
        <v>40</v>
      </c>
      <c r="C188" s="17">
        <v>4</v>
      </c>
      <c r="D188" s="17">
        <v>3</v>
      </c>
      <c r="E188" s="17">
        <v>3</v>
      </c>
      <c r="F188" s="17">
        <v>4</v>
      </c>
      <c r="G188" s="17">
        <v>4</v>
      </c>
      <c r="H188" s="17">
        <v>3</v>
      </c>
      <c r="I188" s="17">
        <v>4</v>
      </c>
      <c r="J188" s="17">
        <v>4</v>
      </c>
      <c r="K188" s="17">
        <v>3</v>
      </c>
      <c r="L188" s="17">
        <v>3</v>
      </c>
      <c r="M188" s="17">
        <v>4</v>
      </c>
      <c r="N188" s="30"/>
      <c r="O188" s="18">
        <v>4</v>
      </c>
      <c r="P188" s="19"/>
      <c r="Q188" s="20"/>
      <c r="R188" s="20"/>
      <c r="S188" s="20"/>
      <c r="T188" s="20"/>
      <c r="U188" s="20"/>
    </row>
    <row r="189" spans="1:25" s="13" customFormat="1">
      <c r="A189" s="15" t="s">
        <v>67</v>
      </c>
      <c r="B189" s="16" t="s">
        <v>40</v>
      </c>
      <c r="C189" s="17">
        <v>4</v>
      </c>
      <c r="D189" s="17">
        <v>4</v>
      </c>
      <c r="E189" s="17">
        <v>5</v>
      </c>
      <c r="F189" s="17">
        <v>4</v>
      </c>
      <c r="G189" s="17">
        <v>5</v>
      </c>
      <c r="H189" s="17">
        <v>3</v>
      </c>
      <c r="I189" s="17">
        <v>3</v>
      </c>
      <c r="J189" s="17">
        <v>4</v>
      </c>
      <c r="K189" s="17">
        <v>4</v>
      </c>
      <c r="L189" s="17">
        <v>5</v>
      </c>
      <c r="M189" s="17">
        <v>4</v>
      </c>
      <c r="N189" s="30"/>
      <c r="O189" s="18">
        <v>5</v>
      </c>
      <c r="P189" s="16" t="s">
        <v>174</v>
      </c>
      <c r="Q189" s="20"/>
      <c r="R189" s="20"/>
      <c r="S189" s="20"/>
      <c r="T189" s="20"/>
      <c r="U189" s="20"/>
    </row>
    <row r="190" spans="1:25" s="41" customFormat="1">
      <c r="A190" s="95" t="s">
        <v>69</v>
      </c>
      <c r="B190" s="96" t="s">
        <v>40</v>
      </c>
      <c r="C190" s="127">
        <v>5</v>
      </c>
      <c r="D190" s="127">
        <v>4</v>
      </c>
      <c r="E190" s="127">
        <v>5</v>
      </c>
      <c r="F190" s="127">
        <v>5</v>
      </c>
      <c r="G190" s="127">
        <v>5</v>
      </c>
      <c r="H190" s="127">
        <v>5</v>
      </c>
      <c r="I190" s="127">
        <v>4</v>
      </c>
      <c r="J190" s="127">
        <v>5</v>
      </c>
      <c r="K190" s="127">
        <v>5</v>
      </c>
      <c r="L190" s="127">
        <v>5</v>
      </c>
      <c r="M190" s="127">
        <v>5</v>
      </c>
      <c r="N190" s="129" t="s">
        <v>199</v>
      </c>
      <c r="O190" s="134">
        <v>5</v>
      </c>
      <c r="P190" s="97" t="s">
        <v>199</v>
      </c>
      <c r="Q190" s="98" t="s">
        <v>199</v>
      </c>
      <c r="R190" s="98" t="s">
        <v>199</v>
      </c>
      <c r="S190" s="98" t="s">
        <v>199</v>
      </c>
      <c r="T190" s="98" t="s">
        <v>199</v>
      </c>
      <c r="U190" s="98" t="s">
        <v>199</v>
      </c>
      <c r="V190" s="99" t="s">
        <v>199</v>
      </c>
      <c r="W190" s="99" t="s">
        <v>199</v>
      </c>
      <c r="X190" s="99" t="s">
        <v>199</v>
      </c>
      <c r="Y190" s="99" t="s">
        <v>199</v>
      </c>
    </row>
    <row r="191" spans="1:25" s="14" customFormat="1">
      <c r="C191" s="13"/>
      <c r="D191" s="13"/>
      <c r="E191" s="13"/>
      <c r="F191" s="13"/>
      <c r="G191" s="13"/>
      <c r="H191" s="13"/>
      <c r="I191" s="13"/>
      <c r="J191" s="13"/>
      <c r="K191" s="13"/>
      <c r="L191" s="13"/>
      <c r="M191" s="13"/>
      <c r="N191" s="32"/>
      <c r="O191" s="23"/>
    </row>
  </sheetData>
  <pageMargins left="0.7" right="0.7" top="0.75" bottom="0.75" header="0.3" footer="0.3"/>
  <pageSetup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10904E-9AC4-476C-8BB8-E99D90880C18}">
  <dimension ref="A1:U332"/>
  <sheetViews>
    <sheetView topLeftCell="A272" workbookViewId="0">
      <selection activeCell="A325" sqref="A325"/>
    </sheetView>
  </sheetViews>
  <sheetFormatPr defaultRowHeight="15"/>
  <cols>
    <col min="1" max="1" width="12.85546875" bestFit="1" customWidth="1"/>
    <col min="2" max="2" width="44.28515625" bestFit="1" customWidth="1"/>
  </cols>
  <sheetData>
    <row r="1" spans="1:21" ht="39.75">
      <c r="A1" s="26" t="s">
        <v>42</v>
      </c>
      <c r="B1" s="26" t="s">
        <v>43</v>
      </c>
      <c r="C1" s="82" t="s">
        <v>45</v>
      </c>
      <c r="D1" s="82" t="s">
        <v>46</v>
      </c>
      <c r="E1" s="82" t="s">
        <v>47</v>
      </c>
      <c r="F1" s="82" t="s">
        <v>48</v>
      </c>
      <c r="G1" s="82" t="s">
        <v>49</v>
      </c>
      <c r="H1" s="82" t="s">
        <v>50</v>
      </c>
      <c r="I1" s="82" t="s">
        <v>51</v>
      </c>
      <c r="J1" s="82" t="s">
        <v>52</v>
      </c>
      <c r="K1" s="82" t="s">
        <v>53</v>
      </c>
      <c r="L1" s="82" t="s">
        <v>54</v>
      </c>
      <c r="M1" s="82" t="s">
        <v>55</v>
      </c>
      <c r="N1" s="82" t="s">
        <v>185</v>
      </c>
      <c r="O1" s="82" t="s">
        <v>56</v>
      </c>
      <c r="P1" s="82" t="s">
        <v>186</v>
      </c>
      <c r="Q1" s="83"/>
      <c r="R1" s="83"/>
      <c r="S1" s="83"/>
      <c r="T1" s="83"/>
      <c r="U1" s="83"/>
    </row>
    <row r="2" spans="1:21" s="89" customFormat="1">
      <c r="A2" s="15" t="s">
        <v>58</v>
      </c>
      <c r="B2" s="16" t="s">
        <v>59</v>
      </c>
      <c r="C2" s="17">
        <v>5</v>
      </c>
      <c r="D2" s="17">
        <v>4</v>
      </c>
      <c r="E2" s="17">
        <v>3</v>
      </c>
      <c r="F2" s="17">
        <v>5</v>
      </c>
      <c r="G2" s="17">
        <v>4</v>
      </c>
      <c r="H2" s="17">
        <v>4</v>
      </c>
      <c r="I2" s="17">
        <v>3</v>
      </c>
      <c r="J2" s="17">
        <v>3</v>
      </c>
      <c r="K2" s="17">
        <v>4</v>
      </c>
      <c r="L2" s="17">
        <v>5</v>
      </c>
      <c r="M2" s="17">
        <v>5</v>
      </c>
      <c r="N2" s="30"/>
      <c r="O2" s="18">
        <v>5</v>
      </c>
      <c r="P2" s="19"/>
      <c r="Q2" s="88"/>
      <c r="R2" s="88"/>
      <c r="S2" s="88"/>
      <c r="T2" s="88"/>
      <c r="U2" s="88"/>
    </row>
    <row r="3" spans="1:21" s="89" customFormat="1">
      <c r="A3" s="100" t="s">
        <v>61</v>
      </c>
      <c r="B3" s="101" t="s">
        <v>59</v>
      </c>
      <c r="C3" s="116">
        <v>5</v>
      </c>
      <c r="D3" s="116">
        <v>4</v>
      </c>
      <c r="E3" s="116">
        <v>4</v>
      </c>
      <c r="F3" s="116">
        <v>4</v>
      </c>
      <c r="G3" s="116">
        <v>4</v>
      </c>
      <c r="H3" s="116">
        <v>4</v>
      </c>
      <c r="I3" s="116">
        <v>3</v>
      </c>
      <c r="J3" s="116">
        <v>4</v>
      </c>
      <c r="K3" s="116">
        <v>4</v>
      </c>
      <c r="L3" s="116">
        <v>5</v>
      </c>
      <c r="M3" s="116">
        <v>5</v>
      </c>
      <c r="N3" s="117" t="s">
        <v>199</v>
      </c>
      <c r="O3" s="118">
        <v>4</v>
      </c>
      <c r="P3" s="19"/>
      <c r="Q3" s="88"/>
      <c r="R3" s="88"/>
      <c r="S3" s="88"/>
      <c r="T3" s="88"/>
      <c r="U3" s="88"/>
    </row>
    <row r="4" spans="1:21" s="89" customFormat="1">
      <c r="A4" s="100" t="s">
        <v>63</v>
      </c>
      <c r="B4" s="101" t="s">
        <v>59</v>
      </c>
      <c r="C4" s="116">
        <v>5</v>
      </c>
      <c r="D4" s="116">
        <v>4</v>
      </c>
      <c r="E4" s="116">
        <v>4</v>
      </c>
      <c r="F4" s="116">
        <v>4</v>
      </c>
      <c r="G4" s="116">
        <v>4</v>
      </c>
      <c r="H4" s="116">
        <v>4</v>
      </c>
      <c r="I4" s="116">
        <v>4</v>
      </c>
      <c r="J4" s="116">
        <v>4</v>
      </c>
      <c r="K4" s="116">
        <v>4</v>
      </c>
      <c r="L4" s="116">
        <v>5</v>
      </c>
      <c r="M4" s="116">
        <v>4</v>
      </c>
      <c r="N4" s="117" t="s">
        <v>199</v>
      </c>
      <c r="O4" s="118">
        <v>5</v>
      </c>
      <c r="P4" s="16"/>
      <c r="Q4" s="88"/>
      <c r="R4" s="88"/>
      <c r="S4" s="88"/>
      <c r="T4" s="88"/>
      <c r="U4" s="88"/>
    </row>
    <row r="5" spans="1:21" s="89" customFormat="1">
      <c r="A5" s="100" t="s">
        <v>65</v>
      </c>
      <c r="B5" s="101" t="s">
        <v>59</v>
      </c>
      <c r="C5" s="116">
        <v>5</v>
      </c>
      <c r="D5" s="116">
        <v>4</v>
      </c>
      <c r="E5" s="116">
        <v>5</v>
      </c>
      <c r="F5" s="116">
        <v>4</v>
      </c>
      <c r="G5" s="116">
        <v>4</v>
      </c>
      <c r="H5" s="116">
        <v>4</v>
      </c>
      <c r="I5" s="116">
        <v>4</v>
      </c>
      <c r="J5" s="116">
        <v>4</v>
      </c>
      <c r="K5" s="116">
        <v>3</v>
      </c>
      <c r="L5" s="116">
        <v>3</v>
      </c>
      <c r="M5" s="116">
        <v>3</v>
      </c>
      <c r="N5" s="117" t="s">
        <v>199</v>
      </c>
      <c r="O5" s="118">
        <v>4</v>
      </c>
      <c r="P5" s="19"/>
      <c r="Q5" s="88"/>
      <c r="R5" s="88"/>
      <c r="S5" s="88"/>
      <c r="T5" s="88"/>
      <c r="U5" s="88"/>
    </row>
    <row r="6" spans="1:21" s="89" customFormat="1">
      <c r="A6" s="15" t="s">
        <v>66</v>
      </c>
      <c r="B6" s="16" t="s">
        <v>59</v>
      </c>
      <c r="C6" s="17">
        <v>4</v>
      </c>
      <c r="D6" s="17">
        <v>3</v>
      </c>
      <c r="E6" s="17">
        <v>3</v>
      </c>
      <c r="F6" s="17">
        <v>2</v>
      </c>
      <c r="G6" s="17">
        <v>2</v>
      </c>
      <c r="H6" s="17">
        <v>2</v>
      </c>
      <c r="I6" s="17">
        <v>3</v>
      </c>
      <c r="J6" s="17">
        <v>3</v>
      </c>
      <c r="K6" s="17">
        <v>2</v>
      </c>
      <c r="L6" s="17">
        <v>2</v>
      </c>
      <c r="M6" s="17">
        <v>3</v>
      </c>
      <c r="N6" s="30"/>
      <c r="O6" s="42">
        <v>2</v>
      </c>
      <c r="P6" s="19"/>
      <c r="Q6" s="88"/>
      <c r="R6" s="88"/>
      <c r="S6" s="88"/>
      <c r="T6" s="88"/>
      <c r="U6" s="88"/>
    </row>
    <row r="7" spans="1:21" s="89" customFormat="1">
      <c r="A7" s="15" t="s">
        <v>67</v>
      </c>
      <c r="B7" s="16" t="s">
        <v>59</v>
      </c>
      <c r="C7" s="17">
        <v>3</v>
      </c>
      <c r="D7" s="17">
        <v>3</v>
      </c>
      <c r="E7" s="17">
        <v>3</v>
      </c>
      <c r="F7" s="17">
        <v>4</v>
      </c>
      <c r="G7" s="17">
        <v>4</v>
      </c>
      <c r="H7" s="17">
        <v>4</v>
      </c>
      <c r="I7" s="17">
        <v>3</v>
      </c>
      <c r="J7" s="17">
        <v>4</v>
      </c>
      <c r="K7" s="17">
        <v>5</v>
      </c>
      <c r="L7" s="17">
        <v>5</v>
      </c>
      <c r="M7" s="17">
        <v>4</v>
      </c>
      <c r="N7" s="30"/>
      <c r="O7" s="119">
        <v>4</v>
      </c>
      <c r="P7" s="16"/>
      <c r="Q7" s="88"/>
      <c r="R7" s="88"/>
      <c r="S7" s="88"/>
      <c r="T7" s="88"/>
      <c r="U7" s="88"/>
    </row>
    <row r="8" spans="1:21" s="89" customFormat="1">
      <c r="A8" s="33" t="s">
        <v>69</v>
      </c>
      <c r="B8" s="34" t="s">
        <v>59</v>
      </c>
      <c r="C8" s="35">
        <v>4</v>
      </c>
      <c r="D8" s="35">
        <v>4</v>
      </c>
      <c r="E8" s="35">
        <v>3</v>
      </c>
      <c r="F8" s="35">
        <v>3</v>
      </c>
      <c r="G8" s="35">
        <v>4</v>
      </c>
      <c r="H8" s="35">
        <v>3</v>
      </c>
      <c r="I8" s="35">
        <v>4</v>
      </c>
      <c r="J8" s="35">
        <v>3</v>
      </c>
      <c r="K8" s="35">
        <v>4</v>
      </c>
      <c r="L8" s="35">
        <v>4</v>
      </c>
      <c r="M8" s="35">
        <v>4</v>
      </c>
      <c r="N8" s="36"/>
      <c r="O8" s="37">
        <v>4</v>
      </c>
      <c r="P8" s="19"/>
      <c r="Q8" s="88"/>
      <c r="R8" s="88"/>
      <c r="S8" s="88"/>
      <c r="T8" s="88"/>
      <c r="U8" s="88"/>
    </row>
    <row r="9" spans="1:21" s="89" customFormat="1">
      <c r="B9" s="89" t="s">
        <v>194</v>
      </c>
      <c r="C9" s="2">
        <f>SUM(C2:C8)</f>
        <v>31</v>
      </c>
      <c r="D9" s="2">
        <f t="shared" ref="D9:M9" si="0">SUM(D2:D8)</f>
        <v>26</v>
      </c>
      <c r="E9" s="2">
        <f t="shared" si="0"/>
        <v>25</v>
      </c>
      <c r="F9" s="2">
        <f t="shared" si="0"/>
        <v>26</v>
      </c>
      <c r="G9" s="2">
        <f t="shared" si="0"/>
        <v>26</v>
      </c>
      <c r="H9" s="2">
        <f t="shared" si="0"/>
        <v>25</v>
      </c>
      <c r="I9" s="2">
        <f t="shared" si="0"/>
        <v>24</v>
      </c>
      <c r="J9" s="2">
        <f t="shared" si="0"/>
        <v>25</v>
      </c>
      <c r="K9" s="2">
        <f t="shared" si="0"/>
        <v>26</v>
      </c>
      <c r="L9" s="2">
        <f t="shared" si="0"/>
        <v>29</v>
      </c>
      <c r="M9" s="2">
        <f t="shared" si="0"/>
        <v>28</v>
      </c>
      <c r="N9" s="89">
        <f>SUM(C9:M9)</f>
        <v>291</v>
      </c>
      <c r="O9" s="2">
        <f>SUM(O2:O8)</f>
        <v>28</v>
      </c>
      <c r="P9" s="89">
        <f>SUM(N9:O9)</f>
        <v>319</v>
      </c>
    </row>
    <row r="10" spans="1:21" s="89" customFormat="1">
      <c r="B10" s="89" t="s">
        <v>195</v>
      </c>
      <c r="C10" s="2">
        <v>1</v>
      </c>
      <c r="D10" s="2">
        <v>1</v>
      </c>
      <c r="E10" s="2">
        <v>3</v>
      </c>
      <c r="F10" s="2">
        <v>3</v>
      </c>
      <c r="G10" s="2">
        <v>3</v>
      </c>
      <c r="H10" s="2">
        <v>2</v>
      </c>
      <c r="I10" s="2">
        <v>1</v>
      </c>
      <c r="J10" s="2">
        <v>2</v>
      </c>
      <c r="K10" s="2">
        <v>1</v>
      </c>
      <c r="L10" s="2">
        <v>1</v>
      </c>
      <c r="M10" s="2">
        <v>1</v>
      </c>
      <c r="N10" s="2"/>
      <c r="O10" s="2">
        <v>3</v>
      </c>
    </row>
    <row r="11" spans="1:21" s="89" customFormat="1">
      <c r="B11" s="89" t="s">
        <v>196</v>
      </c>
      <c r="C11" s="2">
        <f>C9*C10</f>
        <v>31</v>
      </c>
      <c r="D11" s="2">
        <f t="shared" ref="D11:P11" si="1">D9*D10</f>
        <v>26</v>
      </c>
      <c r="E11" s="2">
        <f t="shared" si="1"/>
        <v>75</v>
      </c>
      <c r="F11" s="2">
        <f t="shared" si="1"/>
        <v>78</v>
      </c>
      <c r="G11" s="2">
        <f t="shared" si="1"/>
        <v>78</v>
      </c>
      <c r="H11" s="2">
        <f t="shared" si="1"/>
        <v>50</v>
      </c>
      <c r="I11" s="2">
        <f t="shared" si="1"/>
        <v>24</v>
      </c>
      <c r="J11" s="2">
        <f t="shared" si="1"/>
        <v>50</v>
      </c>
      <c r="K11" s="2">
        <f t="shared" si="1"/>
        <v>26</v>
      </c>
      <c r="L11" s="2">
        <f t="shared" si="1"/>
        <v>29</v>
      </c>
      <c r="M11" s="2">
        <f t="shared" si="1"/>
        <v>28</v>
      </c>
      <c r="N11" s="90">
        <f>SUM(C11:M11)</f>
        <v>495</v>
      </c>
      <c r="O11" s="2">
        <f t="shared" si="1"/>
        <v>84</v>
      </c>
      <c r="P11" s="90">
        <f>SUM(N11:O11)</f>
        <v>579</v>
      </c>
    </row>
    <row r="12" spans="1:21" s="89" customFormat="1">
      <c r="B12" s="89" t="s">
        <v>197</v>
      </c>
      <c r="C12" s="2">
        <v>35</v>
      </c>
      <c r="D12" s="2">
        <v>35</v>
      </c>
      <c r="E12" s="2">
        <v>105</v>
      </c>
      <c r="F12" s="2">
        <v>105</v>
      </c>
      <c r="G12" s="2">
        <v>105</v>
      </c>
      <c r="H12" s="2">
        <v>70</v>
      </c>
      <c r="I12" s="2">
        <v>35</v>
      </c>
      <c r="J12" s="2">
        <v>70</v>
      </c>
      <c r="K12" s="2">
        <v>35</v>
      </c>
      <c r="L12" s="2">
        <v>35</v>
      </c>
      <c r="M12" s="2">
        <v>35</v>
      </c>
      <c r="N12" s="89">
        <v>665</v>
      </c>
      <c r="O12" s="2">
        <v>105</v>
      </c>
      <c r="P12" s="89">
        <v>770</v>
      </c>
    </row>
    <row r="13" spans="1:21" s="89" customFormat="1">
      <c r="A13" s="91"/>
      <c r="B13" s="93" t="s">
        <v>14</v>
      </c>
      <c r="C13" s="86">
        <f>(C10*C9)/C12</f>
        <v>0.88571428571428568</v>
      </c>
      <c r="D13" s="86">
        <f>(D10*D9)/D12</f>
        <v>0.74285714285714288</v>
      </c>
      <c r="E13" s="86">
        <f>(E10*E9)/E12</f>
        <v>0.7142857142857143</v>
      </c>
      <c r="F13" s="86">
        <f>(F10*F9)/F12</f>
        <v>0.74285714285714288</v>
      </c>
      <c r="G13" s="86">
        <f>(G10*G9)/G12</f>
        <v>0.74285714285714288</v>
      </c>
      <c r="H13" s="86">
        <f>(H10*H9)/H12</f>
        <v>0.7142857142857143</v>
      </c>
      <c r="I13" s="86">
        <f>(I10*I9)/I12</f>
        <v>0.68571428571428572</v>
      </c>
      <c r="J13" s="86">
        <f>(J10*J9)/J12</f>
        <v>0.7142857142857143</v>
      </c>
      <c r="K13" s="86">
        <f>(K10*K9)/K12</f>
        <v>0.74285714285714288</v>
      </c>
      <c r="L13" s="86">
        <f>(L10*L9)/L12</f>
        <v>0.82857142857142863</v>
      </c>
      <c r="M13" s="86">
        <f>(M10*M9)/M12</f>
        <v>0.8</v>
      </c>
      <c r="N13" s="92">
        <f>N11/N12</f>
        <v>0.74436090225563911</v>
      </c>
      <c r="O13" s="86">
        <f>(O10*O9)/O12</f>
        <v>0.8</v>
      </c>
      <c r="P13" s="92">
        <f>P11/P12</f>
        <v>0.75194805194805192</v>
      </c>
      <c r="Q13" s="91"/>
      <c r="R13" s="91"/>
      <c r="S13" s="91"/>
      <c r="T13" s="91"/>
      <c r="U13" s="91"/>
    </row>
    <row r="14" spans="1:21">
      <c r="A14" s="15" t="s">
        <v>58</v>
      </c>
      <c r="B14" s="16" t="s">
        <v>15</v>
      </c>
      <c r="C14" s="17">
        <v>5</v>
      </c>
      <c r="D14" s="17">
        <v>2</v>
      </c>
      <c r="E14" s="17">
        <v>5</v>
      </c>
      <c r="F14" s="17">
        <v>5</v>
      </c>
      <c r="G14" s="17">
        <v>4</v>
      </c>
      <c r="H14" s="17">
        <v>4</v>
      </c>
      <c r="I14" s="17">
        <v>3</v>
      </c>
      <c r="J14" s="17">
        <v>2</v>
      </c>
      <c r="K14" s="17">
        <v>5</v>
      </c>
      <c r="L14" s="17">
        <v>5</v>
      </c>
      <c r="M14" s="17">
        <v>3</v>
      </c>
      <c r="N14" s="30"/>
      <c r="O14" s="18">
        <v>3</v>
      </c>
      <c r="P14" s="19"/>
      <c r="Q14" s="88"/>
      <c r="R14" s="88"/>
      <c r="S14" s="88"/>
      <c r="T14" s="88"/>
      <c r="U14" s="88"/>
    </row>
    <row r="15" spans="1:21">
      <c r="A15" s="100" t="s">
        <v>61</v>
      </c>
      <c r="B15" s="101" t="s">
        <v>15</v>
      </c>
      <c r="C15" s="116">
        <v>4</v>
      </c>
      <c r="D15" s="116">
        <v>3</v>
      </c>
      <c r="E15" s="116">
        <v>5</v>
      </c>
      <c r="F15" s="116">
        <v>4</v>
      </c>
      <c r="G15" s="116">
        <v>5</v>
      </c>
      <c r="H15" s="116">
        <v>5</v>
      </c>
      <c r="I15" s="116">
        <v>3</v>
      </c>
      <c r="J15" s="116">
        <v>3</v>
      </c>
      <c r="K15" s="116">
        <v>4</v>
      </c>
      <c r="L15" s="116">
        <v>4</v>
      </c>
      <c r="M15" s="116">
        <v>4</v>
      </c>
      <c r="N15" s="117" t="s">
        <v>199</v>
      </c>
      <c r="O15" s="118">
        <v>3</v>
      </c>
      <c r="P15" s="19"/>
      <c r="Q15" s="88"/>
      <c r="R15" s="88"/>
      <c r="S15" s="88"/>
      <c r="T15" s="88"/>
      <c r="U15" s="88"/>
    </row>
    <row r="16" spans="1:21">
      <c r="A16" s="100" t="s">
        <v>63</v>
      </c>
      <c r="B16" s="101" t="s">
        <v>15</v>
      </c>
      <c r="C16" s="116">
        <v>3</v>
      </c>
      <c r="D16" s="116">
        <v>3</v>
      </c>
      <c r="E16" s="116">
        <v>4</v>
      </c>
      <c r="F16" s="116">
        <v>3</v>
      </c>
      <c r="G16" s="116">
        <v>3</v>
      </c>
      <c r="H16" s="116">
        <v>3</v>
      </c>
      <c r="I16" s="116">
        <v>2</v>
      </c>
      <c r="J16" s="116">
        <v>2</v>
      </c>
      <c r="K16" s="116">
        <v>4</v>
      </c>
      <c r="L16" s="116">
        <v>4</v>
      </c>
      <c r="M16" s="116">
        <v>3</v>
      </c>
      <c r="N16" s="117" t="s">
        <v>199</v>
      </c>
      <c r="O16" s="118">
        <v>3</v>
      </c>
      <c r="P16" s="16"/>
      <c r="Q16" s="88"/>
      <c r="R16" s="88"/>
      <c r="S16" s="88"/>
      <c r="T16" s="88"/>
      <c r="U16" s="88"/>
    </row>
    <row r="17" spans="1:21">
      <c r="A17" s="100" t="s">
        <v>65</v>
      </c>
      <c r="B17" s="101" t="s">
        <v>15</v>
      </c>
      <c r="C17" s="116">
        <v>4</v>
      </c>
      <c r="D17" s="116">
        <v>4</v>
      </c>
      <c r="E17" s="116">
        <v>5</v>
      </c>
      <c r="F17" s="116">
        <v>5</v>
      </c>
      <c r="G17" s="116">
        <v>5</v>
      </c>
      <c r="H17" s="116">
        <v>4</v>
      </c>
      <c r="I17" s="116">
        <v>4</v>
      </c>
      <c r="J17" s="116">
        <v>3</v>
      </c>
      <c r="K17" s="116">
        <v>5</v>
      </c>
      <c r="L17" s="116">
        <v>4</v>
      </c>
      <c r="M17" s="116">
        <v>5</v>
      </c>
      <c r="N17" s="117" t="s">
        <v>199</v>
      </c>
      <c r="O17" s="120">
        <v>4</v>
      </c>
      <c r="P17" s="19"/>
      <c r="Q17" s="88"/>
      <c r="R17" s="88"/>
      <c r="S17" s="88"/>
      <c r="T17" s="88"/>
      <c r="U17" s="88"/>
    </row>
    <row r="18" spans="1:21">
      <c r="A18" s="15" t="s">
        <v>66</v>
      </c>
      <c r="B18" s="16" t="s">
        <v>15</v>
      </c>
      <c r="C18" s="17">
        <v>4</v>
      </c>
      <c r="D18" s="17">
        <v>2</v>
      </c>
      <c r="E18" s="17">
        <v>3</v>
      </c>
      <c r="F18" s="17">
        <v>4</v>
      </c>
      <c r="G18" s="17">
        <v>4</v>
      </c>
      <c r="H18" s="17">
        <v>4</v>
      </c>
      <c r="I18" s="17">
        <v>3</v>
      </c>
      <c r="J18" s="17">
        <v>2</v>
      </c>
      <c r="K18" s="17">
        <v>4</v>
      </c>
      <c r="L18" s="17">
        <v>3</v>
      </c>
      <c r="M18" s="17">
        <v>2</v>
      </c>
      <c r="N18" s="30"/>
      <c r="O18" s="18">
        <v>4</v>
      </c>
      <c r="P18" s="19"/>
      <c r="Q18" s="88"/>
      <c r="R18" s="88"/>
      <c r="S18" s="88"/>
      <c r="T18" s="88"/>
      <c r="U18" s="88"/>
    </row>
    <row r="19" spans="1:21">
      <c r="A19" s="15" t="s">
        <v>67</v>
      </c>
      <c r="B19" s="16" t="s">
        <v>15</v>
      </c>
      <c r="C19" s="17">
        <v>3</v>
      </c>
      <c r="D19" s="17">
        <v>3</v>
      </c>
      <c r="E19" s="17">
        <v>4</v>
      </c>
      <c r="F19" s="17">
        <v>4</v>
      </c>
      <c r="G19" s="17">
        <v>3</v>
      </c>
      <c r="H19" s="17">
        <v>3</v>
      </c>
      <c r="I19" s="17">
        <v>2</v>
      </c>
      <c r="J19" s="17">
        <v>2</v>
      </c>
      <c r="K19" s="17">
        <v>4</v>
      </c>
      <c r="L19" s="17">
        <v>2</v>
      </c>
      <c r="M19" s="17">
        <v>2</v>
      </c>
      <c r="N19" s="30"/>
      <c r="O19" s="18">
        <v>3</v>
      </c>
      <c r="P19" s="16"/>
      <c r="Q19" s="88"/>
      <c r="R19" s="88"/>
      <c r="S19" s="88"/>
      <c r="T19" s="88"/>
      <c r="U19" s="88"/>
    </row>
    <row r="20" spans="1:21">
      <c r="A20" s="33" t="s">
        <v>69</v>
      </c>
      <c r="B20" s="34" t="s">
        <v>15</v>
      </c>
      <c r="C20" s="35">
        <v>5</v>
      </c>
      <c r="D20" s="35">
        <v>4</v>
      </c>
      <c r="E20" s="35">
        <v>5</v>
      </c>
      <c r="F20" s="35">
        <v>5</v>
      </c>
      <c r="G20" s="35">
        <v>5</v>
      </c>
      <c r="H20" s="35">
        <v>4</v>
      </c>
      <c r="I20" s="35">
        <v>4</v>
      </c>
      <c r="J20" s="35">
        <v>3</v>
      </c>
      <c r="K20" s="35">
        <v>5</v>
      </c>
      <c r="L20" s="35">
        <v>4</v>
      </c>
      <c r="M20" s="35">
        <v>4</v>
      </c>
      <c r="N20" s="36"/>
      <c r="O20" s="37">
        <v>4</v>
      </c>
      <c r="P20" s="19"/>
      <c r="Q20" s="88"/>
      <c r="R20" s="88"/>
      <c r="S20" s="88"/>
      <c r="T20" s="88"/>
      <c r="U20" s="88"/>
    </row>
    <row r="21" spans="1:21">
      <c r="A21" s="89"/>
      <c r="B21" s="89" t="s">
        <v>194</v>
      </c>
      <c r="C21" s="2">
        <f t="shared" ref="C21:M21" si="2">SUM(C14:C20)</f>
        <v>28</v>
      </c>
      <c r="D21" s="2">
        <f t="shared" si="2"/>
        <v>21</v>
      </c>
      <c r="E21" s="2">
        <f t="shared" si="2"/>
        <v>31</v>
      </c>
      <c r="F21" s="2">
        <f t="shared" si="2"/>
        <v>30</v>
      </c>
      <c r="G21" s="2">
        <f t="shared" si="2"/>
        <v>29</v>
      </c>
      <c r="H21" s="2">
        <f t="shared" si="2"/>
        <v>27</v>
      </c>
      <c r="I21" s="2">
        <f t="shared" si="2"/>
        <v>21</v>
      </c>
      <c r="J21" s="2">
        <f t="shared" si="2"/>
        <v>17</v>
      </c>
      <c r="K21" s="2">
        <f t="shared" si="2"/>
        <v>31</v>
      </c>
      <c r="L21" s="2">
        <f t="shared" si="2"/>
        <v>26</v>
      </c>
      <c r="M21" s="2">
        <f t="shared" si="2"/>
        <v>23</v>
      </c>
      <c r="N21" s="89">
        <f t="shared" ref="N21" si="3">SUM(C21:M21)</f>
        <v>284</v>
      </c>
      <c r="O21" s="2">
        <f t="shared" ref="O21" si="4">SUM(O14:O20)</f>
        <v>24</v>
      </c>
      <c r="P21" s="89">
        <f t="shared" ref="P21" si="5">SUM(N21:O21)</f>
        <v>308</v>
      </c>
      <c r="Q21" s="89"/>
      <c r="R21" s="89"/>
      <c r="S21" s="89"/>
      <c r="T21" s="89"/>
      <c r="U21" s="89"/>
    </row>
    <row r="22" spans="1:21">
      <c r="A22" s="89"/>
      <c r="B22" s="89" t="s">
        <v>195</v>
      </c>
      <c r="C22" s="2">
        <v>1</v>
      </c>
      <c r="D22" s="2">
        <v>1</v>
      </c>
      <c r="E22" s="2">
        <v>3</v>
      </c>
      <c r="F22" s="2">
        <v>3</v>
      </c>
      <c r="G22" s="2">
        <v>3</v>
      </c>
      <c r="H22" s="2">
        <v>2</v>
      </c>
      <c r="I22" s="2">
        <v>1</v>
      </c>
      <c r="J22" s="2">
        <v>2</v>
      </c>
      <c r="K22" s="2">
        <v>1</v>
      </c>
      <c r="L22" s="2">
        <v>1</v>
      </c>
      <c r="M22" s="2">
        <v>1</v>
      </c>
      <c r="N22" s="2"/>
      <c r="O22" s="2">
        <v>3</v>
      </c>
      <c r="P22" s="89"/>
      <c r="Q22" s="89"/>
      <c r="R22" s="89"/>
      <c r="S22" s="89"/>
      <c r="T22" s="89"/>
      <c r="U22" s="89"/>
    </row>
    <row r="23" spans="1:21">
      <c r="A23" s="89"/>
      <c r="B23" s="89" t="s">
        <v>196</v>
      </c>
      <c r="C23" s="2">
        <f t="shared" ref="C23:M23" si="6">C21*C22</f>
        <v>28</v>
      </c>
      <c r="D23" s="2">
        <f t="shared" si="6"/>
        <v>21</v>
      </c>
      <c r="E23" s="2">
        <f t="shared" si="6"/>
        <v>93</v>
      </c>
      <c r="F23" s="2">
        <f t="shared" si="6"/>
        <v>90</v>
      </c>
      <c r="G23" s="2">
        <f t="shared" si="6"/>
        <v>87</v>
      </c>
      <c r="H23" s="2">
        <f t="shared" si="6"/>
        <v>54</v>
      </c>
      <c r="I23" s="2">
        <f t="shared" si="6"/>
        <v>21</v>
      </c>
      <c r="J23" s="2">
        <f t="shared" si="6"/>
        <v>34</v>
      </c>
      <c r="K23" s="2">
        <f t="shared" si="6"/>
        <v>31</v>
      </c>
      <c r="L23" s="2">
        <f t="shared" si="6"/>
        <v>26</v>
      </c>
      <c r="M23" s="2">
        <f t="shared" si="6"/>
        <v>23</v>
      </c>
      <c r="N23" s="90">
        <f t="shared" ref="N23" si="7">SUM(C23:M23)</f>
        <v>508</v>
      </c>
      <c r="O23" s="2">
        <f t="shared" ref="O23:U23" si="8">O21*O22</f>
        <v>72</v>
      </c>
      <c r="P23" s="90">
        <f t="shared" ref="P23" si="9">SUM(N23:O23)</f>
        <v>580</v>
      </c>
      <c r="Q23" s="89"/>
      <c r="R23" s="89"/>
      <c r="S23" s="89"/>
      <c r="T23" s="89"/>
      <c r="U23" s="89"/>
    </row>
    <row r="24" spans="1:21">
      <c r="A24" s="89"/>
      <c r="B24" s="89" t="s">
        <v>197</v>
      </c>
      <c r="C24" s="2">
        <v>35</v>
      </c>
      <c r="D24" s="2">
        <v>35</v>
      </c>
      <c r="E24" s="2">
        <v>105</v>
      </c>
      <c r="F24" s="2">
        <v>105</v>
      </c>
      <c r="G24" s="2">
        <v>105</v>
      </c>
      <c r="H24" s="2">
        <v>70</v>
      </c>
      <c r="I24" s="2">
        <v>35</v>
      </c>
      <c r="J24" s="2">
        <v>70</v>
      </c>
      <c r="K24" s="2">
        <v>35</v>
      </c>
      <c r="L24" s="2">
        <v>35</v>
      </c>
      <c r="M24" s="2">
        <v>35</v>
      </c>
      <c r="N24" s="89">
        <v>665</v>
      </c>
      <c r="O24" s="2">
        <v>105</v>
      </c>
      <c r="P24" s="89">
        <v>770</v>
      </c>
      <c r="Q24" s="89"/>
      <c r="R24" s="89"/>
      <c r="S24" s="89"/>
      <c r="T24" s="89"/>
      <c r="U24" s="89"/>
    </row>
    <row r="25" spans="1:21">
      <c r="A25" s="91"/>
      <c r="B25" s="93" t="s">
        <v>15</v>
      </c>
      <c r="C25" s="86">
        <f t="shared" ref="C25:M25" si="10">(C22*C21)/C24</f>
        <v>0.8</v>
      </c>
      <c r="D25" s="86">
        <f t="shared" si="10"/>
        <v>0.6</v>
      </c>
      <c r="E25" s="86">
        <f t="shared" si="10"/>
        <v>0.88571428571428568</v>
      </c>
      <c r="F25" s="86">
        <f t="shared" si="10"/>
        <v>0.8571428571428571</v>
      </c>
      <c r="G25" s="86">
        <f t="shared" si="10"/>
        <v>0.82857142857142863</v>
      </c>
      <c r="H25" s="86">
        <f t="shared" si="10"/>
        <v>0.77142857142857146</v>
      </c>
      <c r="I25" s="86">
        <f t="shared" si="10"/>
        <v>0.6</v>
      </c>
      <c r="J25" s="86">
        <f t="shared" si="10"/>
        <v>0.48571428571428571</v>
      </c>
      <c r="K25" s="86">
        <f t="shared" si="10"/>
        <v>0.88571428571428568</v>
      </c>
      <c r="L25" s="86">
        <f t="shared" si="10"/>
        <v>0.74285714285714288</v>
      </c>
      <c r="M25" s="86">
        <f t="shared" si="10"/>
        <v>0.65714285714285714</v>
      </c>
      <c r="N25" s="92">
        <f t="shared" ref="N25" si="11">N23/N24</f>
        <v>0.76390977443609021</v>
      </c>
      <c r="O25" s="86">
        <f t="shared" ref="O25" si="12">(O22*O21)/O24</f>
        <v>0.68571428571428572</v>
      </c>
      <c r="P25" s="92">
        <f t="shared" ref="P25" si="13">P23/P24</f>
        <v>0.75324675324675328</v>
      </c>
      <c r="Q25" s="91"/>
      <c r="R25" s="91"/>
      <c r="S25" s="91"/>
      <c r="T25" s="91"/>
      <c r="U25" s="91"/>
    </row>
    <row r="26" spans="1:21">
      <c r="A26" s="15" t="s">
        <v>58</v>
      </c>
      <c r="B26" s="16" t="s">
        <v>16</v>
      </c>
      <c r="C26" s="17">
        <v>2</v>
      </c>
      <c r="D26" s="17">
        <v>2</v>
      </c>
      <c r="E26" s="17">
        <v>2</v>
      </c>
      <c r="F26" s="17">
        <v>2</v>
      </c>
      <c r="G26" s="17">
        <v>2</v>
      </c>
      <c r="H26" s="17">
        <v>2</v>
      </c>
      <c r="I26" s="17">
        <v>3</v>
      </c>
      <c r="J26" s="17">
        <v>2</v>
      </c>
      <c r="K26" s="17">
        <v>2</v>
      </c>
      <c r="L26" s="17">
        <v>2</v>
      </c>
      <c r="M26" s="17">
        <v>3</v>
      </c>
      <c r="N26" s="30"/>
      <c r="O26" s="18">
        <v>2</v>
      </c>
      <c r="P26" s="19"/>
      <c r="Q26" s="88"/>
      <c r="R26" s="88"/>
      <c r="S26" s="88"/>
      <c r="T26" s="88"/>
      <c r="U26" s="88"/>
    </row>
    <row r="27" spans="1:21">
      <c r="A27" s="100" t="s">
        <v>61</v>
      </c>
      <c r="B27" s="101" t="s">
        <v>16</v>
      </c>
      <c r="C27" s="116">
        <v>4</v>
      </c>
      <c r="D27" s="116">
        <v>3</v>
      </c>
      <c r="E27" s="116">
        <v>5</v>
      </c>
      <c r="F27" s="116">
        <v>2</v>
      </c>
      <c r="G27" s="116">
        <v>3</v>
      </c>
      <c r="H27" s="116">
        <v>4</v>
      </c>
      <c r="I27" s="116">
        <v>4</v>
      </c>
      <c r="J27" s="116">
        <v>4</v>
      </c>
      <c r="K27" s="116">
        <v>5</v>
      </c>
      <c r="L27" s="116">
        <v>4</v>
      </c>
      <c r="M27" s="116">
        <v>4</v>
      </c>
      <c r="N27" s="117" t="s">
        <v>199</v>
      </c>
      <c r="O27" s="120">
        <v>2</v>
      </c>
      <c r="P27" s="19"/>
      <c r="Q27" s="88"/>
      <c r="R27" s="88"/>
      <c r="S27" s="88"/>
      <c r="T27" s="88"/>
      <c r="U27" s="88"/>
    </row>
    <row r="28" spans="1:21">
      <c r="A28" s="100" t="s">
        <v>63</v>
      </c>
      <c r="B28" s="101" t="s">
        <v>16</v>
      </c>
      <c r="C28" s="116">
        <v>3</v>
      </c>
      <c r="D28" s="116">
        <v>3</v>
      </c>
      <c r="E28" s="116">
        <v>3</v>
      </c>
      <c r="F28" s="116">
        <v>3</v>
      </c>
      <c r="G28" s="116">
        <v>3</v>
      </c>
      <c r="H28" s="116">
        <v>3</v>
      </c>
      <c r="I28" s="116">
        <v>3</v>
      </c>
      <c r="J28" s="116">
        <v>2</v>
      </c>
      <c r="K28" s="116">
        <v>3</v>
      </c>
      <c r="L28" s="116">
        <v>4</v>
      </c>
      <c r="M28" s="116">
        <v>4</v>
      </c>
      <c r="N28" s="117" t="s">
        <v>199</v>
      </c>
      <c r="O28" s="118">
        <v>3</v>
      </c>
      <c r="P28" s="16"/>
      <c r="Q28" s="88"/>
      <c r="R28" s="88"/>
      <c r="S28" s="88"/>
      <c r="T28" s="88"/>
      <c r="U28" s="88"/>
    </row>
    <row r="29" spans="1:21">
      <c r="A29" s="100" t="s">
        <v>65</v>
      </c>
      <c r="B29" s="101" t="s">
        <v>16</v>
      </c>
      <c r="C29" s="116">
        <v>4</v>
      </c>
      <c r="D29" s="116">
        <v>4</v>
      </c>
      <c r="E29" s="116">
        <v>3</v>
      </c>
      <c r="F29" s="116">
        <v>3</v>
      </c>
      <c r="G29" s="116">
        <v>3</v>
      </c>
      <c r="H29" s="116">
        <v>3</v>
      </c>
      <c r="I29" s="116">
        <v>3</v>
      </c>
      <c r="J29" s="116">
        <v>3</v>
      </c>
      <c r="K29" s="116">
        <v>3</v>
      </c>
      <c r="L29" s="116">
        <v>3</v>
      </c>
      <c r="M29" s="116">
        <v>3</v>
      </c>
      <c r="N29" s="117" t="s">
        <v>199</v>
      </c>
      <c r="O29" s="118">
        <v>3</v>
      </c>
      <c r="P29" s="19"/>
      <c r="Q29" s="88"/>
      <c r="R29" s="88"/>
      <c r="S29" s="88"/>
      <c r="T29" s="88"/>
      <c r="U29" s="88"/>
    </row>
    <row r="30" spans="1:21">
      <c r="A30" s="15" t="s">
        <v>66</v>
      </c>
      <c r="B30" s="16" t="s">
        <v>16</v>
      </c>
      <c r="C30" s="17">
        <v>3</v>
      </c>
      <c r="D30" s="17">
        <v>3</v>
      </c>
      <c r="E30" s="17">
        <v>3</v>
      </c>
      <c r="F30" s="17">
        <v>4</v>
      </c>
      <c r="G30" s="17">
        <v>3</v>
      </c>
      <c r="H30" s="17">
        <v>3</v>
      </c>
      <c r="I30" s="17">
        <v>3</v>
      </c>
      <c r="J30" s="17">
        <v>2</v>
      </c>
      <c r="K30" s="17">
        <v>3</v>
      </c>
      <c r="L30" s="17">
        <v>4</v>
      </c>
      <c r="M30" s="17">
        <v>3</v>
      </c>
      <c r="N30" s="30"/>
      <c r="O30" s="18">
        <v>2</v>
      </c>
      <c r="P30" s="19"/>
      <c r="Q30" s="88"/>
      <c r="R30" s="88"/>
      <c r="S30" s="88"/>
      <c r="T30" s="88"/>
      <c r="U30" s="88"/>
    </row>
    <row r="31" spans="1:21">
      <c r="A31" s="15" t="s">
        <v>67</v>
      </c>
      <c r="B31" s="16" t="s">
        <v>16</v>
      </c>
      <c r="C31" s="17">
        <v>2</v>
      </c>
      <c r="D31" s="17">
        <v>2</v>
      </c>
      <c r="E31" s="17">
        <v>3</v>
      </c>
      <c r="F31" s="17">
        <v>1</v>
      </c>
      <c r="G31" s="17">
        <v>2</v>
      </c>
      <c r="H31" s="17">
        <v>2</v>
      </c>
      <c r="I31" s="17">
        <v>2</v>
      </c>
      <c r="J31" s="17">
        <v>2</v>
      </c>
      <c r="K31" s="17">
        <v>4</v>
      </c>
      <c r="L31" s="17">
        <v>2</v>
      </c>
      <c r="M31" s="17">
        <v>3</v>
      </c>
      <c r="N31" s="30"/>
      <c r="O31" s="42">
        <v>1</v>
      </c>
      <c r="P31" s="16"/>
      <c r="Q31" s="88"/>
      <c r="R31" s="88"/>
      <c r="S31" s="88"/>
      <c r="T31" s="88"/>
      <c r="U31" s="88"/>
    </row>
    <row r="32" spans="1:21">
      <c r="A32" s="33" t="s">
        <v>69</v>
      </c>
      <c r="B32" s="34" t="s">
        <v>16</v>
      </c>
      <c r="C32" s="35">
        <v>4</v>
      </c>
      <c r="D32" s="35">
        <v>4</v>
      </c>
      <c r="E32" s="35">
        <v>3</v>
      </c>
      <c r="F32" s="35">
        <v>3</v>
      </c>
      <c r="G32" s="35">
        <v>4</v>
      </c>
      <c r="H32" s="35">
        <v>3</v>
      </c>
      <c r="I32" s="35">
        <v>3</v>
      </c>
      <c r="J32" s="35">
        <v>3</v>
      </c>
      <c r="K32" s="35">
        <v>4</v>
      </c>
      <c r="L32" s="35">
        <v>4</v>
      </c>
      <c r="M32" s="35">
        <v>3</v>
      </c>
      <c r="N32" s="36"/>
      <c r="O32" s="76">
        <v>3</v>
      </c>
      <c r="P32" s="19"/>
      <c r="Q32" s="88"/>
      <c r="R32" s="88"/>
      <c r="S32" s="88"/>
      <c r="T32" s="88"/>
      <c r="U32" s="88"/>
    </row>
    <row r="33" spans="1:21">
      <c r="A33" s="89"/>
      <c r="B33" s="89" t="s">
        <v>194</v>
      </c>
      <c r="C33" s="2">
        <f t="shared" ref="C33:M33" si="14">SUM(C26:C32)</f>
        <v>22</v>
      </c>
      <c r="D33" s="2">
        <f t="shared" si="14"/>
        <v>21</v>
      </c>
      <c r="E33" s="2">
        <f t="shared" si="14"/>
        <v>22</v>
      </c>
      <c r="F33" s="2">
        <f t="shared" si="14"/>
        <v>18</v>
      </c>
      <c r="G33" s="2">
        <f t="shared" si="14"/>
        <v>20</v>
      </c>
      <c r="H33" s="2">
        <f t="shared" si="14"/>
        <v>20</v>
      </c>
      <c r="I33" s="2">
        <f t="shared" si="14"/>
        <v>21</v>
      </c>
      <c r="J33" s="2">
        <f t="shared" si="14"/>
        <v>18</v>
      </c>
      <c r="K33" s="2">
        <f t="shared" si="14"/>
        <v>24</v>
      </c>
      <c r="L33" s="2">
        <f t="shared" si="14"/>
        <v>23</v>
      </c>
      <c r="M33" s="2">
        <f t="shared" si="14"/>
        <v>23</v>
      </c>
      <c r="N33" s="89">
        <f t="shared" ref="N33" si="15">SUM(C33:M33)</f>
        <v>232</v>
      </c>
      <c r="O33" s="2">
        <f t="shared" ref="O33" si="16">SUM(O26:O32)</f>
        <v>16</v>
      </c>
      <c r="P33" s="89">
        <f t="shared" ref="P33" si="17">SUM(N33:O33)</f>
        <v>248</v>
      </c>
      <c r="Q33" s="89"/>
      <c r="R33" s="89"/>
      <c r="S33" s="89"/>
      <c r="T33" s="89"/>
      <c r="U33" s="89"/>
    </row>
    <row r="34" spans="1:21">
      <c r="A34" s="89"/>
      <c r="B34" s="89" t="s">
        <v>195</v>
      </c>
      <c r="C34" s="2">
        <v>1</v>
      </c>
      <c r="D34" s="2">
        <v>1</v>
      </c>
      <c r="E34" s="2">
        <v>3</v>
      </c>
      <c r="F34" s="2">
        <v>3</v>
      </c>
      <c r="G34" s="2">
        <v>3</v>
      </c>
      <c r="H34" s="2">
        <v>2</v>
      </c>
      <c r="I34" s="2">
        <v>1</v>
      </c>
      <c r="J34" s="2">
        <v>2</v>
      </c>
      <c r="K34" s="2">
        <v>1</v>
      </c>
      <c r="L34" s="2">
        <v>1</v>
      </c>
      <c r="M34" s="2">
        <v>1</v>
      </c>
      <c r="N34" s="2"/>
      <c r="O34" s="2">
        <v>3</v>
      </c>
      <c r="P34" s="89"/>
      <c r="Q34" s="89"/>
      <c r="R34" s="89"/>
      <c r="S34" s="89"/>
      <c r="T34" s="89"/>
      <c r="U34" s="89"/>
    </row>
    <row r="35" spans="1:21">
      <c r="A35" s="89"/>
      <c r="B35" s="89" t="s">
        <v>196</v>
      </c>
      <c r="C35" s="2">
        <f t="shared" ref="C35:M35" si="18">C33*C34</f>
        <v>22</v>
      </c>
      <c r="D35" s="2">
        <f t="shared" si="18"/>
        <v>21</v>
      </c>
      <c r="E35" s="2">
        <f t="shared" si="18"/>
        <v>66</v>
      </c>
      <c r="F35" s="2">
        <f t="shared" si="18"/>
        <v>54</v>
      </c>
      <c r="G35" s="2">
        <f t="shared" si="18"/>
        <v>60</v>
      </c>
      <c r="H35" s="2">
        <f t="shared" si="18"/>
        <v>40</v>
      </c>
      <c r="I35" s="2">
        <f t="shared" si="18"/>
        <v>21</v>
      </c>
      <c r="J35" s="2">
        <f t="shared" si="18"/>
        <v>36</v>
      </c>
      <c r="K35" s="2">
        <f t="shared" si="18"/>
        <v>24</v>
      </c>
      <c r="L35" s="2">
        <f t="shared" si="18"/>
        <v>23</v>
      </c>
      <c r="M35" s="2">
        <f t="shared" si="18"/>
        <v>23</v>
      </c>
      <c r="N35" s="90">
        <f t="shared" ref="N35" si="19">SUM(C35:M35)</f>
        <v>390</v>
      </c>
      <c r="O35" s="2">
        <f t="shared" ref="O35:U35" si="20">O33*O34</f>
        <v>48</v>
      </c>
      <c r="P35" s="90">
        <f t="shared" ref="P35" si="21">SUM(N35:O35)</f>
        <v>438</v>
      </c>
      <c r="Q35" s="89"/>
      <c r="R35" s="89"/>
      <c r="S35" s="89"/>
      <c r="T35" s="89"/>
      <c r="U35" s="89"/>
    </row>
    <row r="36" spans="1:21">
      <c r="A36" s="89"/>
      <c r="B36" s="89" t="s">
        <v>197</v>
      </c>
      <c r="C36" s="2">
        <v>35</v>
      </c>
      <c r="D36" s="2">
        <v>35</v>
      </c>
      <c r="E36" s="2">
        <v>105</v>
      </c>
      <c r="F36" s="2">
        <v>105</v>
      </c>
      <c r="G36" s="2">
        <v>105</v>
      </c>
      <c r="H36" s="2">
        <v>70</v>
      </c>
      <c r="I36" s="2">
        <v>35</v>
      </c>
      <c r="J36" s="2">
        <v>70</v>
      </c>
      <c r="K36" s="2">
        <v>35</v>
      </c>
      <c r="L36" s="2">
        <v>35</v>
      </c>
      <c r="M36" s="2">
        <v>35</v>
      </c>
      <c r="N36" s="89">
        <v>665</v>
      </c>
      <c r="O36" s="2">
        <v>105</v>
      </c>
      <c r="P36" s="89">
        <v>770</v>
      </c>
      <c r="Q36" s="89"/>
      <c r="R36" s="89"/>
      <c r="S36" s="89"/>
      <c r="T36" s="89"/>
      <c r="U36" s="89"/>
    </row>
    <row r="37" spans="1:21">
      <c r="A37" s="91"/>
      <c r="B37" s="93" t="s">
        <v>16</v>
      </c>
      <c r="C37" s="86">
        <f t="shared" ref="C37:M37" si="22">(C34*C33)/C36</f>
        <v>0.62857142857142856</v>
      </c>
      <c r="D37" s="86">
        <f t="shared" si="22"/>
        <v>0.6</v>
      </c>
      <c r="E37" s="86">
        <f t="shared" si="22"/>
        <v>0.62857142857142856</v>
      </c>
      <c r="F37" s="86">
        <f t="shared" si="22"/>
        <v>0.51428571428571423</v>
      </c>
      <c r="G37" s="86">
        <f t="shared" si="22"/>
        <v>0.5714285714285714</v>
      </c>
      <c r="H37" s="86">
        <f t="shared" si="22"/>
        <v>0.5714285714285714</v>
      </c>
      <c r="I37" s="86">
        <f t="shared" si="22"/>
        <v>0.6</v>
      </c>
      <c r="J37" s="86">
        <f t="shared" si="22"/>
        <v>0.51428571428571423</v>
      </c>
      <c r="K37" s="86">
        <f t="shared" si="22"/>
        <v>0.68571428571428572</v>
      </c>
      <c r="L37" s="86">
        <f t="shared" si="22"/>
        <v>0.65714285714285714</v>
      </c>
      <c r="M37" s="86">
        <f t="shared" si="22"/>
        <v>0.65714285714285714</v>
      </c>
      <c r="N37" s="92">
        <f t="shared" ref="N37" si="23">N35/N36</f>
        <v>0.5864661654135338</v>
      </c>
      <c r="O37" s="86">
        <f t="shared" ref="O37" si="24">(O34*O33)/O36</f>
        <v>0.45714285714285713</v>
      </c>
      <c r="P37" s="92">
        <f t="shared" ref="P37" si="25">P35/P36</f>
        <v>0.5688311688311688</v>
      </c>
      <c r="Q37" s="91"/>
      <c r="R37" s="91"/>
      <c r="S37" s="91"/>
      <c r="T37" s="91"/>
      <c r="U37" s="91"/>
    </row>
    <row r="38" spans="1:21">
      <c r="A38" s="15" t="s">
        <v>58</v>
      </c>
      <c r="B38" s="16" t="s">
        <v>17</v>
      </c>
      <c r="C38" s="17">
        <v>5</v>
      </c>
      <c r="D38" s="17">
        <v>5</v>
      </c>
      <c r="E38" s="17">
        <v>5</v>
      </c>
      <c r="F38" s="17">
        <v>5</v>
      </c>
      <c r="G38" s="17">
        <v>5</v>
      </c>
      <c r="H38" s="17">
        <v>5</v>
      </c>
      <c r="I38" s="17">
        <v>3</v>
      </c>
      <c r="J38" s="17">
        <v>4</v>
      </c>
      <c r="K38" s="17">
        <v>5</v>
      </c>
      <c r="L38" s="17">
        <v>5</v>
      </c>
      <c r="M38" s="17">
        <v>5</v>
      </c>
      <c r="N38" s="30"/>
      <c r="O38" s="18">
        <v>5</v>
      </c>
      <c r="P38" s="19"/>
      <c r="Q38" s="88"/>
      <c r="R38" s="88"/>
      <c r="S38" s="88"/>
      <c r="T38" s="88"/>
      <c r="U38" s="88"/>
    </row>
    <row r="39" spans="1:21">
      <c r="A39" s="100" t="s">
        <v>61</v>
      </c>
      <c r="B39" s="101" t="s">
        <v>17</v>
      </c>
      <c r="C39" s="116">
        <v>5</v>
      </c>
      <c r="D39" s="116">
        <v>5</v>
      </c>
      <c r="E39" s="116">
        <v>5</v>
      </c>
      <c r="F39" s="116">
        <v>5</v>
      </c>
      <c r="G39" s="116">
        <v>5</v>
      </c>
      <c r="H39" s="116">
        <v>5</v>
      </c>
      <c r="I39" s="116">
        <v>5</v>
      </c>
      <c r="J39" s="116">
        <v>5</v>
      </c>
      <c r="K39" s="116">
        <v>5</v>
      </c>
      <c r="L39" s="116">
        <v>4</v>
      </c>
      <c r="M39" s="116">
        <v>5</v>
      </c>
      <c r="N39" s="117" t="s">
        <v>199</v>
      </c>
      <c r="O39" s="118">
        <v>5</v>
      </c>
      <c r="P39" s="19"/>
      <c r="Q39" s="88"/>
      <c r="R39" s="88"/>
      <c r="S39" s="88"/>
      <c r="T39" s="88"/>
      <c r="U39" s="88"/>
    </row>
    <row r="40" spans="1:21">
      <c r="A40" s="100" t="s">
        <v>63</v>
      </c>
      <c r="B40" s="101" t="s">
        <v>17</v>
      </c>
      <c r="C40" s="116">
        <v>4</v>
      </c>
      <c r="D40" s="116">
        <v>4</v>
      </c>
      <c r="E40" s="116">
        <v>5</v>
      </c>
      <c r="F40" s="116">
        <v>4</v>
      </c>
      <c r="G40" s="116">
        <v>4</v>
      </c>
      <c r="H40" s="116">
        <v>4</v>
      </c>
      <c r="I40" s="116">
        <v>4</v>
      </c>
      <c r="J40" s="116">
        <v>4</v>
      </c>
      <c r="K40" s="116">
        <v>4</v>
      </c>
      <c r="L40" s="116">
        <v>4</v>
      </c>
      <c r="M40" s="116">
        <v>5</v>
      </c>
      <c r="N40" s="117" t="s">
        <v>199</v>
      </c>
      <c r="O40" s="118">
        <v>4</v>
      </c>
      <c r="P40" s="16"/>
      <c r="Q40" s="88"/>
      <c r="R40" s="88"/>
      <c r="S40" s="88"/>
      <c r="T40" s="88"/>
      <c r="U40" s="88"/>
    </row>
    <row r="41" spans="1:21">
      <c r="A41" s="101" t="s">
        <v>65</v>
      </c>
      <c r="B41" s="101" t="s">
        <v>17</v>
      </c>
      <c r="C41" s="121">
        <v>5</v>
      </c>
      <c r="D41" s="121">
        <v>4</v>
      </c>
      <c r="E41" s="121">
        <v>5</v>
      </c>
      <c r="F41" s="121">
        <v>4</v>
      </c>
      <c r="G41" s="121">
        <v>5</v>
      </c>
      <c r="H41" s="121">
        <v>5</v>
      </c>
      <c r="I41" s="121">
        <v>4</v>
      </c>
      <c r="J41" s="121">
        <v>4</v>
      </c>
      <c r="K41" s="121">
        <v>5</v>
      </c>
      <c r="L41" s="121">
        <v>4</v>
      </c>
      <c r="M41" s="121">
        <v>4</v>
      </c>
      <c r="N41" s="122" t="s">
        <v>199</v>
      </c>
      <c r="O41" s="123">
        <v>4</v>
      </c>
      <c r="P41" s="19"/>
      <c r="Q41" s="88"/>
      <c r="R41" s="88"/>
      <c r="S41" s="88"/>
      <c r="T41" s="88"/>
      <c r="U41" s="88"/>
    </row>
    <row r="42" spans="1:21">
      <c r="A42" s="15" t="s">
        <v>66</v>
      </c>
      <c r="B42" s="16" t="s">
        <v>17</v>
      </c>
      <c r="C42" s="17">
        <v>4</v>
      </c>
      <c r="D42" s="17">
        <v>3</v>
      </c>
      <c r="E42" s="17">
        <v>4</v>
      </c>
      <c r="F42" s="17">
        <v>4</v>
      </c>
      <c r="G42" s="17">
        <v>4</v>
      </c>
      <c r="H42" s="17">
        <v>3</v>
      </c>
      <c r="I42" s="17">
        <v>3</v>
      </c>
      <c r="J42" s="17">
        <v>4</v>
      </c>
      <c r="K42" s="17">
        <v>4</v>
      </c>
      <c r="L42" s="17">
        <v>3</v>
      </c>
      <c r="M42" s="17">
        <v>3</v>
      </c>
      <c r="N42" s="30"/>
      <c r="O42" s="18">
        <v>3</v>
      </c>
      <c r="P42" s="19"/>
      <c r="Q42" s="88"/>
      <c r="R42" s="88"/>
      <c r="S42" s="88"/>
      <c r="T42" s="88"/>
      <c r="U42" s="88"/>
    </row>
    <row r="43" spans="1:21">
      <c r="A43" s="15" t="s">
        <v>67</v>
      </c>
      <c r="B43" s="16" t="s">
        <v>17</v>
      </c>
      <c r="C43" s="17">
        <v>2</v>
      </c>
      <c r="D43" s="17">
        <v>3</v>
      </c>
      <c r="E43" s="17">
        <v>4</v>
      </c>
      <c r="F43" s="17">
        <v>3</v>
      </c>
      <c r="G43" s="17">
        <v>3</v>
      </c>
      <c r="H43" s="17">
        <v>2</v>
      </c>
      <c r="I43" s="17">
        <v>2</v>
      </c>
      <c r="J43" s="17">
        <v>2</v>
      </c>
      <c r="K43" s="17">
        <v>5</v>
      </c>
      <c r="L43" s="17">
        <v>2</v>
      </c>
      <c r="M43" s="17">
        <v>3</v>
      </c>
      <c r="N43" s="30"/>
      <c r="O43" s="18">
        <v>3</v>
      </c>
      <c r="P43" s="16"/>
      <c r="Q43" s="88"/>
      <c r="R43" s="88"/>
      <c r="S43" s="88"/>
      <c r="T43" s="88"/>
      <c r="U43" s="88"/>
    </row>
    <row r="44" spans="1:21">
      <c r="A44" s="33" t="s">
        <v>69</v>
      </c>
      <c r="B44" s="34" t="s">
        <v>17</v>
      </c>
      <c r="C44" s="35">
        <v>4</v>
      </c>
      <c r="D44" s="35">
        <v>4</v>
      </c>
      <c r="E44" s="35">
        <v>5</v>
      </c>
      <c r="F44" s="35">
        <v>5</v>
      </c>
      <c r="G44" s="35">
        <v>5</v>
      </c>
      <c r="H44" s="35">
        <v>5</v>
      </c>
      <c r="I44" s="35">
        <v>5</v>
      </c>
      <c r="J44" s="35">
        <v>5</v>
      </c>
      <c r="K44" s="35">
        <v>5</v>
      </c>
      <c r="L44" s="35">
        <v>5</v>
      </c>
      <c r="M44" s="35">
        <v>5</v>
      </c>
      <c r="N44" s="36"/>
      <c r="O44" s="37">
        <v>5</v>
      </c>
      <c r="P44" s="19"/>
      <c r="Q44" s="88"/>
      <c r="R44" s="88"/>
      <c r="S44" s="88"/>
      <c r="T44" s="88"/>
      <c r="U44" s="88"/>
    </row>
    <row r="45" spans="1:21">
      <c r="A45" s="89"/>
      <c r="B45" s="89" t="s">
        <v>194</v>
      </c>
      <c r="C45" s="2">
        <f t="shared" ref="C45:M45" si="26">SUM(C38:C44)</f>
        <v>29</v>
      </c>
      <c r="D45" s="2">
        <f t="shared" si="26"/>
        <v>28</v>
      </c>
      <c r="E45" s="2">
        <f t="shared" si="26"/>
        <v>33</v>
      </c>
      <c r="F45" s="2">
        <f t="shared" si="26"/>
        <v>30</v>
      </c>
      <c r="G45" s="2">
        <f t="shared" si="26"/>
        <v>31</v>
      </c>
      <c r="H45" s="2">
        <f t="shared" si="26"/>
        <v>29</v>
      </c>
      <c r="I45" s="2">
        <f t="shared" si="26"/>
        <v>26</v>
      </c>
      <c r="J45" s="2">
        <f t="shared" si="26"/>
        <v>28</v>
      </c>
      <c r="K45" s="2">
        <f t="shared" si="26"/>
        <v>33</v>
      </c>
      <c r="L45" s="2">
        <f t="shared" si="26"/>
        <v>27</v>
      </c>
      <c r="M45" s="2">
        <f t="shared" si="26"/>
        <v>30</v>
      </c>
      <c r="N45" s="89">
        <f t="shared" ref="N45" si="27">SUM(C45:M45)</f>
        <v>324</v>
      </c>
      <c r="O45" s="2">
        <f t="shared" ref="O45" si="28">SUM(O38:O44)</f>
        <v>29</v>
      </c>
      <c r="P45" s="89">
        <f t="shared" ref="P45" si="29">SUM(N45:O45)</f>
        <v>353</v>
      </c>
      <c r="Q45" s="89"/>
      <c r="R45" s="89"/>
      <c r="S45" s="89"/>
      <c r="T45" s="89"/>
      <c r="U45" s="89"/>
    </row>
    <row r="46" spans="1:21">
      <c r="A46" s="89"/>
      <c r="B46" s="89" t="s">
        <v>195</v>
      </c>
      <c r="C46" s="2">
        <v>1</v>
      </c>
      <c r="D46" s="2">
        <v>1</v>
      </c>
      <c r="E46" s="2">
        <v>3</v>
      </c>
      <c r="F46" s="2">
        <v>3</v>
      </c>
      <c r="G46" s="2">
        <v>3</v>
      </c>
      <c r="H46" s="2">
        <v>2</v>
      </c>
      <c r="I46" s="2">
        <v>1</v>
      </c>
      <c r="J46" s="2">
        <v>2</v>
      </c>
      <c r="K46" s="2">
        <v>1</v>
      </c>
      <c r="L46" s="2">
        <v>1</v>
      </c>
      <c r="M46" s="2">
        <v>1</v>
      </c>
      <c r="N46" s="2"/>
      <c r="O46" s="2">
        <v>3</v>
      </c>
      <c r="P46" s="89"/>
      <c r="Q46" s="89"/>
      <c r="R46" s="89"/>
      <c r="S46" s="89"/>
      <c r="T46" s="89"/>
      <c r="U46" s="89"/>
    </row>
    <row r="47" spans="1:21">
      <c r="A47" s="89"/>
      <c r="B47" s="89" t="s">
        <v>196</v>
      </c>
      <c r="C47" s="2">
        <f t="shared" ref="C47:M47" si="30">C45*C46</f>
        <v>29</v>
      </c>
      <c r="D47" s="2">
        <f t="shared" si="30"/>
        <v>28</v>
      </c>
      <c r="E47" s="2">
        <f t="shared" si="30"/>
        <v>99</v>
      </c>
      <c r="F47" s="2">
        <f t="shared" si="30"/>
        <v>90</v>
      </c>
      <c r="G47" s="2">
        <f t="shared" si="30"/>
        <v>93</v>
      </c>
      <c r="H47" s="2">
        <f t="shared" si="30"/>
        <v>58</v>
      </c>
      <c r="I47" s="2">
        <f t="shared" si="30"/>
        <v>26</v>
      </c>
      <c r="J47" s="2">
        <f t="shared" si="30"/>
        <v>56</v>
      </c>
      <c r="K47" s="2">
        <f t="shared" si="30"/>
        <v>33</v>
      </c>
      <c r="L47" s="2">
        <f t="shared" si="30"/>
        <v>27</v>
      </c>
      <c r="M47" s="2">
        <f t="shared" si="30"/>
        <v>30</v>
      </c>
      <c r="N47" s="90">
        <f t="shared" ref="N47" si="31">SUM(C47:M47)</f>
        <v>569</v>
      </c>
      <c r="O47" s="2">
        <f t="shared" ref="O47:U47" si="32">O45*O46</f>
        <v>87</v>
      </c>
      <c r="P47" s="90">
        <f t="shared" ref="P47" si="33">SUM(N47:O47)</f>
        <v>656</v>
      </c>
      <c r="Q47" s="89"/>
      <c r="R47" s="89"/>
      <c r="S47" s="89"/>
      <c r="T47" s="89"/>
      <c r="U47" s="89"/>
    </row>
    <row r="48" spans="1:21">
      <c r="A48" s="89"/>
      <c r="B48" s="89" t="s">
        <v>197</v>
      </c>
      <c r="C48" s="2">
        <v>35</v>
      </c>
      <c r="D48" s="2">
        <v>35</v>
      </c>
      <c r="E48" s="2">
        <v>105</v>
      </c>
      <c r="F48" s="2">
        <v>105</v>
      </c>
      <c r="G48" s="2">
        <v>105</v>
      </c>
      <c r="H48" s="2">
        <v>70</v>
      </c>
      <c r="I48" s="2">
        <v>35</v>
      </c>
      <c r="J48" s="2">
        <v>70</v>
      </c>
      <c r="K48" s="2">
        <v>35</v>
      </c>
      <c r="L48" s="2">
        <v>35</v>
      </c>
      <c r="M48" s="2">
        <v>35</v>
      </c>
      <c r="N48" s="89">
        <v>665</v>
      </c>
      <c r="O48" s="2">
        <v>105</v>
      </c>
      <c r="P48" s="89">
        <v>770</v>
      </c>
      <c r="Q48" s="89"/>
      <c r="R48" s="89"/>
      <c r="S48" s="89"/>
      <c r="T48" s="89"/>
      <c r="U48" s="89"/>
    </row>
    <row r="49" spans="1:21">
      <c r="A49" s="91"/>
      <c r="B49" s="93" t="s">
        <v>17</v>
      </c>
      <c r="C49" s="86">
        <f t="shared" ref="C49:M49" si="34">(C46*C45)/C48</f>
        <v>0.82857142857142863</v>
      </c>
      <c r="D49" s="86">
        <f t="shared" si="34"/>
        <v>0.8</v>
      </c>
      <c r="E49" s="86">
        <f t="shared" si="34"/>
        <v>0.94285714285714284</v>
      </c>
      <c r="F49" s="86">
        <f t="shared" si="34"/>
        <v>0.8571428571428571</v>
      </c>
      <c r="G49" s="86">
        <f t="shared" si="34"/>
        <v>0.88571428571428568</v>
      </c>
      <c r="H49" s="86">
        <f t="shared" si="34"/>
        <v>0.82857142857142863</v>
      </c>
      <c r="I49" s="86">
        <f t="shared" si="34"/>
        <v>0.74285714285714288</v>
      </c>
      <c r="J49" s="86">
        <f t="shared" si="34"/>
        <v>0.8</v>
      </c>
      <c r="K49" s="86">
        <f t="shared" si="34"/>
        <v>0.94285714285714284</v>
      </c>
      <c r="L49" s="86">
        <f t="shared" si="34"/>
        <v>0.77142857142857146</v>
      </c>
      <c r="M49" s="86">
        <f t="shared" si="34"/>
        <v>0.8571428571428571</v>
      </c>
      <c r="N49" s="92">
        <f t="shared" ref="N49" si="35">N47/N48</f>
        <v>0.85563909774436087</v>
      </c>
      <c r="O49" s="86">
        <f t="shared" ref="O49" si="36">(O46*O45)/O48</f>
        <v>0.82857142857142863</v>
      </c>
      <c r="P49" s="92">
        <f t="shared" ref="P49" si="37">P47/P48</f>
        <v>0.8519480519480519</v>
      </c>
      <c r="Q49" s="91"/>
      <c r="R49" s="91"/>
      <c r="S49" s="91"/>
      <c r="T49" s="91"/>
      <c r="U49" s="91"/>
    </row>
    <row r="50" spans="1:21">
      <c r="A50" s="15" t="s">
        <v>58</v>
      </c>
      <c r="B50" s="16" t="s">
        <v>18</v>
      </c>
      <c r="C50" s="17">
        <v>5</v>
      </c>
      <c r="D50" s="17">
        <v>5</v>
      </c>
      <c r="E50" s="17">
        <v>5</v>
      </c>
      <c r="F50" s="17">
        <v>5</v>
      </c>
      <c r="G50" s="17">
        <v>5</v>
      </c>
      <c r="H50" s="17">
        <v>5</v>
      </c>
      <c r="I50" s="17">
        <v>5</v>
      </c>
      <c r="J50" s="17">
        <v>3</v>
      </c>
      <c r="K50" s="17">
        <v>2</v>
      </c>
      <c r="L50" s="17">
        <v>5</v>
      </c>
      <c r="M50" s="17">
        <v>5</v>
      </c>
      <c r="N50" s="30"/>
      <c r="O50" s="18">
        <v>5</v>
      </c>
      <c r="P50" s="19"/>
      <c r="Q50" s="88"/>
      <c r="R50" s="88"/>
      <c r="S50" s="88"/>
      <c r="T50" s="88"/>
      <c r="U50" s="88"/>
    </row>
    <row r="51" spans="1:21">
      <c r="A51" s="100" t="s">
        <v>61</v>
      </c>
      <c r="B51" s="101" t="s">
        <v>18</v>
      </c>
      <c r="C51" s="116">
        <v>5</v>
      </c>
      <c r="D51" s="116">
        <v>5</v>
      </c>
      <c r="E51" s="116">
        <v>5</v>
      </c>
      <c r="F51" s="116">
        <v>5</v>
      </c>
      <c r="G51" s="116">
        <v>5</v>
      </c>
      <c r="H51" s="116">
        <v>5</v>
      </c>
      <c r="I51" s="116">
        <v>5</v>
      </c>
      <c r="J51" s="116">
        <v>5</v>
      </c>
      <c r="K51" s="116">
        <v>5</v>
      </c>
      <c r="L51" s="116">
        <v>5</v>
      </c>
      <c r="M51" s="116">
        <v>5</v>
      </c>
      <c r="N51" s="117" t="s">
        <v>199</v>
      </c>
      <c r="O51" s="118">
        <v>5</v>
      </c>
      <c r="P51" s="19"/>
      <c r="Q51" s="88"/>
      <c r="R51" s="88"/>
      <c r="S51" s="88"/>
      <c r="T51" s="88"/>
      <c r="U51" s="88"/>
    </row>
    <row r="52" spans="1:21">
      <c r="A52" s="100" t="s">
        <v>63</v>
      </c>
      <c r="B52" s="101" t="s">
        <v>18</v>
      </c>
      <c r="C52" s="116">
        <v>5</v>
      </c>
      <c r="D52" s="116">
        <v>5</v>
      </c>
      <c r="E52" s="116">
        <v>5</v>
      </c>
      <c r="F52" s="116">
        <v>4</v>
      </c>
      <c r="G52" s="116">
        <v>4</v>
      </c>
      <c r="H52" s="116">
        <v>4</v>
      </c>
      <c r="I52" s="116">
        <v>5</v>
      </c>
      <c r="J52" s="116">
        <v>5</v>
      </c>
      <c r="K52" s="116">
        <v>4</v>
      </c>
      <c r="L52" s="116">
        <v>4</v>
      </c>
      <c r="M52" s="116">
        <v>5</v>
      </c>
      <c r="N52" s="117" t="s">
        <v>199</v>
      </c>
      <c r="O52" s="118">
        <v>4</v>
      </c>
      <c r="P52" s="16"/>
      <c r="Q52" s="88"/>
      <c r="R52" s="88"/>
      <c r="S52" s="88"/>
      <c r="T52" s="88"/>
      <c r="U52" s="88"/>
    </row>
    <row r="53" spans="1:21">
      <c r="A53" s="100" t="s">
        <v>65</v>
      </c>
      <c r="B53" s="101" t="s">
        <v>18</v>
      </c>
      <c r="C53" s="116">
        <v>5</v>
      </c>
      <c r="D53" s="116">
        <v>5</v>
      </c>
      <c r="E53" s="116">
        <v>5</v>
      </c>
      <c r="F53" s="116">
        <v>5</v>
      </c>
      <c r="G53" s="116">
        <v>5</v>
      </c>
      <c r="H53" s="116">
        <v>5</v>
      </c>
      <c r="I53" s="116">
        <v>5</v>
      </c>
      <c r="J53" s="116">
        <v>5</v>
      </c>
      <c r="K53" s="116">
        <v>5</v>
      </c>
      <c r="L53" s="116">
        <v>5</v>
      </c>
      <c r="M53" s="116">
        <v>5</v>
      </c>
      <c r="N53" s="117" t="s">
        <v>199</v>
      </c>
      <c r="O53" s="118">
        <v>5</v>
      </c>
      <c r="P53" s="19"/>
      <c r="Q53" s="88"/>
      <c r="R53" s="88"/>
      <c r="S53" s="88"/>
      <c r="T53" s="88"/>
      <c r="U53" s="88"/>
    </row>
    <row r="54" spans="1:21">
      <c r="A54" s="15" t="s">
        <v>66</v>
      </c>
      <c r="B54" s="16" t="s">
        <v>18</v>
      </c>
      <c r="C54" s="17">
        <v>5</v>
      </c>
      <c r="D54" s="17">
        <v>4</v>
      </c>
      <c r="E54" s="17">
        <v>5</v>
      </c>
      <c r="F54" s="17">
        <v>4</v>
      </c>
      <c r="G54" s="17">
        <v>5</v>
      </c>
      <c r="H54" s="17">
        <v>5</v>
      </c>
      <c r="I54" s="17">
        <v>4</v>
      </c>
      <c r="J54" s="17">
        <v>3</v>
      </c>
      <c r="K54" s="17">
        <v>5</v>
      </c>
      <c r="L54" s="17">
        <v>4</v>
      </c>
      <c r="M54" s="17">
        <v>4</v>
      </c>
      <c r="N54" s="30"/>
      <c r="O54" s="18">
        <v>4</v>
      </c>
      <c r="P54" s="19"/>
      <c r="Q54" s="88"/>
      <c r="R54" s="88"/>
      <c r="S54" s="88"/>
      <c r="T54" s="88"/>
      <c r="U54" s="88"/>
    </row>
    <row r="55" spans="1:21">
      <c r="A55" s="15" t="s">
        <v>67</v>
      </c>
      <c r="B55" s="16" t="s">
        <v>18</v>
      </c>
      <c r="C55" s="17">
        <v>4</v>
      </c>
      <c r="D55" s="17">
        <v>4</v>
      </c>
      <c r="E55" s="17">
        <v>4</v>
      </c>
      <c r="F55" s="17">
        <v>3</v>
      </c>
      <c r="G55" s="17">
        <v>4</v>
      </c>
      <c r="H55" s="17">
        <v>3</v>
      </c>
      <c r="I55" s="17">
        <v>3</v>
      </c>
      <c r="J55" s="17">
        <v>3</v>
      </c>
      <c r="K55" s="17">
        <v>3</v>
      </c>
      <c r="L55" s="17">
        <v>5</v>
      </c>
      <c r="M55" s="17">
        <v>5</v>
      </c>
      <c r="N55" s="30"/>
      <c r="O55" s="119">
        <v>5</v>
      </c>
      <c r="P55" s="16"/>
      <c r="Q55" s="88"/>
      <c r="R55" s="88"/>
      <c r="S55" s="88"/>
      <c r="T55" s="88"/>
      <c r="U55" s="88"/>
    </row>
    <row r="56" spans="1:21">
      <c r="A56" s="33" t="s">
        <v>69</v>
      </c>
      <c r="B56" s="34" t="s">
        <v>18</v>
      </c>
      <c r="C56" s="35">
        <v>5</v>
      </c>
      <c r="D56" s="35">
        <v>4</v>
      </c>
      <c r="E56" s="35">
        <v>5</v>
      </c>
      <c r="F56" s="35">
        <v>5</v>
      </c>
      <c r="G56" s="35">
        <v>5</v>
      </c>
      <c r="H56" s="35">
        <v>4</v>
      </c>
      <c r="I56" s="35">
        <v>5</v>
      </c>
      <c r="J56" s="35">
        <v>4</v>
      </c>
      <c r="K56" s="35">
        <v>5</v>
      </c>
      <c r="L56" s="35">
        <v>5</v>
      </c>
      <c r="M56" s="35">
        <v>5</v>
      </c>
      <c r="N56" s="36"/>
      <c r="O56" s="37">
        <v>5</v>
      </c>
      <c r="P56" s="19"/>
      <c r="Q56" s="88"/>
      <c r="R56" s="88"/>
      <c r="S56" s="88"/>
      <c r="T56" s="88"/>
      <c r="U56" s="88"/>
    </row>
    <row r="57" spans="1:21">
      <c r="A57" s="89"/>
      <c r="B57" s="89" t="s">
        <v>194</v>
      </c>
      <c r="C57" s="2">
        <f t="shared" ref="C57:M57" si="38">SUM(C50:C56)</f>
        <v>34</v>
      </c>
      <c r="D57" s="2">
        <f t="shared" si="38"/>
        <v>32</v>
      </c>
      <c r="E57" s="2">
        <f t="shared" si="38"/>
        <v>34</v>
      </c>
      <c r="F57" s="2">
        <f t="shared" si="38"/>
        <v>31</v>
      </c>
      <c r="G57" s="2">
        <f t="shared" si="38"/>
        <v>33</v>
      </c>
      <c r="H57" s="2">
        <f t="shared" si="38"/>
        <v>31</v>
      </c>
      <c r="I57" s="2">
        <f t="shared" si="38"/>
        <v>32</v>
      </c>
      <c r="J57" s="2">
        <f t="shared" si="38"/>
        <v>28</v>
      </c>
      <c r="K57" s="2">
        <f t="shared" si="38"/>
        <v>29</v>
      </c>
      <c r="L57" s="2">
        <f t="shared" si="38"/>
        <v>33</v>
      </c>
      <c r="M57" s="2">
        <f t="shared" si="38"/>
        <v>34</v>
      </c>
      <c r="N57" s="89">
        <f t="shared" ref="N57" si="39">SUM(C57:M57)</f>
        <v>351</v>
      </c>
      <c r="O57" s="2">
        <f t="shared" ref="O57" si="40">SUM(O50:O56)</f>
        <v>33</v>
      </c>
      <c r="P57" s="89">
        <f t="shared" ref="P57" si="41">SUM(N57:O57)</f>
        <v>384</v>
      </c>
      <c r="Q57" s="89"/>
      <c r="R57" s="89"/>
      <c r="S57" s="89"/>
      <c r="T57" s="89"/>
      <c r="U57" s="89"/>
    </row>
    <row r="58" spans="1:21">
      <c r="A58" s="89"/>
      <c r="B58" s="89" t="s">
        <v>195</v>
      </c>
      <c r="C58" s="2">
        <v>1</v>
      </c>
      <c r="D58" s="2">
        <v>1</v>
      </c>
      <c r="E58" s="2">
        <v>3</v>
      </c>
      <c r="F58" s="2">
        <v>3</v>
      </c>
      <c r="G58" s="2">
        <v>3</v>
      </c>
      <c r="H58" s="2">
        <v>2</v>
      </c>
      <c r="I58" s="2">
        <v>1</v>
      </c>
      <c r="J58" s="2">
        <v>2</v>
      </c>
      <c r="K58" s="2">
        <v>1</v>
      </c>
      <c r="L58" s="2">
        <v>1</v>
      </c>
      <c r="M58" s="2">
        <v>1</v>
      </c>
      <c r="N58" s="2"/>
      <c r="O58" s="2">
        <v>3</v>
      </c>
      <c r="P58" s="89"/>
      <c r="Q58" s="89"/>
      <c r="R58" s="89"/>
      <c r="S58" s="89"/>
      <c r="T58" s="89"/>
      <c r="U58" s="89"/>
    </row>
    <row r="59" spans="1:21">
      <c r="A59" s="89"/>
      <c r="B59" s="89" t="s">
        <v>196</v>
      </c>
      <c r="C59" s="2">
        <f t="shared" ref="C59:M59" si="42">C57*C58</f>
        <v>34</v>
      </c>
      <c r="D59" s="2">
        <f t="shared" si="42"/>
        <v>32</v>
      </c>
      <c r="E59" s="2">
        <f t="shared" si="42"/>
        <v>102</v>
      </c>
      <c r="F59" s="2">
        <f t="shared" si="42"/>
        <v>93</v>
      </c>
      <c r="G59" s="2">
        <f t="shared" si="42"/>
        <v>99</v>
      </c>
      <c r="H59" s="2">
        <f t="shared" si="42"/>
        <v>62</v>
      </c>
      <c r="I59" s="2">
        <f t="shared" si="42"/>
        <v>32</v>
      </c>
      <c r="J59" s="2">
        <f t="shared" si="42"/>
        <v>56</v>
      </c>
      <c r="K59" s="2">
        <f t="shared" si="42"/>
        <v>29</v>
      </c>
      <c r="L59" s="2">
        <f t="shared" si="42"/>
        <v>33</v>
      </c>
      <c r="M59" s="2">
        <f t="shared" si="42"/>
        <v>34</v>
      </c>
      <c r="N59" s="90">
        <f t="shared" ref="N59" si="43">SUM(C59:M59)</f>
        <v>606</v>
      </c>
      <c r="O59" s="2">
        <f t="shared" ref="O59:U59" si="44">O57*O58</f>
        <v>99</v>
      </c>
      <c r="P59" s="90">
        <f t="shared" ref="P59" si="45">SUM(N59:O59)</f>
        <v>705</v>
      </c>
      <c r="Q59" s="89"/>
      <c r="R59" s="89"/>
      <c r="S59" s="89"/>
      <c r="T59" s="89"/>
      <c r="U59" s="89"/>
    </row>
    <row r="60" spans="1:21">
      <c r="A60" s="89"/>
      <c r="B60" s="89" t="s">
        <v>197</v>
      </c>
      <c r="C60" s="2">
        <v>35</v>
      </c>
      <c r="D60" s="2">
        <v>35</v>
      </c>
      <c r="E60" s="2">
        <v>105</v>
      </c>
      <c r="F60" s="2">
        <v>105</v>
      </c>
      <c r="G60" s="2">
        <v>105</v>
      </c>
      <c r="H60" s="2">
        <v>70</v>
      </c>
      <c r="I60" s="2">
        <v>35</v>
      </c>
      <c r="J60" s="2">
        <v>70</v>
      </c>
      <c r="K60" s="2">
        <v>35</v>
      </c>
      <c r="L60" s="2">
        <v>35</v>
      </c>
      <c r="M60" s="2">
        <v>35</v>
      </c>
      <c r="N60" s="89">
        <v>665</v>
      </c>
      <c r="O60" s="2">
        <v>105</v>
      </c>
      <c r="P60" s="89">
        <v>770</v>
      </c>
      <c r="Q60" s="89"/>
      <c r="R60" s="89"/>
      <c r="S60" s="89"/>
      <c r="T60" s="89"/>
      <c r="U60" s="89"/>
    </row>
    <row r="61" spans="1:21">
      <c r="A61" s="91"/>
      <c r="B61" s="93" t="s">
        <v>18</v>
      </c>
      <c r="C61" s="86">
        <f t="shared" ref="C61:M61" si="46">(C58*C57)/C60</f>
        <v>0.97142857142857142</v>
      </c>
      <c r="D61" s="86">
        <f t="shared" si="46"/>
        <v>0.91428571428571426</v>
      </c>
      <c r="E61" s="86">
        <f t="shared" si="46"/>
        <v>0.97142857142857142</v>
      </c>
      <c r="F61" s="86">
        <f t="shared" si="46"/>
        <v>0.88571428571428568</v>
      </c>
      <c r="G61" s="86">
        <f t="shared" si="46"/>
        <v>0.94285714285714284</v>
      </c>
      <c r="H61" s="86">
        <f t="shared" si="46"/>
        <v>0.88571428571428568</v>
      </c>
      <c r="I61" s="86">
        <f t="shared" si="46"/>
        <v>0.91428571428571426</v>
      </c>
      <c r="J61" s="86">
        <f t="shared" si="46"/>
        <v>0.8</v>
      </c>
      <c r="K61" s="86">
        <f t="shared" si="46"/>
        <v>0.82857142857142863</v>
      </c>
      <c r="L61" s="86">
        <f t="shared" si="46"/>
        <v>0.94285714285714284</v>
      </c>
      <c r="M61" s="86">
        <f t="shared" si="46"/>
        <v>0.97142857142857142</v>
      </c>
      <c r="N61" s="92">
        <f t="shared" ref="N61" si="47">N59/N60</f>
        <v>0.9112781954887218</v>
      </c>
      <c r="O61" s="86">
        <f t="shared" ref="O61" si="48">(O58*O57)/O60</f>
        <v>0.94285714285714284</v>
      </c>
      <c r="P61" s="92">
        <f t="shared" ref="P61" si="49">P59/P60</f>
        <v>0.91558441558441561</v>
      </c>
      <c r="Q61" s="91"/>
      <c r="R61" s="91"/>
      <c r="S61" s="91"/>
      <c r="T61" s="91"/>
      <c r="U61" s="91"/>
    </row>
    <row r="62" spans="1:21">
      <c r="A62" s="15" t="s">
        <v>58</v>
      </c>
      <c r="B62" s="16" t="s">
        <v>19</v>
      </c>
      <c r="C62" s="17">
        <v>1</v>
      </c>
      <c r="D62" s="17">
        <v>1</v>
      </c>
      <c r="E62" s="17">
        <v>2</v>
      </c>
      <c r="F62" s="17">
        <v>2</v>
      </c>
      <c r="G62" s="17">
        <v>3</v>
      </c>
      <c r="H62" s="17">
        <v>3</v>
      </c>
      <c r="I62" s="17">
        <v>3</v>
      </c>
      <c r="J62" s="17">
        <v>2</v>
      </c>
      <c r="K62" s="17">
        <v>1</v>
      </c>
      <c r="L62" s="17">
        <v>5</v>
      </c>
      <c r="M62" s="17">
        <v>5</v>
      </c>
      <c r="N62" s="30"/>
      <c r="O62" s="42">
        <v>2</v>
      </c>
      <c r="P62" s="19"/>
      <c r="Q62" s="88"/>
      <c r="R62" s="88"/>
      <c r="S62" s="88"/>
      <c r="T62" s="88"/>
      <c r="U62" s="88"/>
    </row>
    <row r="63" spans="1:21">
      <c r="A63" s="100" t="s">
        <v>61</v>
      </c>
      <c r="B63" s="101" t="s">
        <v>19</v>
      </c>
      <c r="C63" s="116">
        <v>5</v>
      </c>
      <c r="D63" s="116">
        <v>3</v>
      </c>
      <c r="E63" s="116">
        <v>4</v>
      </c>
      <c r="F63" s="116">
        <v>4</v>
      </c>
      <c r="G63" s="116">
        <v>5</v>
      </c>
      <c r="H63" s="116">
        <v>3</v>
      </c>
      <c r="I63" s="116">
        <v>3</v>
      </c>
      <c r="J63" s="116">
        <v>4</v>
      </c>
      <c r="K63" s="116">
        <v>4</v>
      </c>
      <c r="L63" s="116">
        <v>5</v>
      </c>
      <c r="M63" s="116">
        <v>4</v>
      </c>
      <c r="N63" s="117" t="s">
        <v>199</v>
      </c>
      <c r="O63" s="118">
        <v>4</v>
      </c>
      <c r="P63" s="19"/>
      <c r="Q63" s="88"/>
      <c r="R63" s="88"/>
      <c r="S63" s="88"/>
      <c r="T63" s="88"/>
      <c r="U63" s="88"/>
    </row>
    <row r="64" spans="1:21">
      <c r="A64" s="100" t="s">
        <v>63</v>
      </c>
      <c r="B64" s="101" t="s">
        <v>19</v>
      </c>
      <c r="C64" s="116">
        <v>4</v>
      </c>
      <c r="D64" s="116">
        <v>3</v>
      </c>
      <c r="E64" s="116">
        <v>4</v>
      </c>
      <c r="F64" s="116">
        <v>5</v>
      </c>
      <c r="G64" s="116">
        <v>5</v>
      </c>
      <c r="H64" s="116">
        <v>4</v>
      </c>
      <c r="I64" s="116">
        <v>4</v>
      </c>
      <c r="J64" s="116">
        <v>3</v>
      </c>
      <c r="K64" s="116">
        <v>3</v>
      </c>
      <c r="L64" s="116">
        <v>5</v>
      </c>
      <c r="M64" s="116">
        <v>5</v>
      </c>
      <c r="N64" s="117" t="s">
        <v>199</v>
      </c>
      <c r="O64" s="118">
        <v>4</v>
      </c>
      <c r="P64" s="16"/>
      <c r="Q64" s="88"/>
      <c r="R64" s="88"/>
      <c r="S64" s="88"/>
      <c r="T64" s="88"/>
      <c r="U64" s="88"/>
    </row>
    <row r="65" spans="1:21">
      <c r="A65" s="101" t="s">
        <v>65</v>
      </c>
      <c r="B65" s="101" t="s">
        <v>19</v>
      </c>
      <c r="C65" s="121">
        <v>5</v>
      </c>
      <c r="D65" s="121">
        <v>4</v>
      </c>
      <c r="E65" s="121">
        <v>3</v>
      </c>
      <c r="F65" s="121">
        <v>4</v>
      </c>
      <c r="G65" s="121">
        <v>4</v>
      </c>
      <c r="H65" s="121">
        <v>4</v>
      </c>
      <c r="I65" s="121">
        <v>4</v>
      </c>
      <c r="J65" s="121">
        <v>3</v>
      </c>
      <c r="K65" s="121">
        <v>4</v>
      </c>
      <c r="L65" s="121">
        <v>5</v>
      </c>
      <c r="M65" s="121">
        <v>5</v>
      </c>
      <c r="N65" s="122" t="s">
        <v>199</v>
      </c>
      <c r="O65" s="124">
        <v>3</v>
      </c>
      <c r="P65" s="19"/>
      <c r="Q65" s="88"/>
      <c r="R65" s="88"/>
      <c r="S65" s="88"/>
      <c r="T65" s="88"/>
      <c r="U65" s="88"/>
    </row>
    <row r="66" spans="1:21">
      <c r="A66" s="15" t="s">
        <v>66</v>
      </c>
      <c r="B66" s="16" t="s">
        <v>19</v>
      </c>
      <c r="C66" s="17">
        <v>4</v>
      </c>
      <c r="D66" s="17">
        <v>2</v>
      </c>
      <c r="E66" s="17">
        <v>4</v>
      </c>
      <c r="F66" s="17">
        <v>4</v>
      </c>
      <c r="G66" s="17">
        <v>4</v>
      </c>
      <c r="H66" s="17">
        <v>4</v>
      </c>
      <c r="I66" s="17">
        <v>4</v>
      </c>
      <c r="J66" s="17">
        <v>3</v>
      </c>
      <c r="K66" s="17">
        <v>3</v>
      </c>
      <c r="L66" s="17">
        <v>4</v>
      </c>
      <c r="M66" s="17">
        <v>4</v>
      </c>
      <c r="N66" s="30"/>
      <c r="O66" s="75">
        <v>2</v>
      </c>
      <c r="P66" s="19"/>
      <c r="Q66" s="88"/>
      <c r="R66" s="88"/>
      <c r="S66" s="88"/>
      <c r="T66" s="88"/>
      <c r="U66" s="88"/>
    </row>
    <row r="67" spans="1:21">
      <c r="A67" s="15" t="s">
        <v>67</v>
      </c>
      <c r="B67" s="16" t="s">
        <v>19</v>
      </c>
      <c r="C67" s="17">
        <v>3</v>
      </c>
      <c r="D67" s="17">
        <v>2</v>
      </c>
      <c r="E67" s="17">
        <v>3</v>
      </c>
      <c r="F67" s="17">
        <v>3</v>
      </c>
      <c r="G67" s="17">
        <v>2</v>
      </c>
      <c r="H67" s="17">
        <v>2</v>
      </c>
      <c r="I67" s="17">
        <v>2</v>
      </c>
      <c r="J67" s="17">
        <v>3</v>
      </c>
      <c r="K67" s="17">
        <v>3</v>
      </c>
      <c r="L67" s="17">
        <v>4</v>
      </c>
      <c r="M67" s="17">
        <v>3</v>
      </c>
      <c r="N67" s="30"/>
      <c r="O67" s="18">
        <v>3</v>
      </c>
      <c r="P67" s="16"/>
      <c r="Q67" s="88"/>
      <c r="R67" s="88"/>
      <c r="S67" s="88"/>
      <c r="T67" s="88"/>
      <c r="U67" s="88"/>
    </row>
    <row r="68" spans="1:21">
      <c r="A68" s="33" t="s">
        <v>69</v>
      </c>
      <c r="B68" s="34" t="s">
        <v>19</v>
      </c>
      <c r="C68" s="35">
        <v>3</v>
      </c>
      <c r="D68" s="35">
        <v>3</v>
      </c>
      <c r="E68" s="35">
        <v>3</v>
      </c>
      <c r="F68" s="35">
        <v>4</v>
      </c>
      <c r="G68" s="35">
        <v>3</v>
      </c>
      <c r="H68" s="35">
        <v>4</v>
      </c>
      <c r="I68" s="35">
        <v>4</v>
      </c>
      <c r="J68" s="35">
        <v>3</v>
      </c>
      <c r="K68" s="35">
        <v>4</v>
      </c>
      <c r="L68" s="35">
        <v>3</v>
      </c>
      <c r="M68" s="35">
        <v>4</v>
      </c>
      <c r="N68" s="36"/>
      <c r="O68" s="37">
        <v>3</v>
      </c>
      <c r="P68" s="19"/>
      <c r="Q68" s="88"/>
      <c r="R68" s="88"/>
      <c r="S68" s="88"/>
      <c r="T68" s="88"/>
      <c r="U68" s="88"/>
    </row>
    <row r="69" spans="1:21">
      <c r="A69" s="89"/>
      <c r="B69" s="89" t="s">
        <v>194</v>
      </c>
      <c r="C69" s="2">
        <f t="shared" ref="C69:M69" si="50">SUM(C62:C68)</f>
        <v>25</v>
      </c>
      <c r="D69" s="2">
        <f t="shared" si="50"/>
        <v>18</v>
      </c>
      <c r="E69" s="2">
        <f t="shared" si="50"/>
        <v>23</v>
      </c>
      <c r="F69" s="2">
        <f t="shared" si="50"/>
        <v>26</v>
      </c>
      <c r="G69" s="2">
        <f t="shared" si="50"/>
        <v>26</v>
      </c>
      <c r="H69" s="2">
        <f t="shared" si="50"/>
        <v>24</v>
      </c>
      <c r="I69" s="2">
        <f t="shared" si="50"/>
        <v>24</v>
      </c>
      <c r="J69" s="2">
        <f t="shared" si="50"/>
        <v>21</v>
      </c>
      <c r="K69" s="2">
        <f t="shared" si="50"/>
        <v>22</v>
      </c>
      <c r="L69" s="2">
        <f t="shared" si="50"/>
        <v>31</v>
      </c>
      <c r="M69" s="2">
        <f t="shared" si="50"/>
        <v>30</v>
      </c>
      <c r="N69" s="89">
        <f t="shared" ref="N69" si="51">SUM(C69:M69)</f>
        <v>270</v>
      </c>
      <c r="O69" s="2">
        <f t="shared" ref="O69" si="52">SUM(O62:O68)</f>
        <v>21</v>
      </c>
      <c r="P69" s="89">
        <f t="shared" ref="P69" si="53">SUM(N69:O69)</f>
        <v>291</v>
      </c>
      <c r="Q69" s="89"/>
      <c r="R69" s="89"/>
      <c r="S69" s="89"/>
      <c r="T69" s="89"/>
      <c r="U69" s="89"/>
    </row>
    <row r="70" spans="1:21">
      <c r="A70" s="89"/>
      <c r="B70" s="89" t="s">
        <v>195</v>
      </c>
      <c r="C70" s="2">
        <v>1</v>
      </c>
      <c r="D70" s="2">
        <v>1</v>
      </c>
      <c r="E70" s="2">
        <v>3</v>
      </c>
      <c r="F70" s="2">
        <v>3</v>
      </c>
      <c r="G70" s="2">
        <v>3</v>
      </c>
      <c r="H70" s="2">
        <v>2</v>
      </c>
      <c r="I70" s="2">
        <v>1</v>
      </c>
      <c r="J70" s="2">
        <v>2</v>
      </c>
      <c r="K70" s="2">
        <v>1</v>
      </c>
      <c r="L70" s="2">
        <v>1</v>
      </c>
      <c r="M70" s="2">
        <v>1</v>
      </c>
      <c r="N70" s="2"/>
      <c r="O70" s="2">
        <v>3</v>
      </c>
      <c r="P70" s="89"/>
      <c r="Q70" s="89"/>
      <c r="R70" s="89"/>
      <c r="S70" s="89"/>
      <c r="T70" s="89"/>
      <c r="U70" s="89"/>
    </row>
    <row r="71" spans="1:21">
      <c r="A71" s="89"/>
      <c r="B71" s="89" t="s">
        <v>196</v>
      </c>
      <c r="C71" s="2">
        <f t="shared" ref="C71:M71" si="54">C69*C70</f>
        <v>25</v>
      </c>
      <c r="D71" s="2">
        <f t="shared" si="54"/>
        <v>18</v>
      </c>
      <c r="E71" s="2">
        <f t="shared" si="54"/>
        <v>69</v>
      </c>
      <c r="F71" s="2">
        <f t="shared" si="54"/>
        <v>78</v>
      </c>
      <c r="G71" s="2">
        <f t="shared" si="54"/>
        <v>78</v>
      </c>
      <c r="H71" s="2">
        <f t="shared" si="54"/>
        <v>48</v>
      </c>
      <c r="I71" s="2">
        <f t="shared" si="54"/>
        <v>24</v>
      </c>
      <c r="J71" s="2">
        <f t="shared" si="54"/>
        <v>42</v>
      </c>
      <c r="K71" s="2">
        <f t="shared" si="54"/>
        <v>22</v>
      </c>
      <c r="L71" s="2">
        <f t="shared" si="54"/>
        <v>31</v>
      </c>
      <c r="M71" s="2">
        <f t="shared" si="54"/>
        <v>30</v>
      </c>
      <c r="N71" s="90">
        <f t="shared" ref="N71" si="55">SUM(C71:M71)</f>
        <v>465</v>
      </c>
      <c r="O71" s="2">
        <f t="shared" ref="O71:U71" si="56">O69*O70</f>
        <v>63</v>
      </c>
      <c r="P71" s="90">
        <f t="shared" ref="P71" si="57">SUM(N71:O71)</f>
        <v>528</v>
      </c>
      <c r="Q71" s="89"/>
      <c r="R71" s="89"/>
      <c r="S71" s="89"/>
      <c r="T71" s="89"/>
      <c r="U71" s="89"/>
    </row>
    <row r="72" spans="1:21">
      <c r="A72" s="89"/>
      <c r="B72" s="89" t="s">
        <v>197</v>
      </c>
      <c r="C72" s="2">
        <v>35</v>
      </c>
      <c r="D72" s="2">
        <v>35</v>
      </c>
      <c r="E72" s="2">
        <v>105</v>
      </c>
      <c r="F72" s="2">
        <v>105</v>
      </c>
      <c r="G72" s="2">
        <v>105</v>
      </c>
      <c r="H72" s="2">
        <v>70</v>
      </c>
      <c r="I72" s="2">
        <v>35</v>
      </c>
      <c r="J72" s="2">
        <v>70</v>
      </c>
      <c r="K72" s="2">
        <v>35</v>
      </c>
      <c r="L72" s="2">
        <v>35</v>
      </c>
      <c r="M72" s="2">
        <v>35</v>
      </c>
      <c r="N72" s="89">
        <v>665</v>
      </c>
      <c r="O72" s="2">
        <v>105</v>
      </c>
      <c r="P72" s="89">
        <v>770</v>
      </c>
      <c r="Q72" s="89"/>
      <c r="R72" s="89"/>
      <c r="S72" s="89"/>
      <c r="T72" s="89"/>
      <c r="U72" s="89"/>
    </row>
    <row r="73" spans="1:21">
      <c r="A73" s="91"/>
      <c r="B73" s="93" t="s">
        <v>19</v>
      </c>
      <c r="C73" s="86">
        <f t="shared" ref="C73:M73" si="58">(C70*C69)/C72</f>
        <v>0.7142857142857143</v>
      </c>
      <c r="D73" s="86">
        <f t="shared" si="58"/>
        <v>0.51428571428571423</v>
      </c>
      <c r="E73" s="86">
        <f t="shared" si="58"/>
        <v>0.65714285714285714</v>
      </c>
      <c r="F73" s="86">
        <f t="shared" si="58"/>
        <v>0.74285714285714288</v>
      </c>
      <c r="G73" s="86">
        <f t="shared" si="58"/>
        <v>0.74285714285714288</v>
      </c>
      <c r="H73" s="86">
        <f t="shared" si="58"/>
        <v>0.68571428571428572</v>
      </c>
      <c r="I73" s="86">
        <f t="shared" si="58"/>
        <v>0.68571428571428572</v>
      </c>
      <c r="J73" s="86">
        <f t="shared" si="58"/>
        <v>0.6</v>
      </c>
      <c r="K73" s="86">
        <f t="shared" si="58"/>
        <v>0.62857142857142856</v>
      </c>
      <c r="L73" s="86">
        <f t="shared" si="58"/>
        <v>0.88571428571428568</v>
      </c>
      <c r="M73" s="86">
        <f t="shared" si="58"/>
        <v>0.8571428571428571</v>
      </c>
      <c r="N73" s="92">
        <f t="shared" ref="N73" si="59">N71/N72</f>
        <v>0.6992481203007519</v>
      </c>
      <c r="O73" s="86">
        <f t="shared" ref="O73" si="60">(O70*O69)/O72</f>
        <v>0.6</v>
      </c>
      <c r="P73" s="92">
        <f t="shared" ref="P73" si="61">P71/P72</f>
        <v>0.68571428571428572</v>
      </c>
      <c r="Q73" s="91"/>
      <c r="R73" s="91"/>
      <c r="S73" s="91"/>
      <c r="T73" s="91"/>
      <c r="U73" s="91"/>
    </row>
    <row r="74" spans="1:21">
      <c r="A74" s="15" t="s">
        <v>58</v>
      </c>
      <c r="B74" s="16" t="s">
        <v>20</v>
      </c>
      <c r="C74" s="17">
        <v>5</v>
      </c>
      <c r="D74" s="17">
        <v>5</v>
      </c>
      <c r="E74" s="17">
        <v>5</v>
      </c>
      <c r="F74" s="17">
        <v>5</v>
      </c>
      <c r="G74" s="17">
        <v>5</v>
      </c>
      <c r="H74" s="17">
        <v>4</v>
      </c>
      <c r="I74" s="17">
        <v>5</v>
      </c>
      <c r="J74" s="17">
        <v>5</v>
      </c>
      <c r="K74" s="17">
        <v>4</v>
      </c>
      <c r="L74" s="17">
        <v>5</v>
      </c>
      <c r="M74" s="17">
        <v>4</v>
      </c>
      <c r="N74" s="30"/>
      <c r="O74" s="18">
        <v>5</v>
      </c>
      <c r="P74" s="19"/>
      <c r="Q74" s="88"/>
      <c r="R74" s="88"/>
      <c r="S74" s="88"/>
      <c r="T74" s="88"/>
      <c r="U74" s="88"/>
    </row>
    <row r="75" spans="1:21">
      <c r="A75" s="100" t="s">
        <v>61</v>
      </c>
      <c r="B75" s="101" t="s">
        <v>20</v>
      </c>
      <c r="C75" s="116">
        <v>5</v>
      </c>
      <c r="D75" s="116">
        <v>5</v>
      </c>
      <c r="E75" s="116">
        <v>5</v>
      </c>
      <c r="F75" s="116">
        <v>5</v>
      </c>
      <c r="G75" s="116">
        <v>4</v>
      </c>
      <c r="H75" s="116">
        <v>4</v>
      </c>
      <c r="I75" s="116">
        <v>5</v>
      </c>
      <c r="J75" s="116">
        <v>5</v>
      </c>
      <c r="K75" s="116">
        <v>5</v>
      </c>
      <c r="L75" s="116">
        <v>5</v>
      </c>
      <c r="M75" s="116">
        <v>5</v>
      </c>
      <c r="N75" s="117" t="s">
        <v>199</v>
      </c>
      <c r="O75" s="118">
        <v>5</v>
      </c>
      <c r="P75" s="19"/>
      <c r="Q75" s="88"/>
      <c r="R75" s="88"/>
      <c r="S75" s="88"/>
      <c r="T75" s="88"/>
      <c r="U75" s="88"/>
    </row>
    <row r="76" spans="1:21">
      <c r="A76" s="100" t="s">
        <v>63</v>
      </c>
      <c r="B76" s="101" t="s">
        <v>20</v>
      </c>
      <c r="C76" s="116">
        <v>5</v>
      </c>
      <c r="D76" s="116">
        <v>4</v>
      </c>
      <c r="E76" s="116">
        <v>5</v>
      </c>
      <c r="F76" s="116">
        <v>5</v>
      </c>
      <c r="G76" s="116">
        <v>5</v>
      </c>
      <c r="H76" s="116">
        <v>5</v>
      </c>
      <c r="I76" s="116">
        <v>4</v>
      </c>
      <c r="J76" s="116">
        <v>5</v>
      </c>
      <c r="K76" s="116">
        <v>5</v>
      </c>
      <c r="L76" s="116">
        <v>4</v>
      </c>
      <c r="M76" s="116">
        <v>4</v>
      </c>
      <c r="N76" s="117" t="s">
        <v>199</v>
      </c>
      <c r="O76" s="118">
        <v>5</v>
      </c>
      <c r="P76" s="16"/>
      <c r="Q76" s="88"/>
      <c r="R76" s="88"/>
      <c r="S76" s="88"/>
      <c r="T76" s="88"/>
      <c r="U76" s="88"/>
    </row>
    <row r="77" spans="1:21">
      <c r="A77" s="100" t="s">
        <v>65</v>
      </c>
      <c r="B77" s="101" t="s">
        <v>20</v>
      </c>
      <c r="C77" s="116">
        <v>5</v>
      </c>
      <c r="D77" s="116">
        <v>5</v>
      </c>
      <c r="E77" s="116">
        <v>5</v>
      </c>
      <c r="F77" s="116">
        <v>4</v>
      </c>
      <c r="G77" s="116">
        <v>5</v>
      </c>
      <c r="H77" s="116">
        <v>4</v>
      </c>
      <c r="I77" s="116">
        <v>4</v>
      </c>
      <c r="J77" s="116">
        <v>5</v>
      </c>
      <c r="K77" s="116">
        <v>5</v>
      </c>
      <c r="L77" s="116">
        <v>5</v>
      </c>
      <c r="M77" s="116">
        <v>5</v>
      </c>
      <c r="N77" s="117" t="s">
        <v>199</v>
      </c>
      <c r="O77" s="118">
        <v>5</v>
      </c>
      <c r="P77" s="19"/>
      <c r="Q77" s="88"/>
      <c r="R77" s="88"/>
      <c r="S77" s="88"/>
      <c r="T77" s="88"/>
      <c r="U77" s="88"/>
    </row>
    <row r="78" spans="1:21">
      <c r="A78" s="15" t="s">
        <v>66</v>
      </c>
      <c r="B78" s="16" t="s">
        <v>20</v>
      </c>
      <c r="C78" s="17">
        <v>4</v>
      </c>
      <c r="D78" s="17">
        <v>4</v>
      </c>
      <c r="E78" s="17">
        <v>5</v>
      </c>
      <c r="F78" s="17">
        <v>4</v>
      </c>
      <c r="G78" s="17">
        <v>3</v>
      </c>
      <c r="H78" s="17">
        <v>3</v>
      </c>
      <c r="I78" s="17">
        <v>4</v>
      </c>
      <c r="J78" s="17">
        <v>5</v>
      </c>
      <c r="K78" s="17">
        <v>4</v>
      </c>
      <c r="L78" s="17">
        <v>4</v>
      </c>
      <c r="M78" s="17">
        <v>4</v>
      </c>
      <c r="N78" s="30"/>
      <c r="O78" s="18">
        <v>4</v>
      </c>
      <c r="P78" s="19"/>
      <c r="Q78" s="88"/>
      <c r="R78" s="88"/>
      <c r="S78" s="88"/>
      <c r="T78" s="88"/>
      <c r="U78" s="88"/>
    </row>
    <row r="79" spans="1:21">
      <c r="A79" s="15" t="s">
        <v>67</v>
      </c>
      <c r="B79" s="16" t="s">
        <v>20</v>
      </c>
      <c r="C79" s="17">
        <v>4</v>
      </c>
      <c r="D79" s="17">
        <v>4</v>
      </c>
      <c r="E79" s="17">
        <v>5</v>
      </c>
      <c r="F79" s="17">
        <v>3</v>
      </c>
      <c r="G79" s="17">
        <v>5</v>
      </c>
      <c r="H79" s="17">
        <v>3</v>
      </c>
      <c r="I79" s="17">
        <v>4</v>
      </c>
      <c r="J79" s="17">
        <v>4</v>
      </c>
      <c r="K79" s="17">
        <v>5</v>
      </c>
      <c r="L79" s="17">
        <v>4</v>
      </c>
      <c r="M79" s="17">
        <v>4</v>
      </c>
      <c r="N79" s="30"/>
      <c r="O79" s="18">
        <v>5</v>
      </c>
      <c r="P79" s="16"/>
      <c r="Q79" s="88"/>
      <c r="R79" s="88"/>
      <c r="S79" s="88"/>
      <c r="T79" s="88"/>
      <c r="U79" s="88"/>
    </row>
    <row r="80" spans="1:21">
      <c r="A80" s="33" t="s">
        <v>69</v>
      </c>
      <c r="B80" s="34" t="s">
        <v>20</v>
      </c>
      <c r="C80" s="35">
        <v>5</v>
      </c>
      <c r="D80" s="35">
        <v>4</v>
      </c>
      <c r="E80" s="35">
        <v>5</v>
      </c>
      <c r="F80" s="35">
        <v>5</v>
      </c>
      <c r="G80" s="35">
        <v>5</v>
      </c>
      <c r="H80" s="35">
        <v>4</v>
      </c>
      <c r="I80" s="35">
        <v>5</v>
      </c>
      <c r="J80" s="35">
        <v>5</v>
      </c>
      <c r="K80" s="35">
        <v>5</v>
      </c>
      <c r="L80" s="35">
        <v>5</v>
      </c>
      <c r="M80" s="35">
        <v>5</v>
      </c>
      <c r="N80" s="36"/>
      <c r="O80" s="37">
        <v>5</v>
      </c>
      <c r="P80" s="19"/>
      <c r="Q80" s="88"/>
      <c r="R80" s="88"/>
      <c r="S80" s="88"/>
      <c r="T80" s="88"/>
      <c r="U80" s="88"/>
    </row>
    <row r="81" spans="1:21">
      <c r="A81" s="89"/>
      <c r="B81" s="89" t="s">
        <v>194</v>
      </c>
      <c r="C81" s="2">
        <f t="shared" ref="C81:M81" si="62">SUM(C74:C80)</f>
        <v>33</v>
      </c>
      <c r="D81" s="2">
        <f t="shared" si="62"/>
        <v>31</v>
      </c>
      <c r="E81" s="2">
        <f t="shared" si="62"/>
        <v>35</v>
      </c>
      <c r="F81" s="2">
        <f t="shared" si="62"/>
        <v>31</v>
      </c>
      <c r="G81" s="2">
        <f t="shared" si="62"/>
        <v>32</v>
      </c>
      <c r="H81" s="2">
        <f t="shared" si="62"/>
        <v>27</v>
      </c>
      <c r="I81" s="2">
        <f t="shared" si="62"/>
        <v>31</v>
      </c>
      <c r="J81" s="2">
        <f t="shared" si="62"/>
        <v>34</v>
      </c>
      <c r="K81" s="2">
        <f t="shared" si="62"/>
        <v>33</v>
      </c>
      <c r="L81" s="2">
        <f t="shared" si="62"/>
        <v>32</v>
      </c>
      <c r="M81" s="2">
        <f t="shared" si="62"/>
        <v>31</v>
      </c>
      <c r="N81" s="89">
        <f t="shared" ref="N81" si="63">SUM(C81:M81)</f>
        <v>350</v>
      </c>
      <c r="O81" s="2">
        <f t="shared" ref="O81" si="64">SUM(O74:O80)</f>
        <v>34</v>
      </c>
      <c r="P81" s="89">
        <f t="shared" ref="P81" si="65">SUM(N81:O81)</f>
        <v>384</v>
      </c>
      <c r="Q81" s="89"/>
      <c r="R81" s="89"/>
      <c r="S81" s="89"/>
      <c r="T81" s="89"/>
      <c r="U81" s="89"/>
    </row>
    <row r="82" spans="1:21">
      <c r="A82" s="89"/>
      <c r="B82" s="89" t="s">
        <v>195</v>
      </c>
      <c r="C82" s="2">
        <v>1</v>
      </c>
      <c r="D82" s="2">
        <v>1</v>
      </c>
      <c r="E82" s="2">
        <v>3</v>
      </c>
      <c r="F82" s="2">
        <v>3</v>
      </c>
      <c r="G82" s="2">
        <v>3</v>
      </c>
      <c r="H82" s="2">
        <v>2</v>
      </c>
      <c r="I82" s="2">
        <v>1</v>
      </c>
      <c r="J82" s="2">
        <v>2</v>
      </c>
      <c r="K82" s="2">
        <v>1</v>
      </c>
      <c r="L82" s="2">
        <v>1</v>
      </c>
      <c r="M82" s="2">
        <v>1</v>
      </c>
      <c r="N82" s="2"/>
      <c r="O82" s="2">
        <v>3</v>
      </c>
      <c r="P82" s="89"/>
      <c r="Q82" s="89"/>
      <c r="R82" s="89"/>
      <c r="S82" s="89"/>
      <c r="T82" s="89"/>
      <c r="U82" s="89"/>
    </row>
    <row r="83" spans="1:21">
      <c r="A83" s="89"/>
      <c r="B83" s="89" t="s">
        <v>196</v>
      </c>
      <c r="C83" s="2">
        <f t="shared" ref="C83:M83" si="66">C81*C82</f>
        <v>33</v>
      </c>
      <c r="D83" s="2">
        <f t="shared" si="66"/>
        <v>31</v>
      </c>
      <c r="E83" s="2">
        <f t="shared" si="66"/>
        <v>105</v>
      </c>
      <c r="F83" s="2">
        <f t="shared" si="66"/>
        <v>93</v>
      </c>
      <c r="G83" s="2">
        <f t="shared" si="66"/>
        <v>96</v>
      </c>
      <c r="H83" s="2">
        <f t="shared" si="66"/>
        <v>54</v>
      </c>
      <c r="I83" s="2">
        <f t="shared" si="66"/>
        <v>31</v>
      </c>
      <c r="J83" s="2">
        <f t="shared" si="66"/>
        <v>68</v>
      </c>
      <c r="K83" s="2">
        <f t="shared" si="66"/>
        <v>33</v>
      </c>
      <c r="L83" s="2">
        <f t="shared" si="66"/>
        <v>32</v>
      </c>
      <c r="M83" s="2">
        <f t="shared" si="66"/>
        <v>31</v>
      </c>
      <c r="N83" s="90">
        <f t="shared" ref="N83" si="67">SUM(C83:M83)</f>
        <v>607</v>
      </c>
      <c r="O83" s="2">
        <f t="shared" ref="O83:U83" si="68">O81*O82</f>
        <v>102</v>
      </c>
      <c r="P83" s="90">
        <f t="shared" ref="P83" si="69">SUM(N83:O83)</f>
        <v>709</v>
      </c>
      <c r="Q83" s="89"/>
      <c r="R83" s="89"/>
      <c r="S83" s="89"/>
      <c r="T83" s="89"/>
      <c r="U83" s="89"/>
    </row>
    <row r="84" spans="1:21">
      <c r="A84" s="89"/>
      <c r="B84" s="89" t="s">
        <v>197</v>
      </c>
      <c r="C84" s="2">
        <v>35</v>
      </c>
      <c r="D84" s="2">
        <v>35</v>
      </c>
      <c r="E84" s="2">
        <v>105</v>
      </c>
      <c r="F84" s="2">
        <v>105</v>
      </c>
      <c r="G84" s="2">
        <v>105</v>
      </c>
      <c r="H84" s="2">
        <v>70</v>
      </c>
      <c r="I84" s="2">
        <v>35</v>
      </c>
      <c r="J84" s="2">
        <v>70</v>
      </c>
      <c r="K84" s="2">
        <v>35</v>
      </c>
      <c r="L84" s="2">
        <v>35</v>
      </c>
      <c r="M84" s="2">
        <v>35</v>
      </c>
      <c r="N84" s="89">
        <v>665</v>
      </c>
      <c r="O84" s="2">
        <v>105</v>
      </c>
      <c r="P84" s="89">
        <v>770</v>
      </c>
      <c r="Q84" s="89"/>
      <c r="R84" s="89"/>
      <c r="S84" s="89"/>
      <c r="T84" s="89"/>
      <c r="U84" s="89"/>
    </row>
    <row r="85" spans="1:21">
      <c r="A85" s="91"/>
      <c r="B85" s="93" t="s">
        <v>20</v>
      </c>
      <c r="C85" s="86">
        <f t="shared" ref="C85:M85" si="70">(C82*C81)/C84</f>
        <v>0.94285714285714284</v>
      </c>
      <c r="D85" s="86">
        <f t="shared" si="70"/>
        <v>0.88571428571428568</v>
      </c>
      <c r="E85" s="86">
        <f t="shared" si="70"/>
        <v>1</v>
      </c>
      <c r="F85" s="86">
        <f t="shared" si="70"/>
        <v>0.88571428571428568</v>
      </c>
      <c r="G85" s="86">
        <f t="shared" si="70"/>
        <v>0.91428571428571426</v>
      </c>
      <c r="H85" s="86">
        <f t="shared" si="70"/>
        <v>0.77142857142857146</v>
      </c>
      <c r="I85" s="86">
        <f t="shared" si="70"/>
        <v>0.88571428571428568</v>
      </c>
      <c r="J85" s="86">
        <f t="shared" si="70"/>
        <v>0.97142857142857142</v>
      </c>
      <c r="K85" s="86">
        <f t="shared" si="70"/>
        <v>0.94285714285714284</v>
      </c>
      <c r="L85" s="86">
        <f t="shared" si="70"/>
        <v>0.91428571428571426</v>
      </c>
      <c r="M85" s="86">
        <f t="shared" si="70"/>
        <v>0.88571428571428568</v>
      </c>
      <c r="N85" s="92">
        <f t="shared" ref="N85" si="71">N83/N84</f>
        <v>0.91278195488721803</v>
      </c>
      <c r="O85" s="86">
        <f t="shared" ref="O85" si="72">(O82*O81)/O84</f>
        <v>0.97142857142857142</v>
      </c>
      <c r="P85" s="92">
        <f t="shared" ref="P85" si="73">P83/P84</f>
        <v>0.92077922077922081</v>
      </c>
      <c r="Q85" s="91"/>
      <c r="R85" s="91"/>
      <c r="S85" s="91"/>
      <c r="T85" s="91"/>
      <c r="U85" s="91"/>
    </row>
    <row r="86" spans="1:21">
      <c r="A86" s="15" t="s">
        <v>58</v>
      </c>
      <c r="B86" s="16" t="s">
        <v>95</v>
      </c>
      <c r="C86" s="17">
        <v>5</v>
      </c>
      <c r="D86" s="17">
        <v>5</v>
      </c>
      <c r="E86" s="17">
        <v>5</v>
      </c>
      <c r="F86" s="17">
        <v>5</v>
      </c>
      <c r="G86" s="17">
        <v>5</v>
      </c>
      <c r="H86" s="17">
        <v>5</v>
      </c>
      <c r="I86" s="17">
        <v>5</v>
      </c>
      <c r="J86" s="17">
        <v>5</v>
      </c>
      <c r="K86" s="17">
        <v>5</v>
      </c>
      <c r="L86" s="17">
        <v>5</v>
      </c>
      <c r="M86" s="17">
        <v>3</v>
      </c>
      <c r="N86" s="30"/>
      <c r="O86" s="18">
        <v>5</v>
      </c>
      <c r="P86" s="19"/>
      <c r="Q86" s="88"/>
      <c r="R86" s="88"/>
      <c r="S86" s="88"/>
      <c r="T86" s="88"/>
      <c r="U86" s="88"/>
    </row>
    <row r="87" spans="1:21">
      <c r="A87" s="100" t="s">
        <v>61</v>
      </c>
      <c r="B87" s="101" t="s">
        <v>95</v>
      </c>
      <c r="C87" s="116">
        <v>5</v>
      </c>
      <c r="D87" s="116">
        <v>4</v>
      </c>
      <c r="E87" s="116">
        <v>4</v>
      </c>
      <c r="F87" s="116">
        <v>4</v>
      </c>
      <c r="G87" s="116">
        <v>5</v>
      </c>
      <c r="H87" s="116">
        <v>5</v>
      </c>
      <c r="I87" s="116">
        <v>5</v>
      </c>
      <c r="J87" s="116">
        <v>5</v>
      </c>
      <c r="K87" s="116">
        <v>5</v>
      </c>
      <c r="L87" s="116">
        <v>4</v>
      </c>
      <c r="M87" s="116">
        <v>5</v>
      </c>
      <c r="N87" s="117" t="s">
        <v>199</v>
      </c>
      <c r="O87" s="118">
        <v>4</v>
      </c>
      <c r="P87" s="19"/>
      <c r="Q87" s="88"/>
      <c r="R87" s="88"/>
      <c r="S87" s="88"/>
      <c r="T87" s="88"/>
      <c r="U87" s="88"/>
    </row>
    <row r="88" spans="1:21">
      <c r="A88" s="100" t="s">
        <v>63</v>
      </c>
      <c r="B88" s="101" t="s">
        <v>95</v>
      </c>
      <c r="C88" s="116">
        <v>5</v>
      </c>
      <c r="D88" s="116">
        <v>4</v>
      </c>
      <c r="E88" s="116">
        <v>5</v>
      </c>
      <c r="F88" s="116">
        <v>5</v>
      </c>
      <c r="G88" s="116">
        <v>4</v>
      </c>
      <c r="H88" s="116">
        <v>5</v>
      </c>
      <c r="I88" s="116">
        <v>5</v>
      </c>
      <c r="J88" s="116">
        <v>5</v>
      </c>
      <c r="K88" s="116">
        <v>4</v>
      </c>
      <c r="L88" s="116">
        <v>5</v>
      </c>
      <c r="M88" s="116">
        <v>5</v>
      </c>
      <c r="N88" s="117" t="s">
        <v>199</v>
      </c>
      <c r="O88" s="118">
        <v>5</v>
      </c>
      <c r="P88" s="16"/>
      <c r="Q88" s="88"/>
      <c r="R88" s="88"/>
      <c r="S88" s="88"/>
      <c r="T88" s="88"/>
      <c r="U88" s="88"/>
    </row>
    <row r="89" spans="1:21">
      <c r="A89" s="101" t="s">
        <v>65</v>
      </c>
      <c r="B89" s="101" t="s">
        <v>95</v>
      </c>
      <c r="C89" s="121">
        <v>5</v>
      </c>
      <c r="D89" s="121">
        <v>5</v>
      </c>
      <c r="E89" s="121">
        <v>5</v>
      </c>
      <c r="F89" s="121">
        <v>4</v>
      </c>
      <c r="G89" s="121">
        <v>4</v>
      </c>
      <c r="H89" s="121">
        <v>3</v>
      </c>
      <c r="I89" s="121">
        <v>4</v>
      </c>
      <c r="J89" s="121">
        <v>5</v>
      </c>
      <c r="K89" s="121">
        <v>4</v>
      </c>
      <c r="L89" s="121">
        <v>4</v>
      </c>
      <c r="M89" s="121">
        <v>5</v>
      </c>
      <c r="N89" s="122" t="s">
        <v>199</v>
      </c>
      <c r="O89" s="123">
        <v>4</v>
      </c>
      <c r="P89" s="19"/>
      <c r="Q89" s="88"/>
      <c r="R89" s="88"/>
      <c r="S89" s="88"/>
      <c r="T89" s="88"/>
      <c r="U89" s="88"/>
    </row>
    <row r="90" spans="1:21">
      <c r="A90" s="15" t="s">
        <v>66</v>
      </c>
      <c r="B90" s="16" t="s">
        <v>95</v>
      </c>
      <c r="C90" s="17">
        <v>4</v>
      </c>
      <c r="D90" s="17">
        <v>4</v>
      </c>
      <c r="E90" s="17">
        <v>5</v>
      </c>
      <c r="F90" s="17">
        <v>4</v>
      </c>
      <c r="G90" s="17">
        <v>5</v>
      </c>
      <c r="H90" s="17">
        <v>4</v>
      </c>
      <c r="I90" s="17">
        <v>4</v>
      </c>
      <c r="J90" s="17">
        <v>5</v>
      </c>
      <c r="K90" s="17">
        <v>5</v>
      </c>
      <c r="L90" s="17">
        <v>5</v>
      </c>
      <c r="M90" s="17">
        <v>5</v>
      </c>
      <c r="N90" s="30"/>
      <c r="O90" s="18">
        <v>5</v>
      </c>
      <c r="P90" s="19"/>
      <c r="Q90" s="88"/>
      <c r="R90" s="88"/>
      <c r="S90" s="88"/>
      <c r="T90" s="88"/>
      <c r="U90" s="88"/>
    </row>
    <row r="91" spans="1:21">
      <c r="A91" s="15" t="s">
        <v>67</v>
      </c>
      <c r="B91" s="16" t="s">
        <v>95</v>
      </c>
      <c r="C91" s="17">
        <v>5</v>
      </c>
      <c r="D91" s="17">
        <v>5</v>
      </c>
      <c r="E91" s="17">
        <v>5</v>
      </c>
      <c r="F91" s="17">
        <v>4</v>
      </c>
      <c r="G91" s="17">
        <v>4</v>
      </c>
      <c r="H91" s="17">
        <v>4</v>
      </c>
      <c r="I91" s="17">
        <v>4</v>
      </c>
      <c r="J91" s="17">
        <v>5</v>
      </c>
      <c r="K91" s="17">
        <v>4</v>
      </c>
      <c r="L91" s="17">
        <v>4</v>
      </c>
      <c r="M91" s="17">
        <v>3</v>
      </c>
      <c r="N91" s="30"/>
      <c r="O91" s="18">
        <v>4</v>
      </c>
      <c r="P91" s="16"/>
      <c r="Q91" s="88"/>
      <c r="R91" s="88"/>
      <c r="S91" s="88"/>
      <c r="T91" s="88"/>
      <c r="U91" s="88"/>
    </row>
    <row r="92" spans="1:21">
      <c r="A92" s="33" t="s">
        <v>69</v>
      </c>
      <c r="B92" s="34" t="s">
        <v>95</v>
      </c>
      <c r="C92" s="35">
        <v>5</v>
      </c>
      <c r="D92" s="35">
        <v>5</v>
      </c>
      <c r="E92" s="35">
        <v>5</v>
      </c>
      <c r="F92" s="35">
        <v>4</v>
      </c>
      <c r="G92" s="35">
        <v>5</v>
      </c>
      <c r="H92" s="35">
        <v>5</v>
      </c>
      <c r="I92" s="35">
        <v>5</v>
      </c>
      <c r="J92" s="35">
        <v>5</v>
      </c>
      <c r="K92" s="35">
        <v>4</v>
      </c>
      <c r="L92" s="35">
        <v>5</v>
      </c>
      <c r="M92" s="35">
        <v>5</v>
      </c>
      <c r="N92" s="36"/>
      <c r="O92" s="37">
        <v>5</v>
      </c>
      <c r="P92" s="19"/>
      <c r="Q92" s="88"/>
      <c r="R92" s="88"/>
      <c r="S92" s="88"/>
      <c r="T92" s="88"/>
      <c r="U92" s="88"/>
    </row>
    <row r="93" spans="1:21">
      <c r="A93" s="89"/>
      <c r="B93" s="89" t="s">
        <v>194</v>
      </c>
      <c r="C93" s="2">
        <f t="shared" ref="C93:M93" si="74">SUM(C86:C92)</f>
        <v>34</v>
      </c>
      <c r="D93" s="2">
        <f t="shared" si="74"/>
        <v>32</v>
      </c>
      <c r="E93" s="2">
        <f t="shared" si="74"/>
        <v>34</v>
      </c>
      <c r="F93" s="2">
        <f t="shared" si="74"/>
        <v>30</v>
      </c>
      <c r="G93" s="2">
        <f t="shared" si="74"/>
        <v>32</v>
      </c>
      <c r="H93" s="2">
        <f t="shared" si="74"/>
        <v>31</v>
      </c>
      <c r="I93" s="2">
        <f t="shared" si="74"/>
        <v>32</v>
      </c>
      <c r="J93" s="2">
        <f t="shared" si="74"/>
        <v>35</v>
      </c>
      <c r="K93" s="2">
        <f t="shared" si="74"/>
        <v>31</v>
      </c>
      <c r="L93" s="2">
        <f t="shared" si="74"/>
        <v>32</v>
      </c>
      <c r="M93" s="2">
        <f t="shared" si="74"/>
        <v>31</v>
      </c>
      <c r="N93" s="89">
        <f t="shared" ref="N93" si="75">SUM(C93:M93)</f>
        <v>354</v>
      </c>
      <c r="O93" s="2">
        <f t="shared" ref="O93" si="76">SUM(O86:O92)</f>
        <v>32</v>
      </c>
      <c r="P93" s="89">
        <f t="shared" ref="P93" si="77">SUM(N93:O93)</f>
        <v>386</v>
      </c>
      <c r="Q93" s="89"/>
      <c r="R93" s="89"/>
      <c r="S93" s="89"/>
      <c r="T93" s="89"/>
      <c r="U93" s="89"/>
    </row>
    <row r="94" spans="1:21">
      <c r="A94" s="89"/>
      <c r="B94" s="89" t="s">
        <v>195</v>
      </c>
      <c r="C94" s="2">
        <v>1</v>
      </c>
      <c r="D94" s="2">
        <v>1</v>
      </c>
      <c r="E94" s="2">
        <v>3</v>
      </c>
      <c r="F94" s="2">
        <v>3</v>
      </c>
      <c r="G94" s="2">
        <v>3</v>
      </c>
      <c r="H94" s="2">
        <v>2</v>
      </c>
      <c r="I94" s="2">
        <v>1</v>
      </c>
      <c r="J94" s="2">
        <v>2</v>
      </c>
      <c r="K94" s="2">
        <v>1</v>
      </c>
      <c r="L94" s="2">
        <v>1</v>
      </c>
      <c r="M94" s="2">
        <v>1</v>
      </c>
      <c r="N94" s="2"/>
      <c r="O94" s="2">
        <v>3</v>
      </c>
      <c r="P94" s="89"/>
      <c r="Q94" s="89"/>
      <c r="R94" s="89"/>
      <c r="S94" s="89"/>
      <c r="T94" s="89"/>
      <c r="U94" s="89"/>
    </row>
    <row r="95" spans="1:21">
      <c r="A95" s="89"/>
      <c r="B95" s="89" t="s">
        <v>196</v>
      </c>
      <c r="C95" s="2">
        <f t="shared" ref="C95:M95" si="78">C93*C94</f>
        <v>34</v>
      </c>
      <c r="D95" s="2">
        <f t="shared" si="78"/>
        <v>32</v>
      </c>
      <c r="E95" s="2">
        <f t="shared" si="78"/>
        <v>102</v>
      </c>
      <c r="F95" s="2">
        <f t="shared" si="78"/>
        <v>90</v>
      </c>
      <c r="G95" s="2">
        <f t="shared" si="78"/>
        <v>96</v>
      </c>
      <c r="H95" s="2">
        <f t="shared" si="78"/>
        <v>62</v>
      </c>
      <c r="I95" s="2">
        <f t="shared" si="78"/>
        <v>32</v>
      </c>
      <c r="J95" s="2">
        <f t="shared" si="78"/>
        <v>70</v>
      </c>
      <c r="K95" s="2">
        <f t="shared" si="78"/>
        <v>31</v>
      </c>
      <c r="L95" s="2">
        <f t="shared" si="78"/>
        <v>32</v>
      </c>
      <c r="M95" s="2">
        <f t="shared" si="78"/>
        <v>31</v>
      </c>
      <c r="N95" s="90">
        <f t="shared" ref="N95" si="79">SUM(C95:M95)</f>
        <v>612</v>
      </c>
      <c r="O95" s="2">
        <f t="shared" ref="O95:U95" si="80">O93*O94</f>
        <v>96</v>
      </c>
      <c r="P95" s="90">
        <f t="shared" ref="P95" si="81">SUM(N95:O95)</f>
        <v>708</v>
      </c>
      <c r="Q95" s="89"/>
      <c r="R95" s="89"/>
      <c r="S95" s="89"/>
      <c r="T95" s="89"/>
      <c r="U95" s="89"/>
    </row>
    <row r="96" spans="1:21">
      <c r="A96" s="89"/>
      <c r="B96" s="89" t="s">
        <v>197</v>
      </c>
      <c r="C96" s="2">
        <v>35</v>
      </c>
      <c r="D96" s="2">
        <v>35</v>
      </c>
      <c r="E96" s="2">
        <v>105</v>
      </c>
      <c r="F96" s="2">
        <v>105</v>
      </c>
      <c r="G96" s="2">
        <v>105</v>
      </c>
      <c r="H96" s="2">
        <v>70</v>
      </c>
      <c r="I96" s="2">
        <v>35</v>
      </c>
      <c r="J96" s="2">
        <v>70</v>
      </c>
      <c r="K96" s="2">
        <v>35</v>
      </c>
      <c r="L96" s="2">
        <v>35</v>
      </c>
      <c r="M96" s="2">
        <v>35</v>
      </c>
      <c r="N96" s="89">
        <v>665</v>
      </c>
      <c r="O96" s="2">
        <v>105</v>
      </c>
      <c r="P96" s="89">
        <v>770</v>
      </c>
      <c r="Q96" s="89"/>
      <c r="R96" s="89"/>
      <c r="S96" s="89"/>
      <c r="T96" s="89"/>
      <c r="U96" s="89"/>
    </row>
    <row r="97" spans="1:21">
      <c r="A97" s="91"/>
      <c r="B97" s="93" t="s">
        <v>21</v>
      </c>
      <c r="C97" s="86">
        <f t="shared" ref="C97:M97" si="82">(C94*C93)/C96</f>
        <v>0.97142857142857142</v>
      </c>
      <c r="D97" s="86">
        <f t="shared" si="82"/>
        <v>0.91428571428571426</v>
      </c>
      <c r="E97" s="86">
        <f t="shared" si="82"/>
        <v>0.97142857142857142</v>
      </c>
      <c r="F97" s="86">
        <f t="shared" si="82"/>
        <v>0.8571428571428571</v>
      </c>
      <c r="G97" s="86">
        <f t="shared" si="82"/>
        <v>0.91428571428571426</v>
      </c>
      <c r="H97" s="86">
        <f t="shared" si="82"/>
        <v>0.88571428571428568</v>
      </c>
      <c r="I97" s="86">
        <f t="shared" si="82"/>
        <v>0.91428571428571426</v>
      </c>
      <c r="J97" s="86">
        <f t="shared" si="82"/>
        <v>1</v>
      </c>
      <c r="K97" s="86">
        <f t="shared" si="82"/>
        <v>0.88571428571428568</v>
      </c>
      <c r="L97" s="86">
        <f t="shared" si="82"/>
        <v>0.91428571428571426</v>
      </c>
      <c r="M97" s="86">
        <f t="shared" si="82"/>
        <v>0.88571428571428568</v>
      </c>
      <c r="N97" s="92">
        <f t="shared" ref="N97" si="83">N95/N96</f>
        <v>0.92030075187969929</v>
      </c>
      <c r="O97" s="86">
        <f t="shared" ref="O97" si="84">(O94*O93)/O96</f>
        <v>0.91428571428571426</v>
      </c>
      <c r="P97" s="92">
        <f t="shared" ref="P97" si="85">P95/P96</f>
        <v>0.91948051948051945</v>
      </c>
      <c r="Q97" s="91"/>
      <c r="R97" s="91"/>
      <c r="S97" s="91"/>
      <c r="T97" s="91"/>
      <c r="U97" s="91"/>
    </row>
    <row r="98" spans="1:21">
      <c r="A98" s="15" t="s">
        <v>58</v>
      </c>
      <c r="B98" s="16" t="s">
        <v>22</v>
      </c>
      <c r="C98" s="17">
        <v>5</v>
      </c>
      <c r="D98" s="17">
        <v>5</v>
      </c>
      <c r="E98" s="17">
        <v>5</v>
      </c>
      <c r="F98" s="17">
        <v>2</v>
      </c>
      <c r="G98" s="17">
        <v>5</v>
      </c>
      <c r="H98" s="17">
        <v>5</v>
      </c>
      <c r="I98" s="17">
        <v>5</v>
      </c>
      <c r="J98" s="17">
        <v>5</v>
      </c>
      <c r="K98" s="17">
        <v>5</v>
      </c>
      <c r="L98" s="17">
        <v>3</v>
      </c>
      <c r="M98" s="17">
        <v>1</v>
      </c>
      <c r="N98" s="30"/>
      <c r="O98" s="18">
        <v>3</v>
      </c>
      <c r="P98" s="19"/>
      <c r="Q98" s="88"/>
      <c r="R98" s="88"/>
      <c r="S98" s="88"/>
      <c r="T98" s="88"/>
      <c r="U98" s="88"/>
    </row>
    <row r="99" spans="1:21">
      <c r="A99" s="100" t="s">
        <v>61</v>
      </c>
      <c r="B99" s="101" t="s">
        <v>22</v>
      </c>
      <c r="C99" s="116">
        <v>5</v>
      </c>
      <c r="D99" s="116">
        <v>5</v>
      </c>
      <c r="E99" s="116">
        <v>5</v>
      </c>
      <c r="F99" s="116">
        <v>3</v>
      </c>
      <c r="G99" s="116">
        <v>5</v>
      </c>
      <c r="H99" s="116">
        <v>5</v>
      </c>
      <c r="I99" s="116">
        <v>5</v>
      </c>
      <c r="J99" s="116">
        <v>5</v>
      </c>
      <c r="K99" s="116">
        <v>5</v>
      </c>
      <c r="L99" s="116">
        <v>5</v>
      </c>
      <c r="M99" s="116">
        <v>5</v>
      </c>
      <c r="N99" s="117" t="s">
        <v>199</v>
      </c>
      <c r="O99" s="120">
        <v>3</v>
      </c>
      <c r="P99" s="19"/>
      <c r="Q99" s="88"/>
      <c r="R99" s="88"/>
      <c r="S99" s="88"/>
      <c r="T99" s="88"/>
      <c r="U99" s="88"/>
    </row>
    <row r="100" spans="1:21">
      <c r="A100" s="100" t="s">
        <v>63</v>
      </c>
      <c r="B100" s="101" t="s">
        <v>22</v>
      </c>
      <c r="C100" s="116">
        <v>4</v>
      </c>
      <c r="D100" s="116">
        <v>3</v>
      </c>
      <c r="E100" s="116">
        <v>5</v>
      </c>
      <c r="F100" s="116">
        <v>4</v>
      </c>
      <c r="G100" s="116">
        <v>4</v>
      </c>
      <c r="H100" s="116">
        <v>4</v>
      </c>
      <c r="I100" s="116">
        <v>4</v>
      </c>
      <c r="J100" s="116">
        <v>4</v>
      </c>
      <c r="K100" s="116">
        <v>3</v>
      </c>
      <c r="L100" s="116">
        <v>3</v>
      </c>
      <c r="M100" s="116">
        <v>3</v>
      </c>
      <c r="N100" s="117" t="s">
        <v>199</v>
      </c>
      <c r="O100" s="118">
        <v>4</v>
      </c>
      <c r="P100" s="16"/>
      <c r="Q100" s="88"/>
      <c r="R100" s="88"/>
      <c r="S100" s="88"/>
      <c r="T100" s="88"/>
      <c r="U100" s="88"/>
    </row>
    <row r="101" spans="1:21">
      <c r="A101" s="100" t="s">
        <v>65</v>
      </c>
      <c r="B101" s="101" t="s">
        <v>22</v>
      </c>
      <c r="C101" s="116">
        <v>5</v>
      </c>
      <c r="D101" s="116">
        <v>5</v>
      </c>
      <c r="E101" s="116">
        <v>5</v>
      </c>
      <c r="F101" s="116">
        <v>5</v>
      </c>
      <c r="G101" s="125">
        <v>2</v>
      </c>
      <c r="H101" s="116">
        <v>4</v>
      </c>
      <c r="I101" s="116">
        <v>4</v>
      </c>
      <c r="J101" s="116">
        <v>4</v>
      </c>
      <c r="K101" s="116">
        <v>4</v>
      </c>
      <c r="L101" s="116">
        <v>3</v>
      </c>
      <c r="M101" s="116">
        <v>4</v>
      </c>
      <c r="N101" s="117" t="s">
        <v>199</v>
      </c>
      <c r="O101" s="126">
        <v>2</v>
      </c>
      <c r="P101" s="19"/>
      <c r="Q101" s="88"/>
      <c r="R101" s="88"/>
      <c r="S101" s="88"/>
      <c r="T101" s="88"/>
      <c r="U101" s="88"/>
    </row>
    <row r="102" spans="1:21">
      <c r="A102" s="15" t="s">
        <v>66</v>
      </c>
      <c r="B102" s="16" t="s">
        <v>22</v>
      </c>
      <c r="C102" s="17">
        <v>4</v>
      </c>
      <c r="D102" s="17">
        <v>4</v>
      </c>
      <c r="E102" s="17">
        <v>5</v>
      </c>
      <c r="F102" s="17">
        <v>3</v>
      </c>
      <c r="G102" s="17">
        <v>4</v>
      </c>
      <c r="H102" s="17">
        <v>3</v>
      </c>
      <c r="I102" s="17">
        <v>3</v>
      </c>
      <c r="J102" s="17">
        <v>5</v>
      </c>
      <c r="K102" s="17">
        <v>4</v>
      </c>
      <c r="L102" s="17">
        <v>2</v>
      </c>
      <c r="M102" s="17">
        <v>2</v>
      </c>
      <c r="N102" s="30"/>
      <c r="O102" s="18">
        <v>3</v>
      </c>
      <c r="P102" s="19"/>
      <c r="Q102" s="88"/>
      <c r="R102" s="88"/>
      <c r="S102" s="88"/>
      <c r="T102" s="88"/>
      <c r="U102" s="88"/>
    </row>
    <row r="103" spans="1:21">
      <c r="A103" s="15" t="s">
        <v>67</v>
      </c>
      <c r="B103" s="16" t="s">
        <v>22</v>
      </c>
      <c r="C103" s="17">
        <v>3</v>
      </c>
      <c r="D103" s="17">
        <v>2</v>
      </c>
      <c r="E103" s="17">
        <v>5</v>
      </c>
      <c r="F103" s="17">
        <v>2</v>
      </c>
      <c r="G103" s="17">
        <v>2</v>
      </c>
      <c r="H103" s="17">
        <v>2</v>
      </c>
      <c r="I103" s="17">
        <v>2</v>
      </c>
      <c r="J103" s="17">
        <v>4</v>
      </c>
      <c r="K103" s="17">
        <v>3</v>
      </c>
      <c r="L103" s="17">
        <v>2</v>
      </c>
      <c r="M103" s="17">
        <v>1</v>
      </c>
      <c r="N103" s="30"/>
      <c r="O103" s="42">
        <v>2</v>
      </c>
      <c r="P103" s="16"/>
      <c r="Q103" s="88"/>
      <c r="R103" s="88"/>
      <c r="S103" s="88"/>
      <c r="T103" s="88"/>
      <c r="U103" s="88"/>
    </row>
    <row r="104" spans="1:21">
      <c r="A104" s="95" t="s">
        <v>69</v>
      </c>
      <c r="B104" s="96" t="s">
        <v>22</v>
      </c>
      <c r="C104" s="127">
        <v>5</v>
      </c>
      <c r="D104" s="127">
        <v>5</v>
      </c>
      <c r="E104" s="127">
        <v>5</v>
      </c>
      <c r="F104" s="127">
        <v>5</v>
      </c>
      <c r="G104" s="127">
        <v>4</v>
      </c>
      <c r="H104" s="128">
        <v>4</v>
      </c>
      <c r="I104" s="128">
        <v>4</v>
      </c>
      <c r="J104" s="128">
        <v>4</v>
      </c>
      <c r="K104" s="128">
        <v>4</v>
      </c>
      <c r="L104" s="127">
        <v>5</v>
      </c>
      <c r="M104" s="127">
        <v>3</v>
      </c>
      <c r="N104" s="129" t="s">
        <v>199</v>
      </c>
      <c r="O104" s="130">
        <v>4</v>
      </c>
      <c r="P104" s="19"/>
      <c r="Q104" s="88"/>
      <c r="R104" s="88"/>
      <c r="S104" s="88"/>
      <c r="T104" s="88"/>
      <c r="U104" s="88"/>
    </row>
    <row r="105" spans="1:21">
      <c r="A105" s="89"/>
      <c r="B105" s="89" t="s">
        <v>194</v>
      </c>
      <c r="C105" s="2">
        <f t="shared" ref="C105:M105" si="86">SUM(C98:C104)</f>
        <v>31</v>
      </c>
      <c r="D105" s="2">
        <f t="shared" si="86"/>
        <v>29</v>
      </c>
      <c r="E105" s="2">
        <f t="shared" si="86"/>
        <v>35</v>
      </c>
      <c r="F105" s="2">
        <f t="shared" si="86"/>
        <v>24</v>
      </c>
      <c r="G105" s="2">
        <f t="shared" si="86"/>
        <v>26</v>
      </c>
      <c r="H105" s="2">
        <f t="shared" si="86"/>
        <v>27</v>
      </c>
      <c r="I105" s="2">
        <f t="shared" si="86"/>
        <v>27</v>
      </c>
      <c r="J105" s="2">
        <f t="shared" si="86"/>
        <v>31</v>
      </c>
      <c r="K105" s="2">
        <f t="shared" si="86"/>
        <v>28</v>
      </c>
      <c r="L105" s="2">
        <f t="shared" si="86"/>
        <v>23</v>
      </c>
      <c r="M105" s="2">
        <f t="shared" si="86"/>
        <v>19</v>
      </c>
      <c r="N105" s="89">
        <f t="shared" ref="N105" si="87">SUM(C105:M105)</f>
        <v>300</v>
      </c>
      <c r="O105" s="2">
        <f t="shared" ref="O105" si="88">SUM(O98:O104)</f>
        <v>21</v>
      </c>
      <c r="P105" s="89">
        <f t="shared" ref="P105" si="89">SUM(N105:O105)</f>
        <v>321</v>
      </c>
      <c r="Q105" s="89"/>
      <c r="R105" s="89"/>
      <c r="S105" s="89"/>
      <c r="T105" s="89"/>
      <c r="U105" s="89"/>
    </row>
    <row r="106" spans="1:21">
      <c r="A106" s="89"/>
      <c r="B106" s="89" t="s">
        <v>195</v>
      </c>
      <c r="C106" s="2">
        <v>1</v>
      </c>
      <c r="D106" s="2">
        <v>1</v>
      </c>
      <c r="E106" s="2">
        <v>3</v>
      </c>
      <c r="F106" s="2">
        <v>3</v>
      </c>
      <c r="G106" s="2">
        <v>3</v>
      </c>
      <c r="H106" s="2">
        <v>2</v>
      </c>
      <c r="I106" s="2">
        <v>1</v>
      </c>
      <c r="J106" s="2">
        <v>2</v>
      </c>
      <c r="K106" s="2">
        <v>1</v>
      </c>
      <c r="L106" s="2">
        <v>1</v>
      </c>
      <c r="M106" s="2">
        <v>1</v>
      </c>
      <c r="N106" s="2"/>
      <c r="O106" s="2">
        <v>3</v>
      </c>
      <c r="P106" s="89"/>
      <c r="Q106" s="89"/>
      <c r="R106" s="89"/>
      <c r="S106" s="89"/>
      <c r="T106" s="89"/>
      <c r="U106" s="89"/>
    </row>
    <row r="107" spans="1:21">
      <c r="A107" s="89"/>
      <c r="B107" s="89" t="s">
        <v>196</v>
      </c>
      <c r="C107" s="2">
        <f t="shared" ref="C107:M107" si="90">C105*C106</f>
        <v>31</v>
      </c>
      <c r="D107" s="2">
        <f t="shared" si="90"/>
        <v>29</v>
      </c>
      <c r="E107" s="2">
        <f t="shared" si="90"/>
        <v>105</v>
      </c>
      <c r="F107" s="2">
        <f t="shared" si="90"/>
        <v>72</v>
      </c>
      <c r="G107" s="2">
        <f t="shared" si="90"/>
        <v>78</v>
      </c>
      <c r="H107" s="2">
        <f t="shared" si="90"/>
        <v>54</v>
      </c>
      <c r="I107" s="2">
        <f t="shared" si="90"/>
        <v>27</v>
      </c>
      <c r="J107" s="2">
        <f t="shared" si="90"/>
        <v>62</v>
      </c>
      <c r="K107" s="2">
        <f t="shared" si="90"/>
        <v>28</v>
      </c>
      <c r="L107" s="2">
        <f t="shared" si="90"/>
        <v>23</v>
      </c>
      <c r="M107" s="2">
        <f t="shared" si="90"/>
        <v>19</v>
      </c>
      <c r="N107" s="90">
        <f t="shared" ref="N107" si="91">SUM(C107:M107)</f>
        <v>528</v>
      </c>
      <c r="O107" s="2">
        <f t="shared" ref="O107:U107" si="92">O105*O106</f>
        <v>63</v>
      </c>
      <c r="P107" s="90">
        <f t="shared" ref="P107" si="93">SUM(N107:O107)</f>
        <v>591</v>
      </c>
      <c r="Q107" s="89"/>
      <c r="R107" s="89"/>
      <c r="S107" s="89"/>
      <c r="T107" s="89"/>
      <c r="U107" s="89"/>
    </row>
    <row r="108" spans="1:21">
      <c r="A108" s="89"/>
      <c r="B108" s="89" t="s">
        <v>197</v>
      </c>
      <c r="C108" s="2">
        <v>35</v>
      </c>
      <c r="D108" s="2">
        <v>35</v>
      </c>
      <c r="E108" s="2">
        <v>105</v>
      </c>
      <c r="F108" s="2">
        <v>105</v>
      </c>
      <c r="G108" s="2">
        <v>105</v>
      </c>
      <c r="H108" s="2">
        <v>70</v>
      </c>
      <c r="I108" s="2">
        <v>35</v>
      </c>
      <c r="J108" s="2">
        <v>70</v>
      </c>
      <c r="K108" s="2">
        <v>35</v>
      </c>
      <c r="L108" s="2">
        <v>35</v>
      </c>
      <c r="M108" s="2">
        <v>35</v>
      </c>
      <c r="N108" s="89">
        <v>665</v>
      </c>
      <c r="O108" s="2">
        <v>105</v>
      </c>
      <c r="P108" s="89">
        <v>770</v>
      </c>
      <c r="Q108" s="89"/>
      <c r="R108" s="89"/>
      <c r="S108" s="89"/>
      <c r="T108" s="89"/>
      <c r="U108" s="89"/>
    </row>
    <row r="109" spans="1:21">
      <c r="A109" s="91"/>
      <c r="B109" s="93" t="s">
        <v>22</v>
      </c>
      <c r="C109" s="86">
        <f t="shared" ref="C109:M109" si="94">(C106*C105)/C108</f>
        <v>0.88571428571428568</v>
      </c>
      <c r="D109" s="86">
        <f t="shared" si="94"/>
        <v>0.82857142857142863</v>
      </c>
      <c r="E109" s="86">
        <f t="shared" si="94"/>
        <v>1</v>
      </c>
      <c r="F109" s="86">
        <f t="shared" si="94"/>
        <v>0.68571428571428572</v>
      </c>
      <c r="G109" s="86">
        <f t="shared" si="94"/>
        <v>0.74285714285714288</v>
      </c>
      <c r="H109" s="86">
        <f t="shared" si="94"/>
        <v>0.77142857142857146</v>
      </c>
      <c r="I109" s="86">
        <f t="shared" si="94"/>
        <v>0.77142857142857146</v>
      </c>
      <c r="J109" s="86">
        <f t="shared" si="94"/>
        <v>0.88571428571428568</v>
      </c>
      <c r="K109" s="86">
        <f t="shared" si="94"/>
        <v>0.8</v>
      </c>
      <c r="L109" s="86">
        <f t="shared" si="94"/>
        <v>0.65714285714285714</v>
      </c>
      <c r="M109" s="86">
        <f t="shared" si="94"/>
        <v>0.54285714285714282</v>
      </c>
      <c r="N109" s="92">
        <f t="shared" ref="N109" si="95">N107/N108</f>
        <v>0.79398496240601502</v>
      </c>
      <c r="O109" s="86">
        <f t="shared" ref="O109" si="96">(O106*O105)/O108</f>
        <v>0.6</v>
      </c>
      <c r="P109" s="92">
        <f t="shared" ref="P109" si="97">P107/P108</f>
        <v>0.76753246753246751</v>
      </c>
      <c r="Q109" s="91"/>
      <c r="R109" s="91"/>
      <c r="S109" s="91"/>
      <c r="T109" s="91"/>
      <c r="U109" s="91"/>
    </row>
    <row r="110" spans="1:21">
      <c r="A110" s="15" t="s">
        <v>58</v>
      </c>
      <c r="B110" s="16" t="s">
        <v>23</v>
      </c>
      <c r="C110" s="17">
        <v>5</v>
      </c>
      <c r="D110" s="17">
        <v>5</v>
      </c>
      <c r="E110" s="17">
        <v>5</v>
      </c>
      <c r="F110" s="17">
        <v>5</v>
      </c>
      <c r="G110" s="17">
        <v>4</v>
      </c>
      <c r="H110" s="17">
        <v>5</v>
      </c>
      <c r="I110" s="17">
        <v>5</v>
      </c>
      <c r="J110" s="17">
        <v>5</v>
      </c>
      <c r="K110" s="17">
        <v>5</v>
      </c>
      <c r="L110" s="17">
        <v>5</v>
      </c>
      <c r="M110" s="17">
        <v>5</v>
      </c>
      <c r="N110" s="30"/>
      <c r="O110" s="18">
        <v>4</v>
      </c>
      <c r="P110" s="19"/>
      <c r="Q110" s="88"/>
      <c r="R110" s="88"/>
      <c r="S110" s="88"/>
      <c r="T110" s="88"/>
      <c r="U110" s="88"/>
    </row>
    <row r="111" spans="1:21">
      <c r="A111" s="100" t="s">
        <v>61</v>
      </c>
      <c r="B111" s="101" t="s">
        <v>23</v>
      </c>
      <c r="C111" s="116">
        <v>5</v>
      </c>
      <c r="D111" s="116">
        <v>5</v>
      </c>
      <c r="E111" s="116">
        <v>5</v>
      </c>
      <c r="F111" s="116">
        <v>5</v>
      </c>
      <c r="G111" s="116">
        <v>5</v>
      </c>
      <c r="H111" s="116">
        <v>5</v>
      </c>
      <c r="I111" s="116">
        <v>5</v>
      </c>
      <c r="J111" s="116">
        <v>5</v>
      </c>
      <c r="K111" s="116">
        <v>5</v>
      </c>
      <c r="L111" s="116">
        <v>5</v>
      </c>
      <c r="M111" s="116">
        <v>5</v>
      </c>
      <c r="N111" s="117" t="s">
        <v>199</v>
      </c>
      <c r="O111" s="118">
        <v>5</v>
      </c>
      <c r="P111" s="19"/>
      <c r="Q111" s="88"/>
      <c r="R111" s="88"/>
      <c r="S111" s="88"/>
      <c r="T111" s="88"/>
      <c r="U111" s="88"/>
    </row>
    <row r="112" spans="1:21">
      <c r="A112" s="100" t="s">
        <v>63</v>
      </c>
      <c r="B112" s="101" t="s">
        <v>23</v>
      </c>
      <c r="C112" s="116">
        <v>4</v>
      </c>
      <c r="D112" s="116">
        <v>4</v>
      </c>
      <c r="E112" s="116">
        <v>3</v>
      </c>
      <c r="F112" s="116">
        <v>4</v>
      </c>
      <c r="G112" s="116">
        <v>3</v>
      </c>
      <c r="H112" s="116">
        <v>4</v>
      </c>
      <c r="I112" s="116">
        <v>4</v>
      </c>
      <c r="J112" s="116">
        <v>4</v>
      </c>
      <c r="K112" s="116">
        <v>5</v>
      </c>
      <c r="L112" s="116">
        <v>5</v>
      </c>
      <c r="M112" s="116">
        <v>4</v>
      </c>
      <c r="N112" s="117" t="s">
        <v>199</v>
      </c>
      <c r="O112" s="118">
        <v>4</v>
      </c>
      <c r="P112" s="16"/>
      <c r="Q112" s="88"/>
      <c r="R112" s="88"/>
      <c r="S112" s="88"/>
      <c r="T112" s="88"/>
      <c r="U112" s="88"/>
    </row>
    <row r="113" spans="1:21">
      <c r="A113" s="101" t="s">
        <v>65</v>
      </c>
      <c r="B113" s="101" t="s">
        <v>23</v>
      </c>
      <c r="C113" s="121">
        <v>5</v>
      </c>
      <c r="D113" s="121">
        <v>5</v>
      </c>
      <c r="E113" s="121">
        <v>5</v>
      </c>
      <c r="F113" s="121">
        <v>4</v>
      </c>
      <c r="G113" s="121">
        <v>5</v>
      </c>
      <c r="H113" s="121">
        <v>4</v>
      </c>
      <c r="I113" s="121">
        <v>5</v>
      </c>
      <c r="J113" s="121">
        <v>5</v>
      </c>
      <c r="K113" s="121">
        <v>5</v>
      </c>
      <c r="L113" s="121">
        <v>5</v>
      </c>
      <c r="M113" s="121">
        <v>5</v>
      </c>
      <c r="N113" s="122" t="s">
        <v>199</v>
      </c>
      <c r="O113" s="123">
        <v>5</v>
      </c>
      <c r="P113" s="19"/>
      <c r="Q113" s="88"/>
      <c r="R113" s="88"/>
      <c r="S113" s="88"/>
      <c r="T113" s="88"/>
      <c r="U113" s="88"/>
    </row>
    <row r="114" spans="1:21">
      <c r="A114" s="15" t="s">
        <v>66</v>
      </c>
      <c r="B114" s="16" t="s">
        <v>23</v>
      </c>
      <c r="C114" s="17">
        <v>3</v>
      </c>
      <c r="D114" s="17">
        <v>4</v>
      </c>
      <c r="E114" s="17">
        <v>2</v>
      </c>
      <c r="F114" s="17">
        <v>3</v>
      </c>
      <c r="G114" s="17">
        <v>3</v>
      </c>
      <c r="H114" s="17">
        <v>3</v>
      </c>
      <c r="I114" s="17">
        <v>3</v>
      </c>
      <c r="J114" s="17">
        <v>3</v>
      </c>
      <c r="K114" s="17">
        <v>3</v>
      </c>
      <c r="L114" s="17">
        <v>4</v>
      </c>
      <c r="M114" s="17">
        <v>3</v>
      </c>
      <c r="N114" s="30"/>
      <c r="O114" s="18">
        <v>3</v>
      </c>
      <c r="P114" s="19"/>
      <c r="Q114" s="88"/>
      <c r="R114" s="88"/>
      <c r="S114" s="88"/>
      <c r="T114" s="88"/>
      <c r="U114" s="88"/>
    </row>
    <row r="115" spans="1:21">
      <c r="A115" s="15" t="s">
        <v>67</v>
      </c>
      <c r="B115" s="16" t="s">
        <v>23</v>
      </c>
      <c r="C115" s="17">
        <v>3</v>
      </c>
      <c r="D115" s="17">
        <v>3</v>
      </c>
      <c r="E115" s="17">
        <v>3</v>
      </c>
      <c r="F115" s="17">
        <v>3</v>
      </c>
      <c r="G115" s="17">
        <v>3</v>
      </c>
      <c r="H115" s="17">
        <v>3</v>
      </c>
      <c r="I115" s="17">
        <v>3</v>
      </c>
      <c r="J115" s="17">
        <v>3</v>
      </c>
      <c r="K115" s="17">
        <v>4</v>
      </c>
      <c r="L115" s="17">
        <v>5</v>
      </c>
      <c r="M115" s="17">
        <v>4</v>
      </c>
      <c r="N115" s="30"/>
      <c r="O115" s="18">
        <v>3</v>
      </c>
      <c r="P115" s="16"/>
      <c r="Q115" s="88"/>
      <c r="R115" s="88"/>
      <c r="S115" s="88"/>
      <c r="T115" s="88"/>
      <c r="U115" s="88"/>
    </row>
    <row r="116" spans="1:21">
      <c r="A116" s="33" t="s">
        <v>69</v>
      </c>
      <c r="B116" s="34" t="s">
        <v>23</v>
      </c>
      <c r="C116" s="35">
        <v>5</v>
      </c>
      <c r="D116" s="35">
        <v>5</v>
      </c>
      <c r="E116" s="35">
        <v>4</v>
      </c>
      <c r="F116" s="35">
        <v>5</v>
      </c>
      <c r="G116" s="35">
        <v>4</v>
      </c>
      <c r="H116" s="35">
        <v>5</v>
      </c>
      <c r="I116" s="35">
        <v>4</v>
      </c>
      <c r="J116" s="35">
        <v>5</v>
      </c>
      <c r="K116" s="35">
        <v>5</v>
      </c>
      <c r="L116" s="35">
        <v>5</v>
      </c>
      <c r="M116" s="35">
        <v>5</v>
      </c>
      <c r="N116" s="36"/>
      <c r="O116" s="37">
        <v>5</v>
      </c>
      <c r="P116" s="19"/>
      <c r="Q116" s="88"/>
      <c r="R116" s="88"/>
      <c r="S116" s="88"/>
      <c r="T116" s="88"/>
      <c r="U116" s="88"/>
    </row>
    <row r="117" spans="1:21">
      <c r="A117" s="89"/>
      <c r="B117" s="89" t="s">
        <v>194</v>
      </c>
      <c r="C117" s="2">
        <f t="shared" ref="C117:M117" si="98">SUM(C110:C116)</f>
        <v>30</v>
      </c>
      <c r="D117" s="2">
        <f t="shared" si="98"/>
        <v>31</v>
      </c>
      <c r="E117" s="2">
        <f t="shared" si="98"/>
        <v>27</v>
      </c>
      <c r="F117" s="2">
        <f t="shared" si="98"/>
        <v>29</v>
      </c>
      <c r="G117" s="2">
        <f t="shared" si="98"/>
        <v>27</v>
      </c>
      <c r="H117" s="2">
        <f t="shared" si="98"/>
        <v>29</v>
      </c>
      <c r="I117" s="2">
        <f t="shared" si="98"/>
        <v>29</v>
      </c>
      <c r="J117" s="2">
        <f t="shared" si="98"/>
        <v>30</v>
      </c>
      <c r="K117" s="2">
        <f t="shared" si="98"/>
        <v>32</v>
      </c>
      <c r="L117" s="2">
        <f t="shared" si="98"/>
        <v>34</v>
      </c>
      <c r="M117" s="2">
        <f t="shared" si="98"/>
        <v>31</v>
      </c>
      <c r="N117" s="89">
        <f t="shared" ref="N117" si="99">SUM(C117:M117)</f>
        <v>329</v>
      </c>
      <c r="O117" s="2">
        <f t="shared" ref="O117" si="100">SUM(O110:O116)</f>
        <v>29</v>
      </c>
      <c r="P117" s="89">
        <f t="shared" ref="P117" si="101">SUM(N117:O117)</f>
        <v>358</v>
      </c>
      <c r="Q117" s="89"/>
      <c r="R117" s="89"/>
      <c r="S117" s="89"/>
      <c r="T117" s="89"/>
      <c r="U117" s="89"/>
    </row>
    <row r="118" spans="1:21">
      <c r="A118" s="89"/>
      <c r="B118" s="89" t="s">
        <v>195</v>
      </c>
      <c r="C118" s="2">
        <v>1</v>
      </c>
      <c r="D118" s="2">
        <v>1</v>
      </c>
      <c r="E118" s="2">
        <v>3</v>
      </c>
      <c r="F118" s="2">
        <v>3</v>
      </c>
      <c r="G118" s="2">
        <v>3</v>
      </c>
      <c r="H118" s="2">
        <v>2</v>
      </c>
      <c r="I118" s="2">
        <v>1</v>
      </c>
      <c r="J118" s="2">
        <v>2</v>
      </c>
      <c r="K118" s="2">
        <v>1</v>
      </c>
      <c r="L118" s="2">
        <v>1</v>
      </c>
      <c r="M118" s="2">
        <v>1</v>
      </c>
      <c r="N118" s="2"/>
      <c r="O118" s="2">
        <v>3</v>
      </c>
      <c r="P118" s="89"/>
      <c r="Q118" s="89"/>
      <c r="R118" s="89"/>
      <c r="S118" s="89"/>
      <c r="T118" s="89"/>
      <c r="U118" s="89"/>
    </row>
    <row r="119" spans="1:21">
      <c r="A119" s="89"/>
      <c r="B119" s="89" t="s">
        <v>196</v>
      </c>
      <c r="C119" s="2">
        <f t="shared" ref="C119:M119" si="102">C117*C118</f>
        <v>30</v>
      </c>
      <c r="D119" s="2">
        <f t="shared" si="102"/>
        <v>31</v>
      </c>
      <c r="E119" s="2">
        <f t="shared" si="102"/>
        <v>81</v>
      </c>
      <c r="F119" s="2">
        <f t="shared" si="102"/>
        <v>87</v>
      </c>
      <c r="G119" s="2">
        <f t="shared" si="102"/>
        <v>81</v>
      </c>
      <c r="H119" s="2">
        <f t="shared" si="102"/>
        <v>58</v>
      </c>
      <c r="I119" s="2">
        <f t="shared" si="102"/>
        <v>29</v>
      </c>
      <c r="J119" s="2">
        <f t="shared" si="102"/>
        <v>60</v>
      </c>
      <c r="K119" s="2">
        <f t="shared" si="102"/>
        <v>32</v>
      </c>
      <c r="L119" s="2">
        <f t="shared" si="102"/>
        <v>34</v>
      </c>
      <c r="M119" s="2">
        <f t="shared" si="102"/>
        <v>31</v>
      </c>
      <c r="N119" s="90">
        <f t="shared" ref="N119" si="103">SUM(C119:M119)</f>
        <v>554</v>
      </c>
      <c r="O119" s="2">
        <f t="shared" ref="O119:U119" si="104">O117*O118</f>
        <v>87</v>
      </c>
      <c r="P119" s="90">
        <f t="shared" ref="P119" si="105">SUM(N119:O119)</f>
        <v>641</v>
      </c>
      <c r="Q119" s="89"/>
      <c r="R119" s="89"/>
      <c r="S119" s="89"/>
      <c r="T119" s="89"/>
      <c r="U119" s="89"/>
    </row>
    <row r="120" spans="1:21">
      <c r="A120" s="89"/>
      <c r="B120" s="89" t="s">
        <v>197</v>
      </c>
      <c r="C120" s="2">
        <v>35</v>
      </c>
      <c r="D120" s="2">
        <v>35</v>
      </c>
      <c r="E120" s="2">
        <v>105</v>
      </c>
      <c r="F120" s="2">
        <v>105</v>
      </c>
      <c r="G120" s="2">
        <v>105</v>
      </c>
      <c r="H120" s="2">
        <v>70</v>
      </c>
      <c r="I120" s="2">
        <v>35</v>
      </c>
      <c r="J120" s="2">
        <v>70</v>
      </c>
      <c r="K120" s="2">
        <v>35</v>
      </c>
      <c r="L120" s="2">
        <v>35</v>
      </c>
      <c r="M120" s="2">
        <v>35</v>
      </c>
      <c r="N120" s="89">
        <v>665</v>
      </c>
      <c r="O120" s="2">
        <v>105</v>
      </c>
      <c r="P120" s="89">
        <v>770</v>
      </c>
      <c r="Q120" s="89"/>
      <c r="R120" s="89"/>
      <c r="S120" s="89"/>
      <c r="T120" s="89"/>
      <c r="U120" s="89"/>
    </row>
    <row r="121" spans="1:21">
      <c r="A121" s="91"/>
      <c r="B121" s="93" t="s">
        <v>23</v>
      </c>
      <c r="C121" s="86">
        <f t="shared" ref="C121:M121" si="106">(C118*C117)/C120</f>
        <v>0.8571428571428571</v>
      </c>
      <c r="D121" s="86">
        <f t="shared" si="106"/>
        <v>0.88571428571428568</v>
      </c>
      <c r="E121" s="86">
        <f t="shared" si="106"/>
        <v>0.77142857142857146</v>
      </c>
      <c r="F121" s="86">
        <f t="shared" si="106"/>
        <v>0.82857142857142863</v>
      </c>
      <c r="G121" s="86">
        <f t="shared" si="106"/>
        <v>0.77142857142857146</v>
      </c>
      <c r="H121" s="86">
        <f t="shared" si="106"/>
        <v>0.82857142857142863</v>
      </c>
      <c r="I121" s="86">
        <f t="shared" si="106"/>
        <v>0.82857142857142863</v>
      </c>
      <c r="J121" s="86">
        <f t="shared" si="106"/>
        <v>0.8571428571428571</v>
      </c>
      <c r="K121" s="86">
        <f t="shared" si="106"/>
        <v>0.91428571428571426</v>
      </c>
      <c r="L121" s="86">
        <f t="shared" si="106"/>
        <v>0.97142857142857142</v>
      </c>
      <c r="M121" s="86">
        <f t="shared" si="106"/>
        <v>0.88571428571428568</v>
      </c>
      <c r="N121" s="92">
        <f t="shared" ref="N121" si="107">N119/N120</f>
        <v>0.83308270676691731</v>
      </c>
      <c r="O121" s="86">
        <f t="shared" ref="O121" si="108">(O118*O117)/O120</f>
        <v>0.82857142857142863</v>
      </c>
      <c r="P121" s="92">
        <f t="shared" ref="P121" si="109">P119/P120</f>
        <v>0.83246753246753247</v>
      </c>
      <c r="Q121" s="91"/>
      <c r="R121" s="91"/>
      <c r="S121" s="91"/>
      <c r="T121" s="91"/>
      <c r="U121" s="91"/>
    </row>
    <row r="122" spans="1:21">
      <c r="A122" s="15" t="s">
        <v>58</v>
      </c>
      <c r="B122" s="16" t="s">
        <v>24</v>
      </c>
      <c r="C122" s="17">
        <v>5</v>
      </c>
      <c r="D122" s="17">
        <v>4</v>
      </c>
      <c r="E122" s="17">
        <v>4</v>
      </c>
      <c r="F122" s="17">
        <v>4</v>
      </c>
      <c r="G122" s="17">
        <v>5</v>
      </c>
      <c r="H122" s="17">
        <v>5</v>
      </c>
      <c r="I122" s="17">
        <v>5</v>
      </c>
      <c r="J122" s="17">
        <v>5</v>
      </c>
      <c r="K122" s="17">
        <v>5</v>
      </c>
      <c r="L122" s="17">
        <v>5</v>
      </c>
      <c r="M122" s="17">
        <v>5</v>
      </c>
      <c r="N122" s="30"/>
      <c r="O122" s="75">
        <v>2</v>
      </c>
      <c r="P122" s="19"/>
      <c r="Q122" s="88"/>
      <c r="R122" s="88"/>
      <c r="S122" s="88"/>
      <c r="T122" s="88"/>
      <c r="U122" s="88"/>
    </row>
    <row r="123" spans="1:21">
      <c r="A123" s="100" t="s">
        <v>61</v>
      </c>
      <c r="B123" s="101" t="s">
        <v>24</v>
      </c>
      <c r="C123" s="116">
        <v>4</v>
      </c>
      <c r="D123" s="116">
        <v>3</v>
      </c>
      <c r="E123" s="116">
        <v>3</v>
      </c>
      <c r="F123" s="116">
        <v>3</v>
      </c>
      <c r="G123" s="116">
        <v>4</v>
      </c>
      <c r="H123" s="116">
        <v>4</v>
      </c>
      <c r="I123" s="116">
        <v>3</v>
      </c>
      <c r="J123" s="116">
        <v>4</v>
      </c>
      <c r="K123" s="116">
        <v>4</v>
      </c>
      <c r="L123" s="116">
        <v>4</v>
      </c>
      <c r="M123" s="116">
        <v>3</v>
      </c>
      <c r="N123" s="117" t="s">
        <v>199</v>
      </c>
      <c r="O123" s="120">
        <v>1</v>
      </c>
      <c r="P123" s="19"/>
      <c r="Q123" s="88"/>
      <c r="R123" s="88"/>
      <c r="S123" s="88"/>
      <c r="T123" s="88"/>
      <c r="U123" s="88"/>
    </row>
    <row r="124" spans="1:21">
      <c r="A124" s="100" t="s">
        <v>63</v>
      </c>
      <c r="B124" s="101" t="s">
        <v>24</v>
      </c>
      <c r="C124" s="116">
        <v>4</v>
      </c>
      <c r="D124" s="116">
        <v>5</v>
      </c>
      <c r="E124" s="116">
        <v>4</v>
      </c>
      <c r="F124" s="116">
        <v>4</v>
      </c>
      <c r="G124" s="116">
        <v>4</v>
      </c>
      <c r="H124" s="116">
        <v>4</v>
      </c>
      <c r="I124" s="116">
        <v>4</v>
      </c>
      <c r="J124" s="116">
        <v>4</v>
      </c>
      <c r="K124" s="116">
        <v>5</v>
      </c>
      <c r="L124" s="116">
        <v>5</v>
      </c>
      <c r="M124" s="116">
        <v>5</v>
      </c>
      <c r="N124" s="117" t="s">
        <v>199</v>
      </c>
      <c r="O124" s="131">
        <v>3</v>
      </c>
      <c r="P124" s="16"/>
      <c r="Q124" s="88"/>
      <c r="R124" s="88"/>
      <c r="S124" s="88"/>
      <c r="T124" s="88"/>
      <c r="U124" s="88"/>
    </row>
    <row r="125" spans="1:21">
      <c r="A125" s="100" t="s">
        <v>65</v>
      </c>
      <c r="B125" s="101" t="s">
        <v>24</v>
      </c>
      <c r="C125" s="116">
        <v>4</v>
      </c>
      <c r="D125" s="116">
        <v>5</v>
      </c>
      <c r="E125" s="125">
        <v>2</v>
      </c>
      <c r="F125" s="125">
        <v>2</v>
      </c>
      <c r="G125" s="125">
        <v>2</v>
      </c>
      <c r="H125" s="116">
        <v>3</v>
      </c>
      <c r="I125" s="116">
        <v>3</v>
      </c>
      <c r="J125" s="116">
        <v>4</v>
      </c>
      <c r="K125" s="116">
        <v>4</v>
      </c>
      <c r="L125" s="116">
        <v>4</v>
      </c>
      <c r="M125" s="116">
        <v>4</v>
      </c>
      <c r="N125" s="117" t="s">
        <v>199</v>
      </c>
      <c r="O125" s="126">
        <v>2</v>
      </c>
      <c r="P125" s="19"/>
      <c r="Q125" s="88"/>
      <c r="R125" s="88"/>
      <c r="S125" s="88"/>
      <c r="T125" s="88"/>
      <c r="U125" s="88"/>
    </row>
    <row r="126" spans="1:21">
      <c r="A126" s="15" t="s">
        <v>66</v>
      </c>
      <c r="B126" s="16" t="s">
        <v>24</v>
      </c>
      <c r="C126" s="17">
        <v>4</v>
      </c>
      <c r="D126" s="17">
        <v>4</v>
      </c>
      <c r="E126" s="17">
        <v>2</v>
      </c>
      <c r="F126" s="17">
        <v>3</v>
      </c>
      <c r="G126" s="17">
        <v>2</v>
      </c>
      <c r="H126" s="17">
        <v>3</v>
      </c>
      <c r="I126" s="17">
        <v>3</v>
      </c>
      <c r="J126" s="17">
        <v>3</v>
      </c>
      <c r="K126" s="17">
        <v>4</v>
      </c>
      <c r="L126" s="17">
        <v>3</v>
      </c>
      <c r="M126" s="17">
        <v>3</v>
      </c>
      <c r="N126" s="30"/>
      <c r="O126" s="75">
        <v>1</v>
      </c>
      <c r="P126" s="19"/>
      <c r="Q126" s="88"/>
      <c r="R126" s="88"/>
      <c r="S126" s="88"/>
      <c r="T126" s="88"/>
      <c r="U126" s="88"/>
    </row>
    <row r="127" spans="1:21">
      <c r="A127" s="15" t="s">
        <v>67</v>
      </c>
      <c r="B127" s="16" t="s">
        <v>24</v>
      </c>
      <c r="C127" s="17">
        <v>3</v>
      </c>
      <c r="D127" s="17">
        <v>3</v>
      </c>
      <c r="E127" s="17">
        <v>2</v>
      </c>
      <c r="F127" s="17">
        <v>3</v>
      </c>
      <c r="G127" s="17">
        <v>2</v>
      </c>
      <c r="H127" s="17">
        <v>3</v>
      </c>
      <c r="I127" s="17">
        <v>3</v>
      </c>
      <c r="J127" s="17">
        <v>3</v>
      </c>
      <c r="K127" s="17">
        <v>4</v>
      </c>
      <c r="L127" s="17">
        <v>3</v>
      </c>
      <c r="M127" s="17">
        <v>3</v>
      </c>
      <c r="N127" s="30"/>
      <c r="O127" s="42">
        <v>1</v>
      </c>
      <c r="P127" s="16"/>
      <c r="Q127" s="88"/>
      <c r="R127" s="88"/>
      <c r="S127" s="88"/>
      <c r="T127" s="88"/>
      <c r="U127" s="88"/>
    </row>
    <row r="128" spans="1:21">
      <c r="A128" s="95" t="s">
        <v>69</v>
      </c>
      <c r="B128" s="96" t="s">
        <v>24</v>
      </c>
      <c r="C128" s="127">
        <v>5</v>
      </c>
      <c r="D128" s="127">
        <v>4</v>
      </c>
      <c r="E128" s="132">
        <v>4</v>
      </c>
      <c r="F128" s="127">
        <v>3</v>
      </c>
      <c r="G128" s="127">
        <v>4</v>
      </c>
      <c r="H128" s="127">
        <v>4</v>
      </c>
      <c r="I128" s="127">
        <v>3</v>
      </c>
      <c r="J128" s="127">
        <v>4</v>
      </c>
      <c r="K128" s="132">
        <v>4</v>
      </c>
      <c r="L128" s="127">
        <v>5</v>
      </c>
      <c r="M128" s="127">
        <v>3</v>
      </c>
      <c r="N128" s="129" t="s">
        <v>199</v>
      </c>
      <c r="O128" s="133">
        <v>3</v>
      </c>
      <c r="P128" s="19"/>
      <c r="Q128" s="88"/>
      <c r="R128" s="88"/>
      <c r="S128" s="88"/>
      <c r="T128" s="88"/>
      <c r="U128" s="88"/>
    </row>
    <row r="129" spans="1:21">
      <c r="A129" s="89"/>
      <c r="B129" s="89" t="s">
        <v>194</v>
      </c>
      <c r="C129" s="2">
        <f t="shared" ref="C129:M129" si="110">SUM(C122:C128)</f>
        <v>29</v>
      </c>
      <c r="D129" s="2">
        <f t="shared" si="110"/>
        <v>28</v>
      </c>
      <c r="E129" s="2">
        <f t="shared" si="110"/>
        <v>21</v>
      </c>
      <c r="F129" s="2">
        <f t="shared" si="110"/>
        <v>22</v>
      </c>
      <c r="G129" s="2">
        <f t="shared" si="110"/>
        <v>23</v>
      </c>
      <c r="H129" s="2">
        <f t="shared" si="110"/>
        <v>26</v>
      </c>
      <c r="I129" s="2">
        <f t="shared" si="110"/>
        <v>24</v>
      </c>
      <c r="J129" s="2">
        <f t="shared" si="110"/>
        <v>27</v>
      </c>
      <c r="K129" s="2">
        <f t="shared" si="110"/>
        <v>30</v>
      </c>
      <c r="L129" s="2">
        <f t="shared" si="110"/>
        <v>29</v>
      </c>
      <c r="M129" s="2">
        <f t="shared" si="110"/>
        <v>26</v>
      </c>
      <c r="N129" s="89">
        <f t="shared" ref="N129" si="111">SUM(C129:M129)</f>
        <v>285</v>
      </c>
      <c r="O129" s="2">
        <f t="shared" ref="O129" si="112">SUM(O122:O128)</f>
        <v>13</v>
      </c>
      <c r="P129" s="89">
        <f t="shared" ref="P129" si="113">SUM(N129:O129)</f>
        <v>298</v>
      </c>
      <c r="Q129" s="89"/>
      <c r="R129" s="89"/>
      <c r="S129" s="89"/>
      <c r="T129" s="89"/>
      <c r="U129" s="89"/>
    </row>
    <row r="130" spans="1:21">
      <c r="A130" s="89"/>
      <c r="B130" s="89" t="s">
        <v>195</v>
      </c>
      <c r="C130" s="2">
        <v>1</v>
      </c>
      <c r="D130" s="2">
        <v>1</v>
      </c>
      <c r="E130" s="2">
        <v>3</v>
      </c>
      <c r="F130" s="2">
        <v>3</v>
      </c>
      <c r="G130" s="2">
        <v>3</v>
      </c>
      <c r="H130" s="2">
        <v>2</v>
      </c>
      <c r="I130" s="2">
        <v>1</v>
      </c>
      <c r="J130" s="2">
        <v>2</v>
      </c>
      <c r="K130" s="2">
        <v>1</v>
      </c>
      <c r="L130" s="2">
        <v>1</v>
      </c>
      <c r="M130" s="2">
        <v>1</v>
      </c>
      <c r="N130" s="2"/>
      <c r="O130" s="2">
        <v>3</v>
      </c>
      <c r="P130" s="89"/>
      <c r="Q130" s="89"/>
      <c r="R130" s="89"/>
      <c r="S130" s="89"/>
      <c r="T130" s="89"/>
      <c r="U130" s="89"/>
    </row>
    <row r="131" spans="1:21">
      <c r="A131" s="89"/>
      <c r="B131" s="89" t="s">
        <v>196</v>
      </c>
      <c r="C131" s="2">
        <f t="shared" ref="C131:M131" si="114">C129*C130</f>
        <v>29</v>
      </c>
      <c r="D131" s="2">
        <f t="shared" si="114"/>
        <v>28</v>
      </c>
      <c r="E131" s="2">
        <f t="shared" si="114"/>
        <v>63</v>
      </c>
      <c r="F131" s="2">
        <f t="shared" si="114"/>
        <v>66</v>
      </c>
      <c r="G131" s="2">
        <f t="shared" si="114"/>
        <v>69</v>
      </c>
      <c r="H131" s="2">
        <f t="shared" si="114"/>
        <v>52</v>
      </c>
      <c r="I131" s="2">
        <f t="shared" si="114"/>
        <v>24</v>
      </c>
      <c r="J131" s="2">
        <f t="shared" si="114"/>
        <v>54</v>
      </c>
      <c r="K131" s="2">
        <f t="shared" si="114"/>
        <v>30</v>
      </c>
      <c r="L131" s="2">
        <f t="shared" si="114"/>
        <v>29</v>
      </c>
      <c r="M131" s="2">
        <f t="shared" si="114"/>
        <v>26</v>
      </c>
      <c r="N131" s="90">
        <f t="shared" ref="N131" si="115">SUM(C131:M131)</f>
        <v>470</v>
      </c>
      <c r="O131" s="2">
        <f t="shared" ref="O131:U131" si="116">O129*O130</f>
        <v>39</v>
      </c>
      <c r="P131" s="90">
        <f t="shared" ref="P131" si="117">SUM(N131:O131)</f>
        <v>509</v>
      </c>
      <c r="Q131" s="89"/>
      <c r="R131" s="89"/>
      <c r="S131" s="89"/>
      <c r="T131" s="89"/>
      <c r="U131" s="89"/>
    </row>
    <row r="132" spans="1:21">
      <c r="A132" s="89"/>
      <c r="B132" s="89" t="s">
        <v>197</v>
      </c>
      <c r="C132" s="2">
        <v>35</v>
      </c>
      <c r="D132" s="2">
        <v>35</v>
      </c>
      <c r="E132" s="2">
        <v>105</v>
      </c>
      <c r="F132" s="2">
        <v>105</v>
      </c>
      <c r="G132" s="2">
        <v>105</v>
      </c>
      <c r="H132" s="2">
        <v>70</v>
      </c>
      <c r="I132" s="2">
        <v>35</v>
      </c>
      <c r="J132" s="2">
        <v>70</v>
      </c>
      <c r="K132" s="2">
        <v>35</v>
      </c>
      <c r="L132" s="2">
        <v>35</v>
      </c>
      <c r="M132" s="2">
        <v>35</v>
      </c>
      <c r="N132" s="89">
        <v>665</v>
      </c>
      <c r="O132" s="2">
        <v>105</v>
      </c>
      <c r="P132" s="89">
        <v>770</v>
      </c>
      <c r="Q132" s="89"/>
      <c r="R132" s="89"/>
      <c r="S132" s="89"/>
      <c r="T132" s="89"/>
      <c r="U132" s="89"/>
    </row>
    <row r="133" spans="1:21">
      <c r="A133" s="91"/>
      <c r="B133" s="93" t="s">
        <v>24</v>
      </c>
      <c r="C133" s="86">
        <f t="shared" ref="C133:M133" si="118">(C130*C129)/C132</f>
        <v>0.82857142857142863</v>
      </c>
      <c r="D133" s="86">
        <f t="shared" si="118"/>
        <v>0.8</v>
      </c>
      <c r="E133" s="86">
        <f t="shared" si="118"/>
        <v>0.6</v>
      </c>
      <c r="F133" s="86">
        <f t="shared" si="118"/>
        <v>0.62857142857142856</v>
      </c>
      <c r="G133" s="86">
        <f t="shared" si="118"/>
        <v>0.65714285714285714</v>
      </c>
      <c r="H133" s="86">
        <f t="shared" si="118"/>
        <v>0.74285714285714288</v>
      </c>
      <c r="I133" s="86">
        <f t="shared" si="118"/>
        <v>0.68571428571428572</v>
      </c>
      <c r="J133" s="86">
        <f t="shared" si="118"/>
        <v>0.77142857142857146</v>
      </c>
      <c r="K133" s="86">
        <f t="shared" si="118"/>
        <v>0.8571428571428571</v>
      </c>
      <c r="L133" s="86">
        <f t="shared" si="118"/>
        <v>0.82857142857142863</v>
      </c>
      <c r="M133" s="86">
        <f t="shared" si="118"/>
        <v>0.74285714285714288</v>
      </c>
      <c r="N133" s="92">
        <f t="shared" ref="N133" si="119">N131/N132</f>
        <v>0.70676691729323304</v>
      </c>
      <c r="O133" s="86">
        <f t="shared" ref="O133" si="120">(O130*O129)/O132</f>
        <v>0.37142857142857144</v>
      </c>
      <c r="P133" s="92">
        <f t="shared" ref="P133" si="121">P131/P132</f>
        <v>0.66103896103896109</v>
      </c>
      <c r="Q133" s="91"/>
      <c r="R133" s="91"/>
      <c r="S133" s="91"/>
      <c r="T133" s="91"/>
      <c r="U133" s="91"/>
    </row>
    <row r="134" spans="1:21">
      <c r="A134" s="15" t="s">
        <v>58</v>
      </c>
      <c r="B134" s="16" t="s">
        <v>25</v>
      </c>
      <c r="C134" s="17">
        <v>2</v>
      </c>
      <c r="D134" s="17">
        <v>1</v>
      </c>
      <c r="E134" s="17">
        <v>3</v>
      </c>
      <c r="F134" s="17">
        <v>5</v>
      </c>
      <c r="G134" s="17">
        <v>4</v>
      </c>
      <c r="H134" s="17">
        <v>3</v>
      </c>
      <c r="I134" s="17">
        <v>5</v>
      </c>
      <c r="J134" s="17">
        <v>2</v>
      </c>
      <c r="K134" s="17">
        <v>5</v>
      </c>
      <c r="L134" s="17">
        <v>5</v>
      </c>
      <c r="M134" s="17">
        <v>4</v>
      </c>
      <c r="N134" s="30"/>
      <c r="O134" s="18">
        <v>1</v>
      </c>
      <c r="P134" s="19"/>
      <c r="Q134" s="88"/>
      <c r="R134" s="88"/>
      <c r="S134" s="88"/>
      <c r="T134" s="88"/>
      <c r="U134" s="88"/>
    </row>
    <row r="135" spans="1:21">
      <c r="A135" s="100" t="s">
        <v>61</v>
      </c>
      <c r="B135" s="101" t="s">
        <v>25</v>
      </c>
      <c r="C135" s="116">
        <v>5</v>
      </c>
      <c r="D135" s="116">
        <v>4</v>
      </c>
      <c r="E135" s="116">
        <v>4</v>
      </c>
      <c r="F135" s="116">
        <v>2</v>
      </c>
      <c r="G135" s="116">
        <v>3</v>
      </c>
      <c r="H135" s="116">
        <v>2</v>
      </c>
      <c r="I135" s="116">
        <v>2</v>
      </c>
      <c r="J135" s="116">
        <v>4</v>
      </c>
      <c r="K135" s="116">
        <v>3</v>
      </c>
      <c r="L135" s="116">
        <v>3</v>
      </c>
      <c r="M135" s="116">
        <v>4</v>
      </c>
      <c r="N135" s="117" t="s">
        <v>199</v>
      </c>
      <c r="O135" s="118">
        <v>2</v>
      </c>
      <c r="P135" s="19"/>
      <c r="Q135" s="88"/>
      <c r="R135" s="88"/>
      <c r="S135" s="88"/>
      <c r="T135" s="88"/>
      <c r="U135" s="88"/>
    </row>
    <row r="136" spans="1:21">
      <c r="A136" s="100" t="s">
        <v>63</v>
      </c>
      <c r="B136" s="101" t="s">
        <v>25</v>
      </c>
      <c r="C136" s="116">
        <v>3</v>
      </c>
      <c r="D136" s="116">
        <v>3</v>
      </c>
      <c r="E136" s="116">
        <v>3</v>
      </c>
      <c r="F136" s="116">
        <v>3</v>
      </c>
      <c r="G136" s="116">
        <v>3</v>
      </c>
      <c r="H136" s="116">
        <v>3</v>
      </c>
      <c r="I136" s="116">
        <v>3</v>
      </c>
      <c r="J136" s="116">
        <v>3</v>
      </c>
      <c r="K136" s="116">
        <v>4</v>
      </c>
      <c r="L136" s="116">
        <v>4</v>
      </c>
      <c r="M136" s="116">
        <v>4</v>
      </c>
      <c r="N136" s="117" t="s">
        <v>199</v>
      </c>
      <c r="O136" s="131">
        <v>2</v>
      </c>
      <c r="P136" s="16"/>
      <c r="Q136" s="88"/>
      <c r="R136" s="88"/>
      <c r="S136" s="88"/>
      <c r="T136" s="88"/>
      <c r="U136" s="88"/>
    </row>
    <row r="137" spans="1:21">
      <c r="A137" s="101" t="s">
        <v>65</v>
      </c>
      <c r="B137" s="101" t="s">
        <v>25</v>
      </c>
      <c r="C137" s="121">
        <v>4</v>
      </c>
      <c r="D137" s="121">
        <v>3</v>
      </c>
      <c r="E137" s="121">
        <v>3</v>
      </c>
      <c r="F137" s="121">
        <v>3</v>
      </c>
      <c r="G137" s="121">
        <v>3</v>
      </c>
      <c r="H137" s="121">
        <v>3</v>
      </c>
      <c r="I137" s="121">
        <v>3</v>
      </c>
      <c r="J137" s="121">
        <v>4</v>
      </c>
      <c r="K137" s="121">
        <v>3</v>
      </c>
      <c r="L137" s="121">
        <v>3</v>
      </c>
      <c r="M137" s="121">
        <v>3</v>
      </c>
      <c r="N137" s="122" t="s">
        <v>199</v>
      </c>
      <c r="O137" s="123">
        <v>2</v>
      </c>
      <c r="P137" s="19"/>
      <c r="Q137" s="88"/>
      <c r="R137" s="88"/>
      <c r="S137" s="88"/>
      <c r="T137" s="88"/>
      <c r="U137" s="88"/>
    </row>
    <row r="138" spans="1:21">
      <c r="A138" s="15" t="s">
        <v>66</v>
      </c>
      <c r="B138" s="16" t="s">
        <v>25</v>
      </c>
      <c r="C138" s="17">
        <v>3</v>
      </c>
      <c r="D138" s="17">
        <v>3</v>
      </c>
      <c r="E138" s="17">
        <v>2</v>
      </c>
      <c r="F138" s="17">
        <v>2</v>
      </c>
      <c r="G138" s="17">
        <v>3</v>
      </c>
      <c r="H138" s="17">
        <v>2</v>
      </c>
      <c r="I138" s="17">
        <v>3</v>
      </c>
      <c r="J138" s="17">
        <v>3</v>
      </c>
      <c r="K138" s="17">
        <v>2</v>
      </c>
      <c r="L138" s="17">
        <v>2</v>
      </c>
      <c r="M138" s="17">
        <v>2</v>
      </c>
      <c r="N138" s="30"/>
      <c r="O138" s="18">
        <v>1</v>
      </c>
      <c r="P138" s="19"/>
      <c r="Q138" s="88"/>
      <c r="R138" s="88"/>
      <c r="S138" s="88"/>
      <c r="T138" s="88"/>
      <c r="U138" s="88"/>
    </row>
    <row r="139" spans="1:21">
      <c r="A139" s="15" t="s">
        <v>67</v>
      </c>
      <c r="B139" s="16" t="s">
        <v>25</v>
      </c>
      <c r="C139" s="17">
        <v>3</v>
      </c>
      <c r="D139" s="17">
        <v>3</v>
      </c>
      <c r="E139" s="17">
        <v>3</v>
      </c>
      <c r="F139" s="17">
        <v>3</v>
      </c>
      <c r="G139" s="17">
        <v>2</v>
      </c>
      <c r="H139" s="17">
        <v>3</v>
      </c>
      <c r="I139" s="17">
        <v>2</v>
      </c>
      <c r="J139" s="17">
        <v>2</v>
      </c>
      <c r="K139" s="17">
        <v>2</v>
      </c>
      <c r="L139" s="17">
        <v>2</v>
      </c>
      <c r="M139" s="17">
        <v>2</v>
      </c>
      <c r="N139" s="30"/>
      <c r="O139" s="18">
        <v>2</v>
      </c>
      <c r="P139" s="16"/>
      <c r="Q139" s="88"/>
      <c r="R139" s="88"/>
      <c r="S139" s="88"/>
      <c r="T139" s="88"/>
      <c r="U139" s="88"/>
    </row>
    <row r="140" spans="1:21">
      <c r="A140" s="95" t="s">
        <v>69</v>
      </c>
      <c r="B140" s="96" t="s">
        <v>25</v>
      </c>
      <c r="C140" s="127">
        <v>5</v>
      </c>
      <c r="D140" s="127">
        <v>5</v>
      </c>
      <c r="E140" s="127">
        <v>4</v>
      </c>
      <c r="F140" s="127">
        <v>5</v>
      </c>
      <c r="G140" s="127">
        <v>4</v>
      </c>
      <c r="H140" s="127">
        <v>4</v>
      </c>
      <c r="I140" s="127">
        <v>5</v>
      </c>
      <c r="J140" s="127">
        <v>5</v>
      </c>
      <c r="K140" s="127">
        <v>5</v>
      </c>
      <c r="L140" s="127">
        <v>5</v>
      </c>
      <c r="M140" s="127">
        <v>5</v>
      </c>
      <c r="N140" s="129" t="s">
        <v>199</v>
      </c>
      <c r="O140" s="133">
        <v>2</v>
      </c>
      <c r="P140" s="19"/>
      <c r="Q140" s="88"/>
      <c r="R140" s="88"/>
      <c r="S140" s="88"/>
      <c r="T140" s="88"/>
      <c r="U140" s="88"/>
    </row>
    <row r="141" spans="1:21">
      <c r="A141" s="89"/>
      <c r="B141" s="89" t="s">
        <v>194</v>
      </c>
      <c r="C141" s="2">
        <f t="shared" ref="C141:M141" si="122">SUM(C134:C140)</f>
        <v>25</v>
      </c>
      <c r="D141" s="2">
        <f t="shared" si="122"/>
        <v>22</v>
      </c>
      <c r="E141" s="2">
        <f t="shared" si="122"/>
        <v>22</v>
      </c>
      <c r="F141" s="2">
        <f t="shared" si="122"/>
        <v>23</v>
      </c>
      <c r="G141" s="2">
        <f t="shared" si="122"/>
        <v>22</v>
      </c>
      <c r="H141" s="2">
        <f t="shared" si="122"/>
        <v>20</v>
      </c>
      <c r="I141" s="2">
        <f t="shared" si="122"/>
        <v>23</v>
      </c>
      <c r="J141" s="2">
        <f t="shared" si="122"/>
        <v>23</v>
      </c>
      <c r="K141" s="2">
        <f t="shared" si="122"/>
        <v>24</v>
      </c>
      <c r="L141" s="2">
        <f t="shared" si="122"/>
        <v>24</v>
      </c>
      <c r="M141" s="2">
        <f t="shared" si="122"/>
        <v>24</v>
      </c>
      <c r="N141" s="89">
        <f t="shared" ref="N141" si="123">SUM(C141:M141)</f>
        <v>252</v>
      </c>
      <c r="O141" s="2">
        <f t="shared" ref="O141" si="124">SUM(O134:O140)</f>
        <v>12</v>
      </c>
      <c r="P141" s="89">
        <f t="shared" ref="P141" si="125">SUM(N141:O141)</f>
        <v>264</v>
      </c>
      <c r="Q141" s="89"/>
      <c r="R141" s="89"/>
      <c r="S141" s="89"/>
      <c r="T141" s="89"/>
      <c r="U141" s="89"/>
    </row>
    <row r="142" spans="1:21">
      <c r="A142" s="89"/>
      <c r="B142" s="89" t="s">
        <v>195</v>
      </c>
      <c r="C142" s="2">
        <v>1</v>
      </c>
      <c r="D142" s="2">
        <v>1</v>
      </c>
      <c r="E142" s="2">
        <v>3</v>
      </c>
      <c r="F142" s="2">
        <v>3</v>
      </c>
      <c r="G142" s="2">
        <v>3</v>
      </c>
      <c r="H142" s="2">
        <v>2</v>
      </c>
      <c r="I142" s="2">
        <v>1</v>
      </c>
      <c r="J142" s="2">
        <v>2</v>
      </c>
      <c r="K142" s="2">
        <v>1</v>
      </c>
      <c r="L142" s="2">
        <v>1</v>
      </c>
      <c r="M142" s="2">
        <v>1</v>
      </c>
      <c r="N142" s="2"/>
      <c r="O142" s="2">
        <v>3</v>
      </c>
      <c r="P142" s="89"/>
      <c r="Q142" s="89"/>
      <c r="R142" s="89"/>
      <c r="S142" s="89"/>
      <c r="T142" s="89"/>
      <c r="U142" s="89"/>
    </row>
    <row r="143" spans="1:21">
      <c r="A143" s="89"/>
      <c r="B143" s="89" t="s">
        <v>196</v>
      </c>
      <c r="C143" s="2">
        <f t="shared" ref="C143:M143" si="126">C141*C142</f>
        <v>25</v>
      </c>
      <c r="D143" s="2">
        <f t="shared" si="126"/>
        <v>22</v>
      </c>
      <c r="E143" s="2">
        <f t="shared" si="126"/>
        <v>66</v>
      </c>
      <c r="F143" s="2">
        <f t="shared" si="126"/>
        <v>69</v>
      </c>
      <c r="G143" s="2">
        <f t="shared" si="126"/>
        <v>66</v>
      </c>
      <c r="H143" s="2">
        <f t="shared" si="126"/>
        <v>40</v>
      </c>
      <c r="I143" s="2">
        <f t="shared" si="126"/>
        <v>23</v>
      </c>
      <c r="J143" s="2">
        <f t="shared" si="126"/>
        <v>46</v>
      </c>
      <c r="K143" s="2">
        <f t="shared" si="126"/>
        <v>24</v>
      </c>
      <c r="L143" s="2">
        <f t="shared" si="126"/>
        <v>24</v>
      </c>
      <c r="M143" s="2">
        <f t="shared" si="126"/>
        <v>24</v>
      </c>
      <c r="N143" s="90">
        <f t="shared" ref="N143" si="127">SUM(C143:M143)</f>
        <v>429</v>
      </c>
      <c r="O143" s="2">
        <f t="shared" ref="O143:U143" si="128">O141*O142</f>
        <v>36</v>
      </c>
      <c r="P143" s="90">
        <f t="shared" ref="P143" si="129">SUM(N143:O143)</f>
        <v>465</v>
      </c>
      <c r="Q143" s="89"/>
      <c r="R143" s="89"/>
      <c r="S143" s="89"/>
      <c r="T143" s="89"/>
      <c r="U143" s="89"/>
    </row>
    <row r="144" spans="1:21">
      <c r="A144" s="89"/>
      <c r="B144" s="89" t="s">
        <v>197</v>
      </c>
      <c r="C144" s="2">
        <v>35</v>
      </c>
      <c r="D144" s="2">
        <v>35</v>
      </c>
      <c r="E144" s="2">
        <v>105</v>
      </c>
      <c r="F144" s="2">
        <v>105</v>
      </c>
      <c r="G144" s="2">
        <v>105</v>
      </c>
      <c r="H144" s="2">
        <v>70</v>
      </c>
      <c r="I144" s="2">
        <v>35</v>
      </c>
      <c r="J144" s="2">
        <v>70</v>
      </c>
      <c r="K144" s="2">
        <v>35</v>
      </c>
      <c r="L144" s="2">
        <v>35</v>
      </c>
      <c r="M144" s="2">
        <v>35</v>
      </c>
      <c r="N144" s="89">
        <v>665</v>
      </c>
      <c r="O144" s="2">
        <v>105</v>
      </c>
      <c r="P144" s="89">
        <v>770</v>
      </c>
      <c r="Q144" s="89"/>
      <c r="R144" s="89"/>
      <c r="S144" s="89"/>
      <c r="T144" s="89"/>
      <c r="U144" s="89"/>
    </row>
    <row r="145" spans="1:21">
      <c r="A145" s="91"/>
      <c r="B145" s="93" t="s">
        <v>25</v>
      </c>
      <c r="C145" s="86">
        <f t="shared" ref="C145:M145" si="130">(C142*C141)/C144</f>
        <v>0.7142857142857143</v>
      </c>
      <c r="D145" s="86">
        <f t="shared" si="130"/>
        <v>0.62857142857142856</v>
      </c>
      <c r="E145" s="86">
        <f t="shared" si="130"/>
        <v>0.62857142857142856</v>
      </c>
      <c r="F145" s="86">
        <f t="shared" si="130"/>
        <v>0.65714285714285714</v>
      </c>
      <c r="G145" s="86">
        <f t="shared" si="130"/>
        <v>0.62857142857142856</v>
      </c>
      <c r="H145" s="86">
        <f t="shared" si="130"/>
        <v>0.5714285714285714</v>
      </c>
      <c r="I145" s="86">
        <f t="shared" si="130"/>
        <v>0.65714285714285714</v>
      </c>
      <c r="J145" s="86">
        <f t="shared" si="130"/>
        <v>0.65714285714285714</v>
      </c>
      <c r="K145" s="86">
        <f t="shared" si="130"/>
        <v>0.68571428571428572</v>
      </c>
      <c r="L145" s="86">
        <f t="shared" si="130"/>
        <v>0.68571428571428572</v>
      </c>
      <c r="M145" s="86">
        <f t="shared" si="130"/>
        <v>0.68571428571428572</v>
      </c>
      <c r="N145" s="92">
        <f t="shared" ref="N145" si="131">N143/N144</f>
        <v>0.64511278195488719</v>
      </c>
      <c r="O145" s="86">
        <f t="shared" ref="O145" si="132">(O142*O141)/O144</f>
        <v>0.34285714285714286</v>
      </c>
      <c r="P145" s="92">
        <f t="shared" ref="P145" si="133">P143/P144</f>
        <v>0.60389610389610393</v>
      </c>
      <c r="Q145" s="91"/>
      <c r="R145" s="91"/>
      <c r="S145" s="91"/>
      <c r="T145" s="91"/>
      <c r="U145" s="91"/>
    </row>
    <row r="146" spans="1:21">
      <c r="A146" s="15" t="s">
        <v>58</v>
      </c>
      <c r="B146" s="16" t="s">
        <v>26</v>
      </c>
      <c r="C146" s="17">
        <v>5</v>
      </c>
      <c r="D146" s="17">
        <v>5</v>
      </c>
      <c r="E146" s="17">
        <v>5</v>
      </c>
      <c r="F146" s="17">
        <v>4</v>
      </c>
      <c r="G146" s="17">
        <v>5</v>
      </c>
      <c r="H146" s="17">
        <v>5</v>
      </c>
      <c r="I146" s="17">
        <v>5</v>
      </c>
      <c r="J146" s="17">
        <v>5</v>
      </c>
      <c r="K146" s="17">
        <v>3</v>
      </c>
      <c r="L146" s="17">
        <v>4</v>
      </c>
      <c r="M146" s="17">
        <v>5</v>
      </c>
      <c r="N146" s="30"/>
      <c r="O146" s="18">
        <v>4</v>
      </c>
      <c r="P146" s="19"/>
      <c r="Q146" s="88"/>
      <c r="R146" s="88"/>
      <c r="S146" s="88"/>
      <c r="T146" s="88"/>
      <c r="U146" s="88"/>
    </row>
    <row r="147" spans="1:21">
      <c r="A147" s="100" t="s">
        <v>61</v>
      </c>
      <c r="B147" s="101" t="s">
        <v>26</v>
      </c>
      <c r="C147" s="116">
        <v>5</v>
      </c>
      <c r="D147" s="116">
        <v>4</v>
      </c>
      <c r="E147" s="116">
        <v>5</v>
      </c>
      <c r="F147" s="116">
        <v>4</v>
      </c>
      <c r="G147" s="116">
        <v>5</v>
      </c>
      <c r="H147" s="116">
        <v>5</v>
      </c>
      <c r="I147" s="116">
        <v>5</v>
      </c>
      <c r="J147" s="116">
        <v>4</v>
      </c>
      <c r="K147" s="116">
        <v>5</v>
      </c>
      <c r="L147" s="116">
        <v>3</v>
      </c>
      <c r="M147" s="116">
        <v>5</v>
      </c>
      <c r="N147" s="117" t="s">
        <v>199</v>
      </c>
      <c r="O147" s="118">
        <v>4</v>
      </c>
      <c r="P147" s="19"/>
      <c r="Q147" s="88"/>
      <c r="R147" s="88"/>
      <c r="S147" s="88"/>
      <c r="T147" s="88"/>
      <c r="U147" s="88"/>
    </row>
    <row r="148" spans="1:21">
      <c r="A148" s="100" t="s">
        <v>63</v>
      </c>
      <c r="B148" s="101" t="s">
        <v>26</v>
      </c>
      <c r="C148" s="116">
        <v>5</v>
      </c>
      <c r="D148" s="116">
        <v>5</v>
      </c>
      <c r="E148" s="116">
        <v>5</v>
      </c>
      <c r="F148" s="116">
        <v>4</v>
      </c>
      <c r="G148" s="116">
        <v>5</v>
      </c>
      <c r="H148" s="116">
        <v>5</v>
      </c>
      <c r="I148" s="116">
        <v>5</v>
      </c>
      <c r="J148" s="116">
        <v>5</v>
      </c>
      <c r="K148" s="116">
        <v>4</v>
      </c>
      <c r="L148" s="116">
        <v>4</v>
      </c>
      <c r="M148" s="116">
        <v>4</v>
      </c>
      <c r="N148" s="117" t="s">
        <v>199</v>
      </c>
      <c r="O148" s="131">
        <v>4</v>
      </c>
      <c r="P148" s="16"/>
      <c r="Q148" s="88"/>
      <c r="R148" s="88"/>
      <c r="S148" s="88"/>
      <c r="T148" s="88"/>
      <c r="U148" s="88"/>
    </row>
    <row r="149" spans="1:21">
      <c r="A149" s="100" t="s">
        <v>65</v>
      </c>
      <c r="B149" s="101" t="s">
        <v>26</v>
      </c>
      <c r="C149" s="116">
        <v>5</v>
      </c>
      <c r="D149" s="116">
        <v>5</v>
      </c>
      <c r="E149" s="116">
        <v>5</v>
      </c>
      <c r="F149" s="116">
        <v>5</v>
      </c>
      <c r="G149" s="116">
        <v>4</v>
      </c>
      <c r="H149" s="116">
        <v>4</v>
      </c>
      <c r="I149" s="116">
        <v>5</v>
      </c>
      <c r="J149" s="116">
        <v>5</v>
      </c>
      <c r="K149" s="116">
        <v>4</v>
      </c>
      <c r="L149" s="116">
        <v>4</v>
      </c>
      <c r="M149" s="116">
        <v>4</v>
      </c>
      <c r="N149" s="117" t="s">
        <v>199</v>
      </c>
      <c r="O149" s="118">
        <v>4</v>
      </c>
      <c r="P149" s="19"/>
      <c r="Q149" s="88"/>
      <c r="R149" s="88"/>
      <c r="S149" s="88"/>
      <c r="T149" s="88"/>
      <c r="U149" s="88"/>
    </row>
    <row r="150" spans="1:21">
      <c r="A150" s="15" t="s">
        <v>66</v>
      </c>
      <c r="B150" s="16" t="s">
        <v>26</v>
      </c>
      <c r="C150" s="17">
        <v>4</v>
      </c>
      <c r="D150" s="17">
        <v>5</v>
      </c>
      <c r="E150" s="17">
        <v>4</v>
      </c>
      <c r="F150" s="17">
        <v>4</v>
      </c>
      <c r="G150" s="17">
        <v>3</v>
      </c>
      <c r="H150" s="17">
        <v>4</v>
      </c>
      <c r="I150" s="17">
        <v>4</v>
      </c>
      <c r="J150" s="17">
        <v>3</v>
      </c>
      <c r="K150" s="17">
        <v>3</v>
      </c>
      <c r="L150" s="17">
        <v>4</v>
      </c>
      <c r="M150" s="17">
        <v>2</v>
      </c>
      <c r="N150" s="30"/>
      <c r="O150" s="18">
        <v>3</v>
      </c>
      <c r="P150" s="19"/>
      <c r="Q150" s="88"/>
      <c r="R150" s="88"/>
      <c r="S150" s="88"/>
      <c r="T150" s="88"/>
      <c r="U150" s="88"/>
    </row>
    <row r="151" spans="1:21">
      <c r="A151" s="15" t="s">
        <v>67</v>
      </c>
      <c r="B151" s="16" t="s">
        <v>26</v>
      </c>
      <c r="C151" s="17">
        <v>4</v>
      </c>
      <c r="D151" s="17">
        <v>2</v>
      </c>
      <c r="E151" s="17">
        <v>5</v>
      </c>
      <c r="F151" s="17">
        <v>4</v>
      </c>
      <c r="G151" s="17">
        <v>3</v>
      </c>
      <c r="H151" s="17">
        <v>3</v>
      </c>
      <c r="I151" s="17">
        <v>2</v>
      </c>
      <c r="J151" s="17">
        <v>2</v>
      </c>
      <c r="K151" s="17">
        <v>3</v>
      </c>
      <c r="L151" s="17">
        <v>2</v>
      </c>
      <c r="M151" s="17">
        <v>2</v>
      </c>
      <c r="N151" s="30"/>
      <c r="O151" s="18">
        <v>3</v>
      </c>
      <c r="P151" s="16"/>
      <c r="Q151" s="88"/>
      <c r="R151" s="88"/>
      <c r="S151" s="88"/>
      <c r="T151" s="88"/>
      <c r="U151" s="88"/>
    </row>
    <row r="152" spans="1:21">
      <c r="A152" s="95" t="s">
        <v>69</v>
      </c>
      <c r="B152" s="96" t="s">
        <v>26</v>
      </c>
      <c r="C152" s="127">
        <v>5</v>
      </c>
      <c r="D152" s="127">
        <v>5</v>
      </c>
      <c r="E152" s="127">
        <v>5</v>
      </c>
      <c r="F152" s="127">
        <v>5</v>
      </c>
      <c r="G152" s="127">
        <v>5</v>
      </c>
      <c r="H152" s="127">
        <v>5</v>
      </c>
      <c r="I152" s="127">
        <v>5</v>
      </c>
      <c r="J152" s="127">
        <v>4</v>
      </c>
      <c r="K152" s="127">
        <v>5</v>
      </c>
      <c r="L152" s="127">
        <v>5</v>
      </c>
      <c r="M152" s="127">
        <v>5</v>
      </c>
      <c r="N152" s="129" t="s">
        <v>199</v>
      </c>
      <c r="O152" s="134">
        <v>5</v>
      </c>
      <c r="P152" s="19"/>
      <c r="Q152" s="88"/>
      <c r="R152" s="88"/>
      <c r="S152" s="88"/>
      <c r="T152" s="88"/>
      <c r="U152" s="88"/>
    </row>
    <row r="153" spans="1:21">
      <c r="A153" s="89"/>
      <c r="B153" s="89" t="s">
        <v>194</v>
      </c>
      <c r="C153" s="2">
        <f t="shared" ref="C153:M153" si="134">SUM(C146:C152)</f>
        <v>33</v>
      </c>
      <c r="D153" s="2">
        <f t="shared" si="134"/>
        <v>31</v>
      </c>
      <c r="E153" s="2">
        <f t="shared" si="134"/>
        <v>34</v>
      </c>
      <c r="F153" s="2">
        <f t="shared" si="134"/>
        <v>30</v>
      </c>
      <c r="G153" s="2">
        <f t="shared" si="134"/>
        <v>30</v>
      </c>
      <c r="H153" s="2">
        <f t="shared" si="134"/>
        <v>31</v>
      </c>
      <c r="I153" s="2">
        <f t="shared" si="134"/>
        <v>31</v>
      </c>
      <c r="J153" s="2">
        <f t="shared" si="134"/>
        <v>28</v>
      </c>
      <c r="K153" s="2">
        <f t="shared" si="134"/>
        <v>27</v>
      </c>
      <c r="L153" s="2">
        <f t="shared" si="134"/>
        <v>26</v>
      </c>
      <c r="M153" s="2">
        <f t="shared" si="134"/>
        <v>27</v>
      </c>
      <c r="N153" s="89">
        <f t="shared" ref="N153" si="135">SUM(C153:M153)</f>
        <v>328</v>
      </c>
      <c r="O153" s="2">
        <f t="shared" ref="O153" si="136">SUM(O146:O152)</f>
        <v>27</v>
      </c>
      <c r="P153" s="89">
        <f t="shared" ref="P153" si="137">SUM(N153:O153)</f>
        <v>355</v>
      </c>
      <c r="Q153" s="89"/>
      <c r="R153" s="89"/>
      <c r="S153" s="89"/>
      <c r="T153" s="89"/>
      <c r="U153" s="89"/>
    </row>
    <row r="154" spans="1:21">
      <c r="A154" s="89"/>
      <c r="B154" s="89" t="s">
        <v>195</v>
      </c>
      <c r="C154" s="2">
        <v>1</v>
      </c>
      <c r="D154" s="2">
        <v>1</v>
      </c>
      <c r="E154" s="2">
        <v>3</v>
      </c>
      <c r="F154" s="2">
        <v>3</v>
      </c>
      <c r="G154" s="2">
        <v>3</v>
      </c>
      <c r="H154" s="2">
        <v>2</v>
      </c>
      <c r="I154" s="2">
        <v>1</v>
      </c>
      <c r="J154" s="2">
        <v>2</v>
      </c>
      <c r="K154" s="2">
        <v>1</v>
      </c>
      <c r="L154" s="2">
        <v>1</v>
      </c>
      <c r="M154" s="2">
        <v>1</v>
      </c>
      <c r="N154" s="2"/>
      <c r="O154" s="2">
        <v>3</v>
      </c>
      <c r="P154" s="89"/>
      <c r="Q154" s="89"/>
      <c r="R154" s="89"/>
      <c r="S154" s="89"/>
      <c r="T154" s="89"/>
      <c r="U154" s="89"/>
    </row>
    <row r="155" spans="1:21">
      <c r="A155" s="89"/>
      <c r="B155" s="89" t="s">
        <v>196</v>
      </c>
      <c r="C155" s="2">
        <f t="shared" ref="C155:M155" si="138">C153*C154</f>
        <v>33</v>
      </c>
      <c r="D155" s="2">
        <f t="shared" si="138"/>
        <v>31</v>
      </c>
      <c r="E155" s="2">
        <f t="shared" si="138"/>
        <v>102</v>
      </c>
      <c r="F155" s="2">
        <f t="shared" si="138"/>
        <v>90</v>
      </c>
      <c r="G155" s="2">
        <f t="shared" si="138"/>
        <v>90</v>
      </c>
      <c r="H155" s="2">
        <f t="shared" si="138"/>
        <v>62</v>
      </c>
      <c r="I155" s="2">
        <f t="shared" si="138"/>
        <v>31</v>
      </c>
      <c r="J155" s="2">
        <f t="shared" si="138"/>
        <v>56</v>
      </c>
      <c r="K155" s="2">
        <f t="shared" si="138"/>
        <v>27</v>
      </c>
      <c r="L155" s="2">
        <f t="shared" si="138"/>
        <v>26</v>
      </c>
      <c r="M155" s="2">
        <f t="shared" si="138"/>
        <v>27</v>
      </c>
      <c r="N155" s="90">
        <f t="shared" ref="N155" si="139">SUM(C155:M155)</f>
        <v>575</v>
      </c>
      <c r="O155" s="2">
        <f t="shared" ref="O155:U155" si="140">O153*O154</f>
        <v>81</v>
      </c>
      <c r="P155" s="90">
        <f t="shared" ref="P155" si="141">SUM(N155:O155)</f>
        <v>656</v>
      </c>
      <c r="Q155" s="89"/>
      <c r="R155" s="89"/>
      <c r="S155" s="89"/>
      <c r="T155" s="89"/>
      <c r="U155" s="89"/>
    </row>
    <row r="156" spans="1:21">
      <c r="A156" s="89"/>
      <c r="B156" s="89" t="s">
        <v>197</v>
      </c>
      <c r="C156" s="2">
        <v>35</v>
      </c>
      <c r="D156" s="2">
        <v>35</v>
      </c>
      <c r="E156" s="2">
        <v>105</v>
      </c>
      <c r="F156" s="2">
        <v>105</v>
      </c>
      <c r="G156" s="2">
        <v>105</v>
      </c>
      <c r="H156" s="2">
        <v>70</v>
      </c>
      <c r="I156" s="2">
        <v>35</v>
      </c>
      <c r="J156" s="2">
        <v>70</v>
      </c>
      <c r="K156" s="2">
        <v>35</v>
      </c>
      <c r="L156" s="2">
        <v>35</v>
      </c>
      <c r="M156" s="2">
        <v>35</v>
      </c>
      <c r="N156" s="89">
        <v>665</v>
      </c>
      <c r="O156" s="2">
        <v>105</v>
      </c>
      <c r="P156" s="89">
        <v>770</v>
      </c>
      <c r="Q156" s="89"/>
      <c r="R156" s="89"/>
      <c r="S156" s="89"/>
      <c r="T156" s="89"/>
      <c r="U156" s="89"/>
    </row>
    <row r="157" spans="1:21">
      <c r="A157" s="91"/>
      <c r="B157" s="93" t="s">
        <v>26</v>
      </c>
      <c r="C157" s="86">
        <f t="shared" ref="C157:M157" si="142">(C154*C153)/C156</f>
        <v>0.94285714285714284</v>
      </c>
      <c r="D157" s="86">
        <f t="shared" si="142"/>
        <v>0.88571428571428568</v>
      </c>
      <c r="E157" s="86">
        <f t="shared" si="142"/>
        <v>0.97142857142857142</v>
      </c>
      <c r="F157" s="86">
        <f t="shared" si="142"/>
        <v>0.8571428571428571</v>
      </c>
      <c r="G157" s="86">
        <f t="shared" si="142"/>
        <v>0.8571428571428571</v>
      </c>
      <c r="H157" s="86">
        <f t="shared" si="142"/>
        <v>0.88571428571428568</v>
      </c>
      <c r="I157" s="86">
        <f t="shared" si="142"/>
        <v>0.88571428571428568</v>
      </c>
      <c r="J157" s="86">
        <f t="shared" si="142"/>
        <v>0.8</v>
      </c>
      <c r="K157" s="86">
        <f t="shared" si="142"/>
        <v>0.77142857142857146</v>
      </c>
      <c r="L157" s="86">
        <f t="shared" si="142"/>
        <v>0.74285714285714288</v>
      </c>
      <c r="M157" s="86">
        <f t="shared" si="142"/>
        <v>0.77142857142857146</v>
      </c>
      <c r="N157" s="92">
        <f t="shared" ref="N157" si="143">N155/N156</f>
        <v>0.86466165413533835</v>
      </c>
      <c r="O157" s="86">
        <f t="shared" ref="O157" si="144">(O154*O153)/O156</f>
        <v>0.77142857142857146</v>
      </c>
      <c r="P157" s="92">
        <f t="shared" ref="P157" si="145">P155/P156</f>
        <v>0.8519480519480519</v>
      </c>
      <c r="Q157" s="91"/>
      <c r="R157" s="91"/>
      <c r="S157" s="91"/>
      <c r="T157" s="91"/>
      <c r="U157" s="91"/>
    </row>
    <row r="158" spans="1:21">
      <c r="A158" s="15" t="s">
        <v>58</v>
      </c>
      <c r="B158" s="16" t="s">
        <v>27</v>
      </c>
      <c r="C158" s="17">
        <v>5</v>
      </c>
      <c r="D158" s="17">
        <v>4</v>
      </c>
      <c r="E158" s="17">
        <v>5</v>
      </c>
      <c r="F158" s="17">
        <v>5</v>
      </c>
      <c r="G158" s="17">
        <v>5</v>
      </c>
      <c r="H158" s="17">
        <v>5</v>
      </c>
      <c r="I158" s="17">
        <v>5</v>
      </c>
      <c r="J158" s="17">
        <v>5</v>
      </c>
      <c r="K158" s="17">
        <v>4</v>
      </c>
      <c r="L158" s="17">
        <v>5</v>
      </c>
      <c r="M158" s="17">
        <v>5</v>
      </c>
      <c r="N158" s="30"/>
      <c r="O158" s="18">
        <v>5</v>
      </c>
      <c r="P158" s="19"/>
      <c r="Q158" s="88"/>
      <c r="R158" s="88"/>
      <c r="S158" s="88"/>
      <c r="T158" s="88"/>
      <c r="U158" s="88"/>
    </row>
    <row r="159" spans="1:21">
      <c r="A159" s="100" t="s">
        <v>61</v>
      </c>
      <c r="B159" s="101" t="s">
        <v>27</v>
      </c>
      <c r="C159" s="116">
        <v>4</v>
      </c>
      <c r="D159" s="116">
        <v>4</v>
      </c>
      <c r="E159" s="116">
        <v>5</v>
      </c>
      <c r="F159" s="116">
        <v>3</v>
      </c>
      <c r="G159" s="116">
        <v>3</v>
      </c>
      <c r="H159" s="116">
        <v>4</v>
      </c>
      <c r="I159" s="116">
        <v>4</v>
      </c>
      <c r="J159" s="116">
        <v>4</v>
      </c>
      <c r="K159" s="116">
        <v>3</v>
      </c>
      <c r="L159" s="116">
        <v>4</v>
      </c>
      <c r="M159" s="116">
        <v>3</v>
      </c>
      <c r="N159" s="117" t="s">
        <v>199</v>
      </c>
      <c r="O159" s="118">
        <v>4</v>
      </c>
      <c r="P159" s="19"/>
      <c r="Q159" s="88"/>
      <c r="R159" s="88"/>
      <c r="S159" s="88"/>
      <c r="T159" s="88"/>
      <c r="U159" s="88"/>
    </row>
    <row r="160" spans="1:21">
      <c r="A160" s="100" t="s">
        <v>63</v>
      </c>
      <c r="B160" s="101" t="s">
        <v>27</v>
      </c>
      <c r="C160" s="116">
        <v>5</v>
      </c>
      <c r="D160" s="116">
        <v>4</v>
      </c>
      <c r="E160" s="116">
        <v>5</v>
      </c>
      <c r="F160" s="116">
        <v>5</v>
      </c>
      <c r="G160" s="116">
        <v>5</v>
      </c>
      <c r="H160" s="116">
        <v>5</v>
      </c>
      <c r="I160" s="116">
        <v>5</v>
      </c>
      <c r="J160" s="116">
        <v>4</v>
      </c>
      <c r="K160" s="116">
        <v>3</v>
      </c>
      <c r="L160" s="116">
        <v>4</v>
      </c>
      <c r="M160" s="116">
        <v>4</v>
      </c>
      <c r="N160" s="117" t="s">
        <v>199</v>
      </c>
      <c r="O160" s="118">
        <v>5</v>
      </c>
      <c r="P160" s="16"/>
      <c r="Q160" s="88"/>
      <c r="R160" s="88"/>
      <c r="S160" s="88"/>
      <c r="T160" s="88"/>
      <c r="U160" s="88"/>
    </row>
    <row r="161" spans="1:21">
      <c r="A161" s="101" t="s">
        <v>65</v>
      </c>
      <c r="B161" s="101" t="s">
        <v>27</v>
      </c>
      <c r="C161" s="121">
        <v>5</v>
      </c>
      <c r="D161" s="121">
        <v>5</v>
      </c>
      <c r="E161" s="121">
        <v>4</v>
      </c>
      <c r="F161" s="121">
        <v>4</v>
      </c>
      <c r="G161" s="121">
        <v>4</v>
      </c>
      <c r="H161" s="121">
        <v>4</v>
      </c>
      <c r="I161" s="121">
        <v>4</v>
      </c>
      <c r="J161" s="121">
        <v>4</v>
      </c>
      <c r="K161" s="121">
        <v>4</v>
      </c>
      <c r="L161" s="121">
        <v>4</v>
      </c>
      <c r="M161" s="121">
        <v>4</v>
      </c>
      <c r="N161" s="122" t="s">
        <v>199</v>
      </c>
      <c r="O161" s="123">
        <v>4</v>
      </c>
      <c r="P161" s="19"/>
      <c r="Q161" s="88"/>
      <c r="R161" s="88"/>
      <c r="S161" s="88"/>
      <c r="T161" s="88"/>
      <c r="U161" s="88"/>
    </row>
    <row r="162" spans="1:21">
      <c r="A162" s="15" t="s">
        <v>66</v>
      </c>
      <c r="B162" s="16" t="s">
        <v>27</v>
      </c>
      <c r="C162" s="17">
        <v>4</v>
      </c>
      <c r="D162" s="17">
        <v>4</v>
      </c>
      <c r="E162" s="17">
        <v>4</v>
      </c>
      <c r="F162" s="17">
        <v>4</v>
      </c>
      <c r="G162" s="17">
        <v>4</v>
      </c>
      <c r="H162" s="17">
        <v>4</v>
      </c>
      <c r="I162" s="17">
        <v>4</v>
      </c>
      <c r="J162" s="17">
        <v>4</v>
      </c>
      <c r="K162" s="17">
        <v>4</v>
      </c>
      <c r="L162" s="17">
        <v>4</v>
      </c>
      <c r="M162" s="17">
        <v>4</v>
      </c>
      <c r="N162" s="30"/>
      <c r="O162" s="18">
        <v>5</v>
      </c>
      <c r="P162" s="19"/>
      <c r="Q162" s="88"/>
      <c r="R162" s="88"/>
      <c r="S162" s="88"/>
      <c r="T162" s="88"/>
      <c r="U162" s="88"/>
    </row>
    <row r="163" spans="1:21">
      <c r="A163" s="15" t="s">
        <v>67</v>
      </c>
      <c r="B163" s="16" t="s">
        <v>27</v>
      </c>
      <c r="C163" s="17">
        <v>5</v>
      </c>
      <c r="D163" s="17">
        <v>4</v>
      </c>
      <c r="E163" s="17">
        <v>5</v>
      </c>
      <c r="F163" s="17">
        <v>5</v>
      </c>
      <c r="G163" s="17">
        <v>5</v>
      </c>
      <c r="H163" s="17">
        <v>4</v>
      </c>
      <c r="I163" s="17">
        <v>4</v>
      </c>
      <c r="J163" s="17">
        <v>5</v>
      </c>
      <c r="K163" s="17">
        <v>4</v>
      </c>
      <c r="L163" s="17">
        <v>4</v>
      </c>
      <c r="M163" s="17">
        <v>5</v>
      </c>
      <c r="N163" s="30"/>
      <c r="O163" s="18">
        <v>5</v>
      </c>
      <c r="P163" s="16"/>
      <c r="Q163" s="88"/>
      <c r="R163" s="88"/>
      <c r="S163" s="88"/>
      <c r="T163" s="88"/>
      <c r="U163" s="88"/>
    </row>
    <row r="164" spans="1:21">
      <c r="A164" s="95" t="s">
        <v>69</v>
      </c>
      <c r="B164" s="96" t="s">
        <v>27</v>
      </c>
      <c r="C164" s="127">
        <v>5</v>
      </c>
      <c r="D164" s="127">
        <v>3</v>
      </c>
      <c r="E164" s="127">
        <v>5</v>
      </c>
      <c r="F164" s="127">
        <v>5</v>
      </c>
      <c r="G164" s="127">
        <v>5</v>
      </c>
      <c r="H164" s="127">
        <v>4</v>
      </c>
      <c r="I164" s="127">
        <v>5</v>
      </c>
      <c r="J164" s="127">
        <v>5</v>
      </c>
      <c r="K164" s="127">
        <v>4</v>
      </c>
      <c r="L164" s="127">
        <v>5</v>
      </c>
      <c r="M164" s="127">
        <v>5</v>
      </c>
      <c r="N164" s="129" t="s">
        <v>199</v>
      </c>
      <c r="O164" s="134">
        <v>5</v>
      </c>
      <c r="P164" s="19"/>
      <c r="Q164" s="88"/>
      <c r="R164" s="88"/>
      <c r="S164" s="88"/>
      <c r="T164" s="88"/>
      <c r="U164" s="88"/>
    </row>
    <row r="165" spans="1:21">
      <c r="A165" s="89"/>
      <c r="B165" s="89" t="s">
        <v>194</v>
      </c>
      <c r="C165" s="2">
        <f t="shared" ref="C165:M165" si="146">SUM(C158:C164)</f>
        <v>33</v>
      </c>
      <c r="D165" s="2">
        <f t="shared" si="146"/>
        <v>28</v>
      </c>
      <c r="E165" s="2">
        <f t="shared" si="146"/>
        <v>33</v>
      </c>
      <c r="F165" s="2">
        <f t="shared" si="146"/>
        <v>31</v>
      </c>
      <c r="G165" s="2">
        <f t="shared" si="146"/>
        <v>31</v>
      </c>
      <c r="H165" s="2">
        <f t="shared" si="146"/>
        <v>30</v>
      </c>
      <c r="I165" s="2">
        <f t="shared" si="146"/>
        <v>31</v>
      </c>
      <c r="J165" s="2">
        <f t="shared" si="146"/>
        <v>31</v>
      </c>
      <c r="K165" s="2">
        <f t="shared" si="146"/>
        <v>26</v>
      </c>
      <c r="L165" s="2">
        <f t="shared" si="146"/>
        <v>30</v>
      </c>
      <c r="M165" s="2">
        <f t="shared" si="146"/>
        <v>30</v>
      </c>
      <c r="N165" s="89">
        <f t="shared" ref="N165" si="147">SUM(C165:M165)</f>
        <v>334</v>
      </c>
      <c r="O165" s="2">
        <f t="shared" ref="O165" si="148">SUM(O158:O164)</f>
        <v>33</v>
      </c>
      <c r="P165" s="89">
        <f t="shared" ref="P165" si="149">SUM(N165:O165)</f>
        <v>367</v>
      </c>
      <c r="Q165" s="89"/>
      <c r="R165" s="89"/>
      <c r="S165" s="89"/>
      <c r="T165" s="89"/>
      <c r="U165" s="89"/>
    </row>
    <row r="166" spans="1:21">
      <c r="A166" s="89"/>
      <c r="B166" s="89" t="s">
        <v>195</v>
      </c>
      <c r="C166" s="2">
        <v>1</v>
      </c>
      <c r="D166" s="2">
        <v>1</v>
      </c>
      <c r="E166" s="2">
        <v>3</v>
      </c>
      <c r="F166" s="2">
        <v>3</v>
      </c>
      <c r="G166" s="2">
        <v>3</v>
      </c>
      <c r="H166" s="2">
        <v>2</v>
      </c>
      <c r="I166" s="2">
        <v>1</v>
      </c>
      <c r="J166" s="2">
        <v>2</v>
      </c>
      <c r="K166" s="2">
        <v>1</v>
      </c>
      <c r="L166" s="2">
        <v>1</v>
      </c>
      <c r="M166" s="2">
        <v>1</v>
      </c>
      <c r="N166" s="2"/>
      <c r="O166" s="2">
        <v>3</v>
      </c>
      <c r="P166" s="89"/>
      <c r="Q166" s="89"/>
      <c r="R166" s="89"/>
      <c r="S166" s="89"/>
      <c r="T166" s="89"/>
      <c r="U166" s="89"/>
    </row>
    <row r="167" spans="1:21">
      <c r="A167" s="89"/>
      <c r="B167" s="89" t="s">
        <v>196</v>
      </c>
      <c r="C167" s="2">
        <f t="shared" ref="C167:M167" si="150">C165*C166</f>
        <v>33</v>
      </c>
      <c r="D167" s="2">
        <f t="shared" si="150"/>
        <v>28</v>
      </c>
      <c r="E167" s="2">
        <f t="shared" si="150"/>
        <v>99</v>
      </c>
      <c r="F167" s="2">
        <f t="shared" si="150"/>
        <v>93</v>
      </c>
      <c r="G167" s="2">
        <f t="shared" si="150"/>
        <v>93</v>
      </c>
      <c r="H167" s="2">
        <f t="shared" si="150"/>
        <v>60</v>
      </c>
      <c r="I167" s="2">
        <f t="shared" si="150"/>
        <v>31</v>
      </c>
      <c r="J167" s="2">
        <f t="shared" si="150"/>
        <v>62</v>
      </c>
      <c r="K167" s="2">
        <f t="shared" si="150"/>
        <v>26</v>
      </c>
      <c r="L167" s="2">
        <f t="shared" si="150"/>
        <v>30</v>
      </c>
      <c r="M167" s="2">
        <f t="shared" si="150"/>
        <v>30</v>
      </c>
      <c r="N167" s="90">
        <f t="shared" ref="N167" si="151">SUM(C167:M167)</f>
        <v>585</v>
      </c>
      <c r="O167" s="2">
        <f t="shared" ref="O167:U167" si="152">O165*O166</f>
        <v>99</v>
      </c>
      <c r="P167" s="90">
        <f t="shared" ref="P167" si="153">SUM(N167:O167)</f>
        <v>684</v>
      </c>
      <c r="Q167" s="89"/>
      <c r="R167" s="89"/>
      <c r="S167" s="89"/>
      <c r="T167" s="89"/>
      <c r="U167" s="89"/>
    </row>
    <row r="168" spans="1:21">
      <c r="A168" s="89"/>
      <c r="B168" s="89" t="s">
        <v>197</v>
      </c>
      <c r="C168" s="2">
        <v>35</v>
      </c>
      <c r="D168" s="2">
        <v>35</v>
      </c>
      <c r="E168" s="2">
        <v>105</v>
      </c>
      <c r="F168" s="2">
        <v>105</v>
      </c>
      <c r="G168" s="2">
        <v>105</v>
      </c>
      <c r="H168" s="2">
        <v>70</v>
      </c>
      <c r="I168" s="2">
        <v>35</v>
      </c>
      <c r="J168" s="2">
        <v>70</v>
      </c>
      <c r="K168" s="2">
        <v>35</v>
      </c>
      <c r="L168" s="2">
        <v>35</v>
      </c>
      <c r="M168" s="2">
        <v>35</v>
      </c>
      <c r="N168" s="89">
        <v>665</v>
      </c>
      <c r="O168" s="2">
        <v>105</v>
      </c>
      <c r="P168" s="89">
        <v>770</v>
      </c>
      <c r="Q168" s="89"/>
      <c r="R168" s="89"/>
      <c r="S168" s="89"/>
      <c r="T168" s="89"/>
      <c r="U168" s="89"/>
    </row>
    <row r="169" spans="1:21">
      <c r="A169" s="91"/>
      <c r="B169" s="93" t="s">
        <v>27</v>
      </c>
      <c r="C169" s="86">
        <f t="shared" ref="C169:M169" si="154">(C166*C165)/C168</f>
        <v>0.94285714285714284</v>
      </c>
      <c r="D169" s="86">
        <f t="shared" si="154"/>
        <v>0.8</v>
      </c>
      <c r="E169" s="86">
        <f t="shared" si="154"/>
        <v>0.94285714285714284</v>
      </c>
      <c r="F169" s="86">
        <f t="shared" si="154"/>
        <v>0.88571428571428568</v>
      </c>
      <c r="G169" s="86">
        <f t="shared" si="154"/>
        <v>0.88571428571428568</v>
      </c>
      <c r="H169" s="86">
        <f t="shared" si="154"/>
        <v>0.8571428571428571</v>
      </c>
      <c r="I169" s="86">
        <f t="shared" si="154"/>
        <v>0.88571428571428568</v>
      </c>
      <c r="J169" s="86">
        <f t="shared" si="154"/>
        <v>0.88571428571428568</v>
      </c>
      <c r="K169" s="86">
        <f t="shared" si="154"/>
        <v>0.74285714285714288</v>
      </c>
      <c r="L169" s="86">
        <f t="shared" si="154"/>
        <v>0.8571428571428571</v>
      </c>
      <c r="M169" s="86">
        <f t="shared" si="154"/>
        <v>0.8571428571428571</v>
      </c>
      <c r="N169" s="92">
        <f t="shared" ref="N169" si="155">N167/N168</f>
        <v>0.87969924812030076</v>
      </c>
      <c r="O169" s="86">
        <f t="shared" ref="O169" si="156">(O166*O165)/O168</f>
        <v>0.94285714285714284</v>
      </c>
      <c r="P169" s="92">
        <f t="shared" ref="P169" si="157">P167/P168</f>
        <v>0.88831168831168827</v>
      </c>
      <c r="Q169" s="91"/>
      <c r="R169" s="91"/>
      <c r="S169" s="91"/>
      <c r="T169" s="91"/>
      <c r="U169" s="91"/>
    </row>
    <row r="170" spans="1:21">
      <c r="A170" s="15" t="s">
        <v>58</v>
      </c>
      <c r="B170" s="16" t="s">
        <v>121</v>
      </c>
      <c r="C170" s="17">
        <v>4</v>
      </c>
      <c r="D170" s="17">
        <v>5</v>
      </c>
      <c r="E170" s="17">
        <v>5</v>
      </c>
      <c r="F170" s="17">
        <v>5</v>
      </c>
      <c r="G170" s="17">
        <v>5</v>
      </c>
      <c r="H170" s="17">
        <v>4</v>
      </c>
      <c r="I170" s="17">
        <v>5</v>
      </c>
      <c r="J170" s="17">
        <v>3</v>
      </c>
      <c r="K170" s="17">
        <v>4</v>
      </c>
      <c r="L170" s="17">
        <v>3</v>
      </c>
      <c r="M170" s="17">
        <v>5</v>
      </c>
      <c r="N170" s="30"/>
      <c r="O170" s="75">
        <v>3</v>
      </c>
      <c r="P170" s="19"/>
      <c r="Q170" s="88"/>
      <c r="R170" s="88"/>
      <c r="S170" s="88"/>
      <c r="T170" s="88"/>
      <c r="U170" s="88"/>
    </row>
    <row r="171" spans="1:21">
      <c r="A171" s="100" t="s">
        <v>61</v>
      </c>
      <c r="B171" s="101" t="s">
        <v>121</v>
      </c>
      <c r="C171" s="116">
        <v>5</v>
      </c>
      <c r="D171" s="116">
        <v>5</v>
      </c>
      <c r="E171" s="116">
        <v>5</v>
      </c>
      <c r="F171" s="116">
        <v>5</v>
      </c>
      <c r="G171" s="116">
        <v>5</v>
      </c>
      <c r="H171" s="116">
        <v>5</v>
      </c>
      <c r="I171" s="116">
        <v>5</v>
      </c>
      <c r="J171" s="116">
        <v>5</v>
      </c>
      <c r="K171" s="116">
        <v>5</v>
      </c>
      <c r="L171" s="116">
        <v>5</v>
      </c>
      <c r="M171" s="116">
        <v>5</v>
      </c>
      <c r="N171" s="117" t="s">
        <v>199</v>
      </c>
      <c r="O171" s="120">
        <v>3</v>
      </c>
      <c r="P171" s="19"/>
      <c r="Q171" s="88"/>
      <c r="R171" s="88"/>
      <c r="S171" s="88"/>
      <c r="T171" s="88"/>
      <c r="U171" s="88"/>
    </row>
    <row r="172" spans="1:21">
      <c r="A172" s="100" t="s">
        <v>63</v>
      </c>
      <c r="B172" s="101" t="s">
        <v>121</v>
      </c>
      <c r="C172" s="116">
        <v>4</v>
      </c>
      <c r="D172" s="116">
        <v>4</v>
      </c>
      <c r="E172" s="116">
        <v>4</v>
      </c>
      <c r="F172" s="116">
        <v>4</v>
      </c>
      <c r="G172" s="116">
        <v>4</v>
      </c>
      <c r="H172" s="116">
        <v>4</v>
      </c>
      <c r="I172" s="116">
        <v>4</v>
      </c>
      <c r="J172" s="116">
        <v>4</v>
      </c>
      <c r="K172" s="116">
        <v>4</v>
      </c>
      <c r="L172" s="116">
        <v>4</v>
      </c>
      <c r="M172" s="116">
        <v>4</v>
      </c>
      <c r="N172" s="117" t="s">
        <v>199</v>
      </c>
      <c r="O172" s="120">
        <v>3</v>
      </c>
      <c r="P172" s="16"/>
      <c r="Q172" s="88"/>
      <c r="R172" s="88"/>
      <c r="S172" s="88"/>
      <c r="T172" s="88"/>
      <c r="U172" s="88"/>
    </row>
    <row r="173" spans="1:21">
      <c r="A173" s="100" t="s">
        <v>65</v>
      </c>
      <c r="B173" s="101" t="s">
        <v>121</v>
      </c>
      <c r="C173" s="116">
        <v>4</v>
      </c>
      <c r="D173" s="116">
        <v>4</v>
      </c>
      <c r="E173" s="116">
        <v>4</v>
      </c>
      <c r="F173" s="116">
        <v>4</v>
      </c>
      <c r="G173" s="116">
        <v>3</v>
      </c>
      <c r="H173" s="116">
        <v>4</v>
      </c>
      <c r="I173" s="116">
        <v>4</v>
      </c>
      <c r="J173" s="116">
        <v>4</v>
      </c>
      <c r="K173" s="116">
        <v>3</v>
      </c>
      <c r="L173" s="116">
        <v>3</v>
      </c>
      <c r="M173" s="116">
        <v>4</v>
      </c>
      <c r="N173" s="117" t="s">
        <v>199</v>
      </c>
      <c r="O173" s="118">
        <v>3</v>
      </c>
      <c r="P173" s="19"/>
      <c r="Q173" s="88"/>
      <c r="R173" s="88"/>
      <c r="S173" s="88"/>
      <c r="T173" s="88"/>
      <c r="U173" s="88"/>
    </row>
    <row r="174" spans="1:21">
      <c r="A174" s="15" t="s">
        <v>66</v>
      </c>
      <c r="B174" s="16" t="s">
        <v>121</v>
      </c>
      <c r="C174" s="17">
        <v>4</v>
      </c>
      <c r="D174" s="17">
        <v>3</v>
      </c>
      <c r="E174" s="17">
        <v>4</v>
      </c>
      <c r="F174" s="17">
        <v>4</v>
      </c>
      <c r="G174" s="17">
        <v>4</v>
      </c>
      <c r="H174" s="17">
        <v>4</v>
      </c>
      <c r="I174" s="17">
        <v>4</v>
      </c>
      <c r="J174" s="17">
        <v>3</v>
      </c>
      <c r="K174" s="17">
        <v>4</v>
      </c>
      <c r="L174" s="17">
        <v>3</v>
      </c>
      <c r="M174" s="17">
        <v>3</v>
      </c>
      <c r="N174" s="30"/>
      <c r="O174" s="75">
        <v>3</v>
      </c>
      <c r="P174" s="19"/>
      <c r="Q174" s="88"/>
      <c r="R174" s="88"/>
      <c r="S174" s="88"/>
      <c r="T174" s="88"/>
      <c r="U174" s="88"/>
    </row>
    <row r="175" spans="1:21">
      <c r="A175" s="15" t="s">
        <v>67</v>
      </c>
      <c r="B175" s="16" t="s">
        <v>121</v>
      </c>
      <c r="C175" s="17">
        <v>3</v>
      </c>
      <c r="D175" s="17">
        <v>3</v>
      </c>
      <c r="E175" s="17">
        <v>3</v>
      </c>
      <c r="F175" s="17">
        <v>3</v>
      </c>
      <c r="G175" s="17">
        <v>2</v>
      </c>
      <c r="H175" s="17">
        <v>2</v>
      </c>
      <c r="I175" s="17">
        <v>3</v>
      </c>
      <c r="J175" s="17">
        <v>2</v>
      </c>
      <c r="K175" s="17">
        <v>3</v>
      </c>
      <c r="L175" s="17">
        <v>2</v>
      </c>
      <c r="M175" s="17">
        <v>2</v>
      </c>
      <c r="N175" s="30"/>
      <c r="O175" s="42">
        <v>2</v>
      </c>
      <c r="P175" s="16"/>
      <c r="Q175" s="88"/>
      <c r="R175" s="88"/>
      <c r="S175" s="88"/>
      <c r="T175" s="88"/>
      <c r="U175" s="88"/>
    </row>
    <row r="176" spans="1:21">
      <c r="A176" s="95" t="s">
        <v>69</v>
      </c>
      <c r="B176" s="96" t="s">
        <v>121</v>
      </c>
      <c r="C176" s="127">
        <v>5</v>
      </c>
      <c r="D176" s="127">
        <v>5</v>
      </c>
      <c r="E176" s="127">
        <v>5</v>
      </c>
      <c r="F176" s="127">
        <v>5</v>
      </c>
      <c r="G176" s="132">
        <v>4</v>
      </c>
      <c r="H176" s="132">
        <v>4</v>
      </c>
      <c r="I176" s="127">
        <v>5</v>
      </c>
      <c r="J176" s="127">
        <v>4</v>
      </c>
      <c r="K176" s="127">
        <v>4</v>
      </c>
      <c r="L176" s="127">
        <v>3</v>
      </c>
      <c r="M176" s="127">
        <v>4</v>
      </c>
      <c r="N176" s="129" t="s">
        <v>199</v>
      </c>
      <c r="O176" s="133">
        <v>3</v>
      </c>
      <c r="P176" s="19"/>
      <c r="Q176" s="88"/>
      <c r="R176" s="88"/>
      <c r="S176" s="88"/>
      <c r="T176" s="88"/>
      <c r="U176" s="88"/>
    </row>
    <row r="177" spans="1:21">
      <c r="A177" s="89"/>
      <c r="B177" s="89" t="s">
        <v>194</v>
      </c>
      <c r="C177" s="2">
        <f t="shared" ref="C177:M177" si="158">SUM(C170:C176)</f>
        <v>29</v>
      </c>
      <c r="D177" s="2">
        <f t="shared" si="158"/>
        <v>29</v>
      </c>
      <c r="E177" s="2">
        <f t="shared" si="158"/>
        <v>30</v>
      </c>
      <c r="F177" s="2">
        <f t="shared" si="158"/>
        <v>30</v>
      </c>
      <c r="G177" s="2">
        <f t="shared" si="158"/>
        <v>27</v>
      </c>
      <c r="H177" s="2">
        <f t="shared" si="158"/>
        <v>27</v>
      </c>
      <c r="I177" s="2">
        <f t="shared" si="158"/>
        <v>30</v>
      </c>
      <c r="J177" s="2">
        <f t="shared" si="158"/>
        <v>25</v>
      </c>
      <c r="K177" s="2">
        <f t="shared" si="158"/>
        <v>27</v>
      </c>
      <c r="L177" s="2">
        <f t="shared" si="158"/>
        <v>23</v>
      </c>
      <c r="M177" s="2">
        <f t="shared" si="158"/>
        <v>27</v>
      </c>
      <c r="N177" s="89">
        <f t="shared" ref="N177" si="159">SUM(C177:M177)</f>
        <v>304</v>
      </c>
      <c r="O177" s="2">
        <f t="shared" ref="O177" si="160">SUM(O170:O176)</f>
        <v>20</v>
      </c>
      <c r="P177" s="89">
        <f t="shared" ref="P177" si="161">SUM(N177:O177)</f>
        <v>324</v>
      </c>
      <c r="Q177" s="89"/>
      <c r="R177" s="89"/>
      <c r="S177" s="89"/>
      <c r="T177" s="89"/>
      <c r="U177" s="89"/>
    </row>
    <row r="178" spans="1:21">
      <c r="A178" s="89"/>
      <c r="B178" s="89" t="s">
        <v>195</v>
      </c>
      <c r="C178" s="2">
        <v>1</v>
      </c>
      <c r="D178" s="2">
        <v>1</v>
      </c>
      <c r="E178" s="2">
        <v>3</v>
      </c>
      <c r="F178" s="2">
        <v>3</v>
      </c>
      <c r="G178" s="2">
        <v>3</v>
      </c>
      <c r="H178" s="2">
        <v>2</v>
      </c>
      <c r="I178" s="2">
        <v>1</v>
      </c>
      <c r="J178" s="2">
        <v>2</v>
      </c>
      <c r="K178" s="2">
        <v>1</v>
      </c>
      <c r="L178" s="2">
        <v>1</v>
      </c>
      <c r="M178" s="2">
        <v>1</v>
      </c>
      <c r="N178" s="2"/>
      <c r="O178" s="2">
        <v>3</v>
      </c>
      <c r="P178" s="89"/>
      <c r="Q178" s="89"/>
      <c r="R178" s="89"/>
      <c r="S178" s="89"/>
      <c r="T178" s="89"/>
      <c r="U178" s="89"/>
    </row>
    <row r="179" spans="1:21">
      <c r="A179" s="89"/>
      <c r="B179" s="89" t="s">
        <v>196</v>
      </c>
      <c r="C179" s="2">
        <f t="shared" ref="C179:M179" si="162">C177*C178</f>
        <v>29</v>
      </c>
      <c r="D179" s="2">
        <f t="shared" si="162"/>
        <v>29</v>
      </c>
      <c r="E179" s="2">
        <f t="shared" si="162"/>
        <v>90</v>
      </c>
      <c r="F179" s="2">
        <f t="shared" si="162"/>
        <v>90</v>
      </c>
      <c r="G179" s="2">
        <f t="shared" si="162"/>
        <v>81</v>
      </c>
      <c r="H179" s="2">
        <f t="shared" si="162"/>
        <v>54</v>
      </c>
      <c r="I179" s="2">
        <f t="shared" si="162"/>
        <v>30</v>
      </c>
      <c r="J179" s="2">
        <f t="shared" si="162"/>
        <v>50</v>
      </c>
      <c r="K179" s="2">
        <f t="shared" si="162"/>
        <v>27</v>
      </c>
      <c r="L179" s="2">
        <f t="shared" si="162"/>
        <v>23</v>
      </c>
      <c r="M179" s="2">
        <f t="shared" si="162"/>
        <v>27</v>
      </c>
      <c r="N179" s="90">
        <f t="shared" ref="N179" si="163">SUM(C179:M179)</f>
        <v>530</v>
      </c>
      <c r="O179" s="2">
        <f t="shared" ref="O179:U179" si="164">O177*O178</f>
        <v>60</v>
      </c>
      <c r="P179" s="90">
        <f t="shared" ref="P179" si="165">SUM(N179:O179)</f>
        <v>590</v>
      </c>
      <c r="Q179" s="89"/>
      <c r="R179" s="89"/>
      <c r="S179" s="89"/>
      <c r="T179" s="89"/>
      <c r="U179" s="89"/>
    </row>
    <row r="180" spans="1:21">
      <c r="A180" s="89"/>
      <c r="B180" s="89" t="s">
        <v>197</v>
      </c>
      <c r="C180" s="2">
        <v>35</v>
      </c>
      <c r="D180" s="2">
        <v>35</v>
      </c>
      <c r="E180" s="2">
        <v>105</v>
      </c>
      <c r="F180" s="2">
        <v>105</v>
      </c>
      <c r="G180" s="2">
        <v>105</v>
      </c>
      <c r="H180" s="2">
        <v>70</v>
      </c>
      <c r="I180" s="2">
        <v>35</v>
      </c>
      <c r="J180" s="2">
        <v>70</v>
      </c>
      <c r="K180" s="2">
        <v>35</v>
      </c>
      <c r="L180" s="2">
        <v>35</v>
      </c>
      <c r="M180" s="2">
        <v>35</v>
      </c>
      <c r="N180" s="89">
        <v>665</v>
      </c>
      <c r="O180" s="2">
        <v>105</v>
      </c>
      <c r="P180" s="89">
        <v>770</v>
      </c>
      <c r="Q180" s="89"/>
      <c r="R180" s="89"/>
      <c r="S180" s="89"/>
      <c r="T180" s="89"/>
      <c r="U180" s="89"/>
    </row>
    <row r="181" spans="1:21">
      <c r="A181" s="91"/>
      <c r="B181" s="93" t="s">
        <v>28</v>
      </c>
      <c r="C181" s="86">
        <f t="shared" ref="C181:M181" si="166">(C178*C177)/C180</f>
        <v>0.82857142857142863</v>
      </c>
      <c r="D181" s="86">
        <f t="shared" si="166"/>
        <v>0.82857142857142863</v>
      </c>
      <c r="E181" s="86">
        <f t="shared" si="166"/>
        <v>0.8571428571428571</v>
      </c>
      <c r="F181" s="86">
        <f t="shared" si="166"/>
        <v>0.8571428571428571</v>
      </c>
      <c r="G181" s="86">
        <f t="shared" si="166"/>
        <v>0.77142857142857146</v>
      </c>
      <c r="H181" s="86">
        <f t="shared" si="166"/>
        <v>0.77142857142857146</v>
      </c>
      <c r="I181" s="86">
        <f t="shared" si="166"/>
        <v>0.8571428571428571</v>
      </c>
      <c r="J181" s="86">
        <f t="shared" si="166"/>
        <v>0.7142857142857143</v>
      </c>
      <c r="K181" s="86">
        <f t="shared" si="166"/>
        <v>0.77142857142857146</v>
      </c>
      <c r="L181" s="86">
        <f t="shared" si="166"/>
        <v>0.65714285714285714</v>
      </c>
      <c r="M181" s="86">
        <f t="shared" si="166"/>
        <v>0.77142857142857146</v>
      </c>
      <c r="N181" s="92">
        <f t="shared" ref="N181" si="167">N179/N180</f>
        <v>0.79699248120300747</v>
      </c>
      <c r="O181" s="86">
        <f t="shared" ref="O181" si="168">(O178*O177)/O180</f>
        <v>0.5714285714285714</v>
      </c>
      <c r="P181" s="92">
        <f t="shared" ref="P181" si="169">P179/P180</f>
        <v>0.76623376623376627</v>
      </c>
      <c r="Q181" s="91"/>
      <c r="R181" s="91"/>
      <c r="S181" s="91"/>
      <c r="T181" s="91"/>
      <c r="U181" s="91"/>
    </row>
    <row r="182" spans="1:21">
      <c r="A182" s="15" t="s">
        <v>58</v>
      </c>
      <c r="B182" s="16" t="s">
        <v>29</v>
      </c>
      <c r="C182" s="17">
        <v>5</v>
      </c>
      <c r="D182" s="17">
        <v>2</v>
      </c>
      <c r="E182" s="17">
        <v>4</v>
      </c>
      <c r="F182" s="17">
        <v>4</v>
      </c>
      <c r="G182" s="17">
        <v>4</v>
      </c>
      <c r="H182" s="17">
        <v>4</v>
      </c>
      <c r="I182" s="17">
        <v>5</v>
      </c>
      <c r="J182" s="17">
        <v>2</v>
      </c>
      <c r="K182" s="17">
        <v>3</v>
      </c>
      <c r="L182" s="17">
        <v>5</v>
      </c>
      <c r="M182" s="17">
        <v>5</v>
      </c>
      <c r="N182" s="30"/>
      <c r="O182" s="75">
        <v>4</v>
      </c>
      <c r="P182" s="19"/>
      <c r="Q182" s="88"/>
      <c r="R182" s="88"/>
      <c r="S182" s="88"/>
      <c r="T182" s="88"/>
      <c r="U182" s="88"/>
    </row>
    <row r="183" spans="1:21">
      <c r="A183" s="100" t="s">
        <v>61</v>
      </c>
      <c r="B183" s="101" t="s">
        <v>29</v>
      </c>
      <c r="C183" s="116">
        <v>5</v>
      </c>
      <c r="D183" s="116">
        <v>4</v>
      </c>
      <c r="E183" s="116">
        <v>3</v>
      </c>
      <c r="F183" s="116">
        <v>5</v>
      </c>
      <c r="G183" s="116">
        <v>5</v>
      </c>
      <c r="H183" s="116">
        <v>5</v>
      </c>
      <c r="I183" s="116">
        <v>5</v>
      </c>
      <c r="J183" s="116">
        <v>4</v>
      </c>
      <c r="K183" s="116">
        <v>5</v>
      </c>
      <c r="L183" s="116">
        <v>5</v>
      </c>
      <c r="M183" s="116">
        <v>5</v>
      </c>
      <c r="N183" s="117" t="s">
        <v>199</v>
      </c>
      <c r="O183" s="120">
        <v>4</v>
      </c>
      <c r="P183" s="19"/>
      <c r="Q183" s="88"/>
      <c r="R183" s="88"/>
      <c r="S183" s="88"/>
      <c r="T183" s="88"/>
      <c r="U183" s="88"/>
    </row>
    <row r="184" spans="1:21">
      <c r="A184" s="100" t="s">
        <v>63</v>
      </c>
      <c r="B184" s="101" t="s">
        <v>29</v>
      </c>
      <c r="C184" s="116">
        <v>4</v>
      </c>
      <c r="D184" s="116">
        <v>4</v>
      </c>
      <c r="E184" s="116">
        <v>4</v>
      </c>
      <c r="F184" s="116">
        <v>4</v>
      </c>
      <c r="G184" s="116">
        <v>4</v>
      </c>
      <c r="H184" s="116">
        <v>4</v>
      </c>
      <c r="I184" s="116">
        <v>4</v>
      </c>
      <c r="J184" s="116">
        <v>4</v>
      </c>
      <c r="K184" s="116">
        <v>4</v>
      </c>
      <c r="L184" s="116">
        <v>4</v>
      </c>
      <c r="M184" s="116">
        <v>4</v>
      </c>
      <c r="N184" s="117" t="s">
        <v>199</v>
      </c>
      <c r="O184" s="120">
        <v>4</v>
      </c>
      <c r="P184" s="16"/>
      <c r="Q184" s="88"/>
      <c r="R184" s="88"/>
      <c r="S184" s="88"/>
      <c r="T184" s="88"/>
      <c r="U184" s="88"/>
    </row>
    <row r="185" spans="1:21">
      <c r="A185" s="100" t="s">
        <v>65</v>
      </c>
      <c r="B185" s="101" t="s">
        <v>29</v>
      </c>
      <c r="C185" s="116">
        <v>4</v>
      </c>
      <c r="D185" s="116">
        <v>3</v>
      </c>
      <c r="E185" s="116">
        <v>3</v>
      </c>
      <c r="F185" s="116">
        <v>4</v>
      </c>
      <c r="G185" s="116">
        <v>4</v>
      </c>
      <c r="H185" s="116">
        <v>4</v>
      </c>
      <c r="I185" s="116">
        <v>4</v>
      </c>
      <c r="J185" s="116">
        <v>4</v>
      </c>
      <c r="K185" s="116">
        <v>4</v>
      </c>
      <c r="L185" s="116">
        <v>4</v>
      </c>
      <c r="M185" s="116">
        <v>4</v>
      </c>
      <c r="N185" s="117" t="s">
        <v>199</v>
      </c>
      <c r="O185" s="120">
        <v>4</v>
      </c>
      <c r="P185" s="19"/>
      <c r="Q185" s="88"/>
      <c r="R185" s="88"/>
      <c r="S185" s="88"/>
      <c r="T185" s="88"/>
      <c r="U185" s="88"/>
    </row>
    <row r="186" spans="1:21">
      <c r="A186" s="15" t="s">
        <v>66</v>
      </c>
      <c r="B186" s="16" t="s">
        <v>29</v>
      </c>
      <c r="C186" s="17">
        <v>3</v>
      </c>
      <c r="D186" s="17">
        <v>3</v>
      </c>
      <c r="E186" s="17">
        <v>3</v>
      </c>
      <c r="F186" s="17">
        <v>3</v>
      </c>
      <c r="G186" s="17">
        <v>3</v>
      </c>
      <c r="H186" s="17">
        <v>4</v>
      </c>
      <c r="I186" s="17">
        <v>3</v>
      </c>
      <c r="J186" s="17">
        <v>3</v>
      </c>
      <c r="K186" s="17">
        <v>3</v>
      </c>
      <c r="L186" s="17">
        <v>3</v>
      </c>
      <c r="M186" s="17">
        <v>4</v>
      </c>
      <c r="N186" s="30"/>
      <c r="O186" s="18">
        <v>3</v>
      </c>
      <c r="P186" s="19"/>
      <c r="Q186" s="88"/>
      <c r="R186" s="88"/>
      <c r="S186" s="88"/>
      <c r="T186" s="88"/>
      <c r="U186" s="88"/>
    </row>
    <row r="187" spans="1:21">
      <c r="A187" s="15" t="s">
        <v>67</v>
      </c>
      <c r="B187" s="16" t="s">
        <v>29</v>
      </c>
      <c r="C187" s="17">
        <v>4</v>
      </c>
      <c r="D187" s="17">
        <v>3</v>
      </c>
      <c r="E187" s="17">
        <v>3</v>
      </c>
      <c r="F187" s="17">
        <v>3</v>
      </c>
      <c r="G187" s="17">
        <v>3</v>
      </c>
      <c r="H187" s="17">
        <v>3</v>
      </c>
      <c r="I187" s="17">
        <v>4</v>
      </c>
      <c r="J187" s="17">
        <v>3</v>
      </c>
      <c r="K187" s="17">
        <v>4</v>
      </c>
      <c r="L187" s="17">
        <v>5</v>
      </c>
      <c r="M187" s="17">
        <v>5</v>
      </c>
      <c r="N187" s="30"/>
      <c r="O187" s="18">
        <v>4</v>
      </c>
      <c r="P187" s="16"/>
      <c r="Q187" s="88"/>
      <c r="R187" s="88"/>
      <c r="S187" s="88"/>
      <c r="T187" s="88"/>
      <c r="U187" s="88"/>
    </row>
    <row r="188" spans="1:21">
      <c r="A188" s="95" t="s">
        <v>69</v>
      </c>
      <c r="B188" s="96" t="s">
        <v>29</v>
      </c>
      <c r="C188" s="127">
        <v>5</v>
      </c>
      <c r="D188" s="127">
        <v>4</v>
      </c>
      <c r="E188" s="127">
        <v>4</v>
      </c>
      <c r="F188" s="127">
        <v>4</v>
      </c>
      <c r="G188" s="127">
        <v>4</v>
      </c>
      <c r="H188" s="127">
        <v>3</v>
      </c>
      <c r="I188" s="127">
        <v>4</v>
      </c>
      <c r="J188" s="127">
        <v>2</v>
      </c>
      <c r="K188" s="127">
        <v>4</v>
      </c>
      <c r="L188" s="127">
        <v>5</v>
      </c>
      <c r="M188" s="127">
        <v>4</v>
      </c>
      <c r="N188" s="129" t="s">
        <v>199</v>
      </c>
      <c r="O188" s="134">
        <v>3</v>
      </c>
      <c r="P188" s="19"/>
      <c r="Q188" s="88"/>
      <c r="R188" s="88"/>
      <c r="S188" s="88"/>
      <c r="T188" s="88"/>
      <c r="U188" s="88"/>
    </row>
    <row r="189" spans="1:21">
      <c r="A189" s="89"/>
      <c r="B189" s="89" t="s">
        <v>194</v>
      </c>
      <c r="C189" s="2">
        <f t="shared" ref="C189:M189" si="170">SUM(C182:C188)</f>
        <v>30</v>
      </c>
      <c r="D189" s="2">
        <f t="shared" si="170"/>
        <v>23</v>
      </c>
      <c r="E189" s="2">
        <f t="shared" si="170"/>
        <v>24</v>
      </c>
      <c r="F189" s="2">
        <f t="shared" si="170"/>
        <v>27</v>
      </c>
      <c r="G189" s="2">
        <f t="shared" si="170"/>
        <v>27</v>
      </c>
      <c r="H189" s="2">
        <f t="shared" si="170"/>
        <v>27</v>
      </c>
      <c r="I189" s="2">
        <f t="shared" si="170"/>
        <v>29</v>
      </c>
      <c r="J189" s="2">
        <f t="shared" si="170"/>
        <v>22</v>
      </c>
      <c r="K189" s="2">
        <f t="shared" si="170"/>
        <v>27</v>
      </c>
      <c r="L189" s="2">
        <f t="shared" si="170"/>
        <v>31</v>
      </c>
      <c r="M189" s="2">
        <f t="shared" si="170"/>
        <v>31</v>
      </c>
      <c r="N189" s="89">
        <f t="shared" ref="N189" si="171">SUM(C189:M189)</f>
        <v>298</v>
      </c>
      <c r="O189" s="2">
        <f t="shared" ref="O189" si="172">SUM(O182:O188)</f>
        <v>26</v>
      </c>
      <c r="P189" s="89">
        <f t="shared" ref="P189" si="173">SUM(N189:O189)</f>
        <v>324</v>
      </c>
      <c r="Q189" s="89"/>
      <c r="R189" s="89"/>
      <c r="S189" s="89"/>
      <c r="T189" s="89"/>
      <c r="U189" s="89"/>
    </row>
    <row r="190" spans="1:21">
      <c r="A190" s="89"/>
      <c r="B190" s="89" t="s">
        <v>195</v>
      </c>
      <c r="C190" s="2">
        <v>1</v>
      </c>
      <c r="D190" s="2">
        <v>1</v>
      </c>
      <c r="E190" s="2">
        <v>3</v>
      </c>
      <c r="F190" s="2">
        <v>3</v>
      </c>
      <c r="G190" s="2">
        <v>3</v>
      </c>
      <c r="H190" s="2">
        <v>2</v>
      </c>
      <c r="I190" s="2">
        <v>1</v>
      </c>
      <c r="J190" s="2">
        <v>2</v>
      </c>
      <c r="K190" s="2">
        <v>1</v>
      </c>
      <c r="L190" s="2">
        <v>1</v>
      </c>
      <c r="M190" s="2">
        <v>1</v>
      </c>
      <c r="N190" s="2"/>
      <c r="O190" s="2">
        <v>3</v>
      </c>
      <c r="P190" s="89"/>
      <c r="Q190" s="89"/>
      <c r="R190" s="89"/>
      <c r="S190" s="89"/>
      <c r="T190" s="89"/>
      <c r="U190" s="89"/>
    </row>
    <row r="191" spans="1:21">
      <c r="A191" s="89"/>
      <c r="B191" s="89" t="s">
        <v>196</v>
      </c>
      <c r="C191" s="2">
        <f t="shared" ref="C191:M191" si="174">C189*C190</f>
        <v>30</v>
      </c>
      <c r="D191" s="2">
        <f t="shared" si="174"/>
        <v>23</v>
      </c>
      <c r="E191" s="2">
        <f t="shared" si="174"/>
        <v>72</v>
      </c>
      <c r="F191" s="2">
        <f t="shared" si="174"/>
        <v>81</v>
      </c>
      <c r="G191" s="2">
        <f t="shared" si="174"/>
        <v>81</v>
      </c>
      <c r="H191" s="2">
        <f t="shared" si="174"/>
        <v>54</v>
      </c>
      <c r="I191" s="2">
        <f t="shared" si="174"/>
        <v>29</v>
      </c>
      <c r="J191" s="2">
        <f t="shared" si="174"/>
        <v>44</v>
      </c>
      <c r="K191" s="2">
        <f t="shared" si="174"/>
        <v>27</v>
      </c>
      <c r="L191" s="2">
        <f t="shared" si="174"/>
        <v>31</v>
      </c>
      <c r="M191" s="2">
        <f t="shared" si="174"/>
        <v>31</v>
      </c>
      <c r="N191" s="90">
        <f t="shared" ref="N191" si="175">SUM(C191:M191)</f>
        <v>503</v>
      </c>
      <c r="O191" s="2">
        <f t="shared" ref="O191:U191" si="176">O189*O190</f>
        <v>78</v>
      </c>
      <c r="P191" s="90">
        <f t="shared" ref="P191" si="177">SUM(N191:O191)</f>
        <v>581</v>
      </c>
      <c r="Q191" s="89"/>
      <c r="R191" s="89"/>
      <c r="S191" s="89"/>
      <c r="T191" s="89"/>
      <c r="U191" s="89"/>
    </row>
    <row r="192" spans="1:21">
      <c r="A192" s="89"/>
      <c r="B192" s="89" t="s">
        <v>197</v>
      </c>
      <c r="C192" s="2">
        <v>35</v>
      </c>
      <c r="D192" s="2">
        <v>35</v>
      </c>
      <c r="E192" s="2">
        <v>105</v>
      </c>
      <c r="F192" s="2">
        <v>105</v>
      </c>
      <c r="G192" s="2">
        <v>105</v>
      </c>
      <c r="H192" s="2">
        <v>70</v>
      </c>
      <c r="I192" s="2">
        <v>35</v>
      </c>
      <c r="J192" s="2">
        <v>70</v>
      </c>
      <c r="K192" s="2">
        <v>35</v>
      </c>
      <c r="L192" s="2">
        <v>35</v>
      </c>
      <c r="M192" s="2">
        <v>35</v>
      </c>
      <c r="N192" s="89">
        <v>665</v>
      </c>
      <c r="O192" s="2">
        <v>105</v>
      </c>
      <c r="P192" s="89">
        <v>770</v>
      </c>
      <c r="Q192" s="89"/>
      <c r="R192" s="89"/>
      <c r="S192" s="89"/>
      <c r="T192" s="89"/>
      <c r="U192" s="89"/>
    </row>
    <row r="193" spans="1:21">
      <c r="A193" s="91"/>
      <c r="B193" s="93" t="s">
        <v>29</v>
      </c>
      <c r="C193" s="86">
        <f t="shared" ref="C193:M193" si="178">(C190*C189)/C192</f>
        <v>0.8571428571428571</v>
      </c>
      <c r="D193" s="86">
        <f t="shared" si="178"/>
        <v>0.65714285714285714</v>
      </c>
      <c r="E193" s="86">
        <f t="shared" si="178"/>
        <v>0.68571428571428572</v>
      </c>
      <c r="F193" s="86">
        <f t="shared" si="178"/>
        <v>0.77142857142857146</v>
      </c>
      <c r="G193" s="86">
        <f t="shared" si="178"/>
        <v>0.77142857142857146</v>
      </c>
      <c r="H193" s="86">
        <f t="shared" si="178"/>
        <v>0.77142857142857146</v>
      </c>
      <c r="I193" s="86">
        <f t="shared" si="178"/>
        <v>0.82857142857142863</v>
      </c>
      <c r="J193" s="86">
        <f t="shared" si="178"/>
        <v>0.62857142857142856</v>
      </c>
      <c r="K193" s="86">
        <f t="shared" si="178"/>
        <v>0.77142857142857146</v>
      </c>
      <c r="L193" s="86">
        <f t="shared" si="178"/>
        <v>0.88571428571428568</v>
      </c>
      <c r="M193" s="86">
        <f t="shared" si="178"/>
        <v>0.88571428571428568</v>
      </c>
      <c r="N193" s="92">
        <f t="shared" ref="N193" si="179">N191/N192</f>
        <v>0.75639097744360906</v>
      </c>
      <c r="O193" s="86">
        <f t="shared" ref="O193" si="180">(O190*O189)/O192</f>
        <v>0.74285714285714288</v>
      </c>
      <c r="P193" s="92">
        <f t="shared" ref="P193" si="181">P191/P192</f>
        <v>0.75454545454545452</v>
      </c>
      <c r="Q193" s="91"/>
      <c r="R193" s="91"/>
      <c r="S193" s="91"/>
      <c r="T193" s="91"/>
      <c r="U193" s="91"/>
    </row>
    <row r="194" spans="1:21">
      <c r="A194" s="15" t="s">
        <v>58</v>
      </c>
      <c r="B194" s="16" t="s">
        <v>30</v>
      </c>
      <c r="C194" s="17">
        <v>3</v>
      </c>
      <c r="D194" s="17">
        <v>3</v>
      </c>
      <c r="E194" s="17">
        <v>2</v>
      </c>
      <c r="F194" s="17">
        <v>2</v>
      </c>
      <c r="G194" s="17">
        <v>2</v>
      </c>
      <c r="H194" s="17">
        <v>2</v>
      </c>
      <c r="I194" s="17">
        <v>2</v>
      </c>
      <c r="J194" s="17">
        <v>2</v>
      </c>
      <c r="K194" s="17">
        <v>1</v>
      </c>
      <c r="L194" s="17">
        <v>2</v>
      </c>
      <c r="M194" s="17">
        <v>3</v>
      </c>
      <c r="N194" s="30"/>
      <c r="O194" s="42">
        <v>2</v>
      </c>
      <c r="P194" s="19"/>
      <c r="Q194" s="88"/>
      <c r="R194" s="88"/>
      <c r="S194" s="88"/>
      <c r="T194" s="88"/>
      <c r="U194" s="88"/>
    </row>
    <row r="195" spans="1:21">
      <c r="A195" s="100" t="s">
        <v>61</v>
      </c>
      <c r="B195" s="101" t="s">
        <v>30</v>
      </c>
      <c r="C195" s="116">
        <v>3</v>
      </c>
      <c r="D195" s="116">
        <v>4</v>
      </c>
      <c r="E195" s="116">
        <v>5</v>
      </c>
      <c r="F195" s="116">
        <v>4</v>
      </c>
      <c r="G195" s="116">
        <v>4</v>
      </c>
      <c r="H195" s="116">
        <v>4</v>
      </c>
      <c r="I195" s="116">
        <v>3</v>
      </c>
      <c r="J195" s="116">
        <v>3</v>
      </c>
      <c r="K195" s="116">
        <v>4</v>
      </c>
      <c r="L195" s="116">
        <v>4</v>
      </c>
      <c r="M195" s="116">
        <v>5</v>
      </c>
      <c r="N195" s="117" t="s">
        <v>199</v>
      </c>
      <c r="O195" s="118">
        <v>3</v>
      </c>
      <c r="P195" s="19"/>
      <c r="Q195" s="88"/>
      <c r="R195" s="88"/>
      <c r="S195" s="88"/>
      <c r="T195" s="88"/>
      <c r="U195" s="88"/>
    </row>
    <row r="196" spans="1:21">
      <c r="A196" s="100" t="s">
        <v>63</v>
      </c>
      <c r="B196" s="101" t="s">
        <v>30</v>
      </c>
      <c r="C196" s="116">
        <v>4</v>
      </c>
      <c r="D196" s="116">
        <v>4</v>
      </c>
      <c r="E196" s="116">
        <v>4</v>
      </c>
      <c r="F196" s="116">
        <v>3</v>
      </c>
      <c r="G196" s="116">
        <v>3</v>
      </c>
      <c r="H196" s="116">
        <v>3</v>
      </c>
      <c r="I196" s="116">
        <v>3</v>
      </c>
      <c r="J196" s="116">
        <v>3</v>
      </c>
      <c r="K196" s="116">
        <v>3</v>
      </c>
      <c r="L196" s="116">
        <v>3</v>
      </c>
      <c r="M196" s="116">
        <v>4</v>
      </c>
      <c r="N196" s="117" t="s">
        <v>199</v>
      </c>
      <c r="O196" s="118">
        <v>3</v>
      </c>
      <c r="P196" s="16"/>
      <c r="Q196" s="88"/>
      <c r="R196" s="88"/>
      <c r="S196" s="88"/>
      <c r="T196" s="88"/>
      <c r="U196" s="88"/>
    </row>
    <row r="197" spans="1:21">
      <c r="A197" s="100" t="s">
        <v>65</v>
      </c>
      <c r="B197" s="101" t="s">
        <v>30</v>
      </c>
      <c r="C197" s="116">
        <v>4</v>
      </c>
      <c r="D197" s="116">
        <v>5</v>
      </c>
      <c r="E197" s="116">
        <v>4</v>
      </c>
      <c r="F197" s="116">
        <v>4</v>
      </c>
      <c r="G197" s="116">
        <v>3</v>
      </c>
      <c r="H197" s="116">
        <v>4</v>
      </c>
      <c r="I197" s="116">
        <v>4</v>
      </c>
      <c r="J197" s="116">
        <v>4</v>
      </c>
      <c r="K197" s="116">
        <v>5</v>
      </c>
      <c r="L197" s="116">
        <v>5</v>
      </c>
      <c r="M197" s="116">
        <v>4</v>
      </c>
      <c r="N197" s="117" t="s">
        <v>199</v>
      </c>
      <c r="O197" s="120">
        <v>4</v>
      </c>
      <c r="P197" s="19"/>
      <c r="Q197" s="88"/>
      <c r="R197" s="88"/>
      <c r="S197" s="88"/>
      <c r="T197" s="88"/>
      <c r="U197" s="88"/>
    </row>
    <row r="198" spans="1:21">
      <c r="A198" s="15" t="s">
        <v>66</v>
      </c>
      <c r="B198" s="16" t="s">
        <v>30</v>
      </c>
      <c r="C198" s="17">
        <v>4</v>
      </c>
      <c r="D198" s="17">
        <v>4</v>
      </c>
      <c r="E198" s="17">
        <v>4</v>
      </c>
      <c r="F198" s="17">
        <v>3</v>
      </c>
      <c r="G198" s="17">
        <v>4</v>
      </c>
      <c r="H198" s="17">
        <v>3</v>
      </c>
      <c r="I198" s="17">
        <v>3</v>
      </c>
      <c r="J198" s="17">
        <v>4</v>
      </c>
      <c r="K198" s="17">
        <v>3</v>
      </c>
      <c r="L198" s="17">
        <v>3</v>
      </c>
      <c r="M198" s="17">
        <v>4</v>
      </c>
      <c r="N198" s="30"/>
      <c r="O198" s="18">
        <v>3</v>
      </c>
      <c r="P198" s="19"/>
      <c r="Q198" s="88"/>
      <c r="R198" s="88"/>
      <c r="S198" s="88"/>
      <c r="T198" s="88"/>
      <c r="U198" s="88"/>
    </row>
    <row r="199" spans="1:21">
      <c r="A199" s="15" t="s">
        <v>67</v>
      </c>
      <c r="B199" s="16" t="s">
        <v>30</v>
      </c>
      <c r="C199" s="17">
        <v>3</v>
      </c>
      <c r="D199" s="17">
        <v>4</v>
      </c>
      <c r="E199" s="17">
        <v>3</v>
      </c>
      <c r="F199" s="17">
        <v>3</v>
      </c>
      <c r="G199" s="17">
        <v>3</v>
      </c>
      <c r="H199" s="17">
        <v>3</v>
      </c>
      <c r="I199" s="17">
        <v>3</v>
      </c>
      <c r="J199" s="17">
        <v>2</v>
      </c>
      <c r="K199" s="17">
        <v>4</v>
      </c>
      <c r="L199" s="17">
        <v>4</v>
      </c>
      <c r="M199" s="17">
        <v>4</v>
      </c>
      <c r="N199" s="30"/>
      <c r="O199" s="18">
        <v>3</v>
      </c>
      <c r="P199" s="16"/>
      <c r="Q199" s="88"/>
      <c r="R199" s="88"/>
      <c r="S199" s="88"/>
      <c r="T199" s="88"/>
      <c r="U199" s="88"/>
    </row>
    <row r="200" spans="1:21">
      <c r="A200" s="95" t="s">
        <v>69</v>
      </c>
      <c r="B200" s="96" t="s">
        <v>30</v>
      </c>
      <c r="C200" s="127">
        <v>4</v>
      </c>
      <c r="D200" s="127">
        <v>4</v>
      </c>
      <c r="E200" s="127">
        <v>4</v>
      </c>
      <c r="F200" s="127">
        <v>3</v>
      </c>
      <c r="G200" s="127">
        <v>3</v>
      </c>
      <c r="H200" s="127">
        <v>3</v>
      </c>
      <c r="I200" s="127">
        <v>3</v>
      </c>
      <c r="J200" s="127">
        <v>3</v>
      </c>
      <c r="K200" s="127">
        <v>3</v>
      </c>
      <c r="L200" s="127">
        <v>4</v>
      </c>
      <c r="M200" s="127">
        <v>4</v>
      </c>
      <c r="N200" s="129" t="s">
        <v>199</v>
      </c>
      <c r="O200" s="134">
        <v>3</v>
      </c>
      <c r="P200" s="19"/>
      <c r="Q200" s="88"/>
      <c r="R200" s="88"/>
      <c r="S200" s="88"/>
      <c r="T200" s="88"/>
      <c r="U200" s="88"/>
    </row>
    <row r="201" spans="1:21">
      <c r="A201" s="89"/>
      <c r="B201" s="89" t="s">
        <v>194</v>
      </c>
      <c r="C201" s="2">
        <f t="shared" ref="C201:M201" si="182">SUM(C194:C200)</f>
        <v>25</v>
      </c>
      <c r="D201" s="2">
        <f t="shared" si="182"/>
        <v>28</v>
      </c>
      <c r="E201" s="2">
        <f t="shared" si="182"/>
        <v>26</v>
      </c>
      <c r="F201" s="2">
        <f t="shared" si="182"/>
        <v>22</v>
      </c>
      <c r="G201" s="2">
        <f t="shared" si="182"/>
        <v>22</v>
      </c>
      <c r="H201" s="2">
        <f t="shared" si="182"/>
        <v>22</v>
      </c>
      <c r="I201" s="2">
        <f t="shared" si="182"/>
        <v>21</v>
      </c>
      <c r="J201" s="2">
        <f t="shared" si="182"/>
        <v>21</v>
      </c>
      <c r="K201" s="2">
        <f t="shared" si="182"/>
        <v>23</v>
      </c>
      <c r="L201" s="2">
        <f t="shared" si="182"/>
        <v>25</v>
      </c>
      <c r="M201" s="2">
        <f t="shared" si="182"/>
        <v>28</v>
      </c>
      <c r="N201" s="89">
        <f t="shared" ref="N201" si="183">SUM(C201:M201)</f>
        <v>263</v>
      </c>
      <c r="O201" s="2">
        <f t="shared" ref="O201" si="184">SUM(O194:O200)</f>
        <v>21</v>
      </c>
      <c r="P201" s="89">
        <f t="shared" ref="P201" si="185">SUM(N201:O201)</f>
        <v>284</v>
      </c>
      <c r="Q201" s="89"/>
      <c r="R201" s="89"/>
      <c r="S201" s="89"/>
      <c r="T201" s="89"/>
      <c r="U201" s="89"/>
    </row>
    <row r="202" spans="1:21">
      <c r="A202" s="89"/>
      <c r="B202" s="89" t="s">
        <v>195</v>
      </c>
      <c r="C202" s="2">
        <v>1</v>
      </c>
      <c r="D202" s="2">
        <v>1</v>
      </c>
      <c r="E202" s="2">
        <v>3</v>
      </c>
      <c r="F202" s="2">
        <v>3</v>
      </c>
      <c r="G202" s="2">
        <v>3</v>
      </c>
      <c r="H202" s="2">
        <v>2</v>
      </c>
      <c r="I202" s="2">
        <v>1</v>
      </c>
      <c r="J202" s="2">
        <v>2</v>
      </c>
      <c r="K202" s="2">
        <v>1</v>
      </c>
      <c r="L202" s="2">
        <v>1</v>
      </c>
      <c r="M202" s="2">
        <v>1</v>
      </c>
      <c r="N202" s="2"/>
      <c r="O202" s="2">
        <v>3</v>
      </c>
      <c r="P202" s="89"/>
      <c r="Q202" s="89"/>
      <c r="R202" s="89"/>
      <c r="S202" s="89"/>
      <c r="T202" s="89"/>
      <c r="U202" s="89"/>
    </row>
    <row r="203" spans="1:21">
      <c r="A203" s="89"/>
      <c r="B203" s="89" t="s">
        <v>196</v>
      </c>
      <c r="C203" s="2">
        <f t="shared" ref="C203:M203" si="186">C201*C202</f>
        <v>25</v>
      </c>
      <c r="D203" s="2">
        <f t="shared" si="186"/>
        <v>28</v>
      </c>
      <c r="E203" s="2">
        <f t="shared" si="186"/>
        <v>78</v>
      </c>
      <c r="F203" s="2">
        <f t="shared" si="186"/>
        <v>66</v>
      </c>
      <c r="G203" s="2">
        <f t="shared" si="186"/>
        <v>66</v>
      </c>
      <c r="H203" s="2">
        <f t="shared" si="186"/>
        <v>44</v>
      </c>
      <c r="I203" s="2">
        <f t="shared" si="186"/>
        <v>21</v>
      </c>
      <c r="J203" s="2">
        <f t="shared" si="186"/>
        <v>42</v>
      </c>
      <c r="K203" s="2">
        <f t="shared" si="186"/>
        <v>23</v>
      </c>
      <c r="L203" s="2">
        <f t="shared" si="186"/>
        <v>25</v>
      </c>
      <c r="M203" s="2">
        <f t="shared" si="186"/>
        <v>28</v>
      </c>
      <c r="N203" s="90">
        <f t="shared" ref="N203" si="187">SUM(C203:M203)</f>
        <v>446</v>
      </c>
      <c r="O203" s="2">
        <f t="shared" ref="O203:U203" si="188">O201*O202</f>
        <v>63</v>
      </c>
      <c r="P203" s="90">
        <f t="shared" ref="P203" si="189">SUM(N203:O203)</f>
        <v>509</v>
      </c>
      <c r="Q203" s="89"/>
      <c r="R203" s="89"/>
      <c r="S203" s="89"/>
      <c r="T203" s="89"/>
      <c r="U203" s="89"/>
    </row>
    <row r="204" spans="1:21">
      <c r="A204" s="89"/>
      <c r="B204" s="89" t="s">
        <v>197</v>
      </c>
      <c r="C204" s="2">
        <v>35</v>
      </c>
      <c r="D204" s="2">
        <v>35</v>
      </c>
      <c r="E204" s="2">
        <v>105</v>
      </c>
      <c r="F204" s="2">
        <v>105</v>
      </c>
      <c r="G204" s="2">
        <v>105</v>
      </c>
      <c r="H204" s="2">
        <v>70</v>
      </c>
      <c r="I204" s="2">
        <v>35</v>
      </c>
      <c r="J204" s="2">
        <v>70</v>
      </c>
      <c r="K204" s="2">
        <v>35</v>
      </c>
      <c r="L204" s="2">
        <v>35</v>
      </c>
      <c r="M204" s="2">
        <v>35</v>
      </c>
      <c r="N204" s="89">
        <v>665</v>
      </c>
      <c r="O204" s="2">
        <v>105</v>
      </c>
      <c r="P204" s="89">
        <v>770</v>
      </c>
      <c r="Q204" s="89"/>
      <c r="R204" s="89"/>
      <c r="S204" s="89"/>
      <c r="T204" s="89"/>
      <c r="U204" s="89"/>
    </row>
    <row r="205" spans="1:21">
      <c r="A205" s="91"/>
      <c r="B205" s="94" t="s">
        <v>30</v>
      </c>
      <c r="C205" s="86">
        <f t="shared" ref="C205:M205" si="190">(C202*C201)/C204</f>
        <v>0.7142857142857143</v>
      </c>
      <c r="D205" s="86">
        <f t="shared" si="190"/>
        <v>0.8</v>
      </c>
      <c r="E205" s="86">
        <f t="shared" si="190"/>
        <v>0.74285714285714288</v>
      </c>
      <c r="F205" s="86">
        <f t="shared" si="190"/>
        <v>0.62857142857142856</v>
      </c>
      <c r="G205" s="86">
        <f t="shared" si="190"/>
        <v>0.62857142857142856</v>
      </c>
      <c r="H205" s="86">
        <f t="shared" si="190"/>
        <v>0.62857142857142856</v>
      </c>
      <c r="I205" s="86">
        <f t="shared" si="190"/>
        <v>0.6</v>
      </c>
      <c r="J205" s="86">
        <f t="shared" si="190"/>
        <v>0.6</v>
      </c>
      <c r="K205" s="86">
        <f t="shared" si="190"/>
        <v>0.65714285714285714</v>
      </c>
      <c r="L205" s="86">
        <f t="shared" si="190"/>
        <v>0.7142857142857143</v>
      </c>
      <c r="M205" s="86">
        <f t="shared" si="190"/>
        <v>0.8</v>
      </c>
      <c r="N205" s="92">
        <f t="shared" ref="N205" si="191">N203/N204</f>
        <v>0.67067669172932332</v>
      </c>
      <c r="O205" s="86">
        <f t="shared" ref="O205" si="192">(O202*O201)/O204</f>
        <v>0.6</v>
      </c>
      <c r="P205" s="92">
        <f t="shared" ref="P205" si="193">P203/P204</f>
        <v>0.66103896103896109</v>
      </c>
      <c r="Q205" s="91"/>
      <c r="R205" s="91"/>
      <c r="S205" s="91"/>
      <c r="T205" s="91"/>
      <c r="U205" s="91"/>
    </row>
    <row r="206" spans="1:21">
      <c r="A206" s="15" t="s">
        <v>58</v>
      </c>
      <c r="B206" s="16" t="s">
        <v>31</v>
      </c>
      <c r="C206" s="17">
        <v>5</v>
      </c>
      <c r="D206" s="17">
        <v>4</v>
      </c>
      <c r="E206" s="17">
        <v>5</v>
      </c>
      <c r="F206" s="17">
        <v>5</v>
      </c>
      <c r="G206" s="17">
        <v>5</v>
      </c>
      <c r="H206" s="17">
        <v>5</v>
      </c>
      <c r="I206" s="17">
        <v>5</v>
      </c>
      <c r="J206" s="17">
        <v>4</v>
      </c>
      <c r="K206" s="17">
        <v>5</v>
      </c>
      <c r="L206" s="17">
        <v>5</v>
      </c>
      <c r="M206" s="17">
        <v>5</v>
      </c>
      <c r="N206" s="30"/>
      <c r="O206" s="18">
        <v>5</v>
      </c>
      <c r="P206" s="19"/>
      <c r="Q206" s="88"/>
      <c r="R206" s="88"/>
      <c r="S206" s="88"/>
      <c r="T206" s="88"/>
      <c r="U206" s="88"/>
    </row>
    <row r="207" spans="1:21">
      <c r="A207" s="100" t="s">
        <v>61</v>
      </c>
      <c r="B207" s="101" t="s">
        <v>31</v>
      </c>
      <c r="C207" s="116">
        <v>5</v>
      </c>
      <c r="D207" s="116">
        <v>5</v>
      </c>
      <c r="E207" s="116">
        <v>5</v>
      </c>
      <c r="F207" s="116">
        <v>5</v>
      </c>
      <c r="G207" s="116">
        <v>5</v>
      </c>
      <c r="H207" s="116">
        <v>5</v>
      </c>
      <c r="I207" s="116">
        <v>5</v>
      </c>
      <c r="J207" s="116">
        <v>5</v>
      </c>
      <c r="K207" s="116">
        <v>5</v>
      </c>
      <c r="L207" s="116">
        <v>5</v>
      </c>
      <c r="M207" s="116">
        <v>5</v>
      </c>
      <c r="N207" s="117" t="s">
        <v>199</v>
      </c>
      <c r="O207" s="118">
        <v>5</v>
      </c>
      <c r="P207" s="19"/>
      <c r="Q207" s="88"/>
      <c r="R207" s="88"/>
      <c r="S207" s="88"/>
      <c r="T207" s="88"/>
      <c r="U207" s="88"/>
    </row>
    <row r="208" spans="1:21">
      <c r="A208" s="100" t="s">
        <v>63</v>
      </c>
      <c r="B208" s="101" t="s">
        <v>31</v>
      </c>
      <c r="C208" s="116">
        <v>5</v>
      </c>
      <c r="D208" s="116">
        <v>5</v>
      </c>
      <c r="E208" s="116">
        <v>5</v>
      </c>
      <c r="F208" s="116">
        <v>4</v>
      </c>
      <c r="G208" s="116">
        <v>4</v>
      </c>
      <c r="H208" s="116">
        <v>4</v>
      </c>
      <c r="I208" s="116">
        <v>5</v>
      </c>
      <c r="J208" s="116">
        <v>4</v>
      </c>
      <c r="K208" s="116">
        <v>4</v>
      </c>
      <c r="L208" s="116">
        <v>5</v>
      </c>
      <c r="M208" s="116">
        <v>5</v>
      </c>
      <c r="N208" s="117" t="s">
        <v>199</v>
      </c>
      <c r="O208" s="118">
        <v>5</v>
      </c>
      <c r="P208" s="16"/>
      <c r="Q208" s="88"/>
      <c r="R208" s="88"/>
      <c r="S208" s="88"/>
      <c r="T208" s="88"/>
      <c r="U208" s="88"/>
    </row>
    <row r="209" spans="1:21">
      <c r="A209" s="101" t="s">
        <v>65</v>
      </c>
      <c r="B209" s="101" t="s">
        <v>31</v>
      </c>
      <c r="C209" s="121">
        <v>5</v>
      </c>
      <c r="D209" s="121">
        <v>5</v>
      </c>
      <c r="E209" s="121">
        <v>5</v>
      </c>
      <c r="F209" s="121">
        <v>5</v>
      </c>
      <c r="G209" s="121">
        <v>5</v>
      </c>
      <c r="H209" s="121">
        <v>5</v>
      </c>
      <c r="I209" s="121">
        <v>5</v>
      </c>
      <c r="J209" s="121">
        <v>5</v>
      </c>
      <c r="K209" s="121">
        <v>5</v>
      </c>
      <c r="L209" s="121">
        <v>5</v>
      </c>
      <c r="M209" s="121">
        <v>5</v>
      </c>
      <c r="N209" s="122" t="s">
        <v>199</v>
      </c>
      <c r="O209" s="123">
        <v>5</v>
      </c>
      <c r="P209" s="19"/>
      <c r="Q209" s="88"/>
      <c r="R209" s="88"/>
      <c r="S209" s="88"/>
      <c r="T209" s="88"/>
      <c r="U209" s="88"/>
    </row>
    <row r="210" spans="1:21">
      <c r="A210" s="15" t="s">
        <v>66</v>
      </c>
      <c r="B210" s="16" t="s">
        <v>31</v>
      </c>
      <c r="C210" s="17">
        <v>4</v>
      </c>
      <c r="D210" s="17">
        <v>3</v>
      </c>
      <c r="E210" s="17">
        <v>4</v>
      </c>
      <c r="F210" s="17">
        <v>4</v>
      </c>
      <c r="G210" s="17">
        <v>5</v>
      </c>
      <c r="H210" s="17">
        <v>4</v>
      </c>
      <c r="I210" s="17">
        <v>4</v>
      </c>
      <c r="J210" s="17">
        <v>3</v>
      </c>
      <c r="K210" s="17">
        <v>3</v>
      </c>
      <c r="L210" s="17">
        <v>3</v>
      </c>
      <c r="M210" s="17">
        <v>4</v>
      </c>
      <c r="N210" s="30"/>
      <c r="O210" s="18">
        <v>4</v>
      </c>
      <c r="P210" s="19"/>
      <c r="Q210" s="88"/>
      <c r="R210" s="88"/>
      <c r="S210" s="88"/>
      <c r="T210" s="88"/>
      <c r="U210" s="88"/>
    </row>
    <row r="211" spans="1:21">
      <c r="A211" s="15" t="s">
        <v>67</v>
      </c>
      <c r="B211" s="16" t="s">
        <v>31</v>
      </c>
      <c r="C211" s="17">
        <v>5</v>
      </c>
      <c r="D211" s="17">
        <v>4</v>
      </c>
      <c r="E211" s="17">
        <v>5</v>
      </c>
      <c r="F211" s="17">
        <v>5</v>
      </c>
      <c r="G211" s="17">
        <v>5</v>
      </c>
      <c r="H211" s="17">
        <v>4</v>
      </c>
      <c r="I211" s="17">
        <v>5</v>
      </c>
      <c r="J211" s="17">
        <v>4</v>
      </c>
      <c r="K211" s="17">
        <v>5</v>
      </c>
      <c r="L211" s="17">
        <v>4</v>
      </c>
      <c r="M211" s="17">
        <v>4</v>
      </c>
      <c r="N211" s="30"/>
      <c r="O211" s="18">
        <v>5</v>
      </c>
      <c r="P211" s="16"/>
      <c r="Q211" s="88"/>
      <c r="R211" s="88"/>
      <c r="S211" s="88"/>
      <c r="T211" s="88"/>
      <c r="U211" s="88"/>
    </row>
    <row r="212" spans="1:21">
      <c r="A212" s="95" t="s">
        <v>69</v>
      </c>
      <c r="B212" s="96" t="s">
        <v>31</v>
      </c>
      <c r="C212" s="127">
        <v>5</v>
      </c>
      <c r="D212" s="127">
        <v>4</v>
      </c>
      <c r="E212" s="127">
        <v>5</v>
      </c>
      <c r="F212" s="127">
        <v>5</v>
      </c>
      <c r="G212" s="127">
        <v>5</v>
      </c>
      <c r="H212" s="127">
        <v>5</v>
      </c>
      <c r="I212" s="127">
        <v>5</v>
      </c>
      <c r="J212" s="127">
        <v>5</v>
      </c>
      <c r="K212" s="127">
        <v>5</v>
      </c>
      <c r="L212" s="127">
        <v>5</v>
      </c>
      <c r="M212" s="127">
        <v>5</v>
      </c>
      <c r="N212" s="129" t="s">
        <v>199</v>
      </c>
      <c r="O212" s="134">
        <v>5</v>
      </c>
      <c r="P212" s="19"/>
      <c r="Q212" s="88"/>
      <c r="R212" s="88"/>
      <c r="S212" s="88"/>
      <c r="T212" s="88"/>
      <c r="U212" s="88"/>
    </row>
    <row r="213" spans="1:21">
      <c r="A213" s="89"/>
      <c r="B213" s="89" t="s">
        <v>194</v>
      </c>
      <c r="C213" s="2">
        <f t="shared" ref="C213:M213" si="194">SUM(C206:C212)</f>
        <v>34</v>
      </c>
      <c r="D213" s="2">
        <f t="shared" si="194"/>
        <v>30</v>
      </c>
      <c r="E213" s="2">
        <f t="shared" si="194"/>
        <v>34</v>
      </c>
      <c r="F213" s="2">
        <f t="shared" si="194"/>
        <v>33</v>
      </c>
      <c r="G213" s="2">
        <f t="shared" si="194"/>
        <v>34</v>
      </c>
      <c r="H213" s="2">
        <f t="shared" si="194"/>
        <v>32</v>
      </c>
      <c r="I213" s="2">
        <f t="shared" si="194"/>
        <v>34</v>
      </c>
      <c r="J213" s="2">
        <f t="shared" si="194"/>
        <v>30</v>
      </c>
      <c r="K213" s="2">
        <f t="shared" si="194"/>
        <v>32</v>
      </c>
      <c r="L213" s="2">
        <f t="shared" si="194"/>
        <v>32</v>
      </c>
      <c r="M213" s="2">
        <f t="shared" si="194"/>
        <v>33</v>
      </c>
      <c r="N213" s="89">
        <f t="shared" ref="N213" si="195">SUM(C213:M213)</f>
        <v>358</v>
      </c>
      <c r="O213" s="2">
        <f t="shared" ref="O213" si="196">SUM(O206:O212)</f>
        <v>34</v>
      </c>
      <c r="P213" s="89">
        <f t="shared" ref="P213" si="197">SUM(N213:O213)</f>
        <v>392</v>
      </c>
      <c r="Q213" s="89"/>
      <c r="R213" s="89"/>
      <c r="S213" s="89"/>
      <c r="T213" s="89"/>
      <c r="U213" s="89"/>
    </row>
    <row r="214" spans="1:21">
      <c r="A214" s="89"/>
      <c r="B214" s="89" t="s">
        <v>195</v>
      </c>
      <c r="C214" s="2">
        <v>1</v>
      </c>
      <c r="D214" s="2">
        <v>1</v>
      </c>
      <c r="E214" s="2">
        <v>3</v>
      </c>
      <c r="F214" s="2">
        <v>3</v>
      </c>
      <c r="G214" s="2">
        <v>3</v>
      </c>
      <c r="H214" s="2">
        <v>2</v>
      </c>
      <c r="I214" s="2">
        <v>1</v>
      </c>
      <c r="J214" s="2">
        <v>2</v>
      </c>
      <c r="K214" s="2">
        <v>1</v>
      </c>
      <c r="L214" s="2">
        <v>1</v>
      </c>
      <c r="M214" s="2">
        <v>1</v>
      </c>
      <c r="N214" s="2"/>
      <c r="O214" s="2">
        <v>3</v>
      </c>
      <c r="P214" s="89"/>
      <c r="Q214" s="89"/>
      <c r="R214" s="89"/>
      <c r="S214" s="89"/>
      <c r="T214" s="89"/>
      <c r="U214" s="89"/>
    </row>
    <row r="215" spans="1:21">
      <c r="A215" s="89"/>
      <c r="B215" s="89" t="s">
        <v>196</v>
      </c>
      <c r="C215" s="2">
        <f t="shared" ref="C215:M215" si="198">C213*C214</f>
        <v>34</v>
      </c>
      <c r="D215" s="2">
        <f t="shared" si="198"/>
        <v>30</v>
      </c>
      <c r="E215" s="2">
        <f t="shared" si="198"/>
        <v>102</v>
      </c>
      <c r="F215" s="2">
        <f t="shared" si="198"/>
        <v>99</v>
      </c>
      <c r="G215" s="2">
        <f t="shared" si="198"/>
        <v>102</v>
      </c>
      <c r="H215" s="2">
        <f t="shared" si="198"/>
        <v>64</v>
      </c>
      <c r="I215" s="2">
        <f t="shared" si="198"/>
        <v>34</v>
      </c>
      <c r="J215" s="2">
        <f t="shared" si="198"/>
        <v>60</v>
      </c>
      <c r="K215" s="2">
        <f t="shared" si="198"/>
        <v>32</v>
      </c>
      <c r="L215" s="2">
        <f t="shared" si="198"/>
        <v>32</v>
      </c>
      <c r="M215" s="2">
        <f t="shared" si="198"/>
        <v>33</v>
      </c>
      <c r="N215" s="90">
        <f t="shared" ref="N215" si="199">SUM(C215:M215)</f>
        <v>622</v>
      </c>
      <c r="O215" s="2">
        <f t="shared" ref="O215:U215" si="200">O213*O214</f>
        <v>102</v>
      </c>
      <c r="P215" s="90">
        <f t="shared" ref="P215" si="201">SUM(N215:O215)</f>
        <v>724</v>
      </c>
      <c r="Q215" s="89"/>
      <c r="R215" s="89"/>
      <c r="S215" s="89"/>
      <c r="T215" s="89"/>
      <c r="U215" s="89"/>
    </row>
    <row r="216" spans="1:21">
      <c r="A216" s="89"/>
      <c r="B216" s="89" t="s">
        <v>197</v>
      </c>
      <c r="C216" s="2">
        <v>35</v>
      </c>
      <c r="D216" s="2">
        <v>35</v>
      </c>
      <c r="E216" s="2">
        <v>105</v>
      </c>
      <c r="F216" s="2">
        <v>105</v>
      </c>
      <c r="G216" s="2">
        <v>105</v>
      </c>
      <c r="H216" s="2">
        <v>70</v>
      </c>
      <c r="I216" s="2">
        <v>35</v>
      </c>
      <c r="J216" s="2">
        <v>70</v>
      </c>
      <c r="K216" s="2">
        <v>35</v>
      </c>
      <c r="L216" s="2">
        <v>35</v>
      </c>
      <c r="M216" s="2">
        <v>35</v>
      </c>
      <c r="N216" s="89">
        <v>665</v>
      </c>
      <c r="O216" s="2">
        <v>105</v>
      </c>
      <c r="P216" s="89">
        <v>770</v>
      </c>
      <c r="Q216" s="89"/>
      <c r="R216" s="89"/>
      <c r="S216" s="89"/>
      <c r="T216" s="89"/>
      <c r="U216" s="89"/>
    </row>
    <row r="217" spans="1:21">
      <c r="A217" s="91"/>
      <c r="B217" s="93" t="s">
        <v>31</v>
      </c>
      <c r="C217" s="86">
        <f t="shared" ref="C217:M217" si="202">(C214*C213)/C216</f>
        <v>0.97142857142857142</v>
      </c>
      <c r="D217" s="86">
        <f t="shared" si="202"/>
        <v>0.8571428571428571</v>
      </c>
      <c r="E217" s="86">
        <f t="shared" si="202"/>
        <v>0.97142857142857142</v>
      </c>
      <c r="F217" s="86">
        <f t="shared" si="202"/>
        <v>0.94285714285714284</v>
      </c>
      <c r="G217" s="86">
        <f t="shared" si="202"/>
        <v>0.97142857142857142</v>
      </c>
      <c r="H217" s="86">
        <f t="shared" si="202"/>
        <v>0.91428571428571426</v>
      </c>
      <c r="I217" s="86">
        <f t="shared" si="202"/>
        <v>0.97142857142857142</v>
      </c>
      <c r="J217" s="86">
        <f t="shared" si="202"/>
        <v>0.8571428571428571</v>
      </c>
      <c r="K217" s="86">
        <f t="shared" si="202"/>
        <v>0.91428571428571426</v>
      </c>
      <c r="L217" s="86">
        <f t="shared" si="202"/>
        <v>0.91428571428571426</v>
      </c>
      <c r="M217" s="86">
        <f t="shared" si="202"/>
        <v>0.94285714285714284</v>
      </c>
      <c r="N217" s="92">
        <f t="shared" ref="N217" si="203">N215/N216</f>
        <v>0.93533834586466169</v>
      </c>
      <c r="O217" s="86">
        <f t="shared" ref="O217" si="204">(O214*O213)/O216</f>
        <v>0.97142857142857142</v>
      </c>
      <c r="P217" s="92">
        <f t="shared" ref="P217" si="205">P215/P216</f>
        <v>0.94025974025974024</v>
      </c>
      <c r="Q217" s="91"/>
      <c r="R217" s="91"/>
      <c r="S217" s="91"/>
      <c r="T217" s="91"/>
      <c r="U217" s="91"/>
    </row>
    <row r="218" spans="1:21">
      <c r="A218" s="15" t="s">
        <v>58</v>
      </c>
      <c r="B218" s="16" t="s">
        <v>32</v>
      </c>
      <c r="C218" s="17">
        <v>5</v>
      </c>
      <c r="D218" s="17">
        <v>5</v>
      </c>
      <c r="E218" s="17">
        <v>4</v>
      </c>
      <c r="F218" s="17">
        <v>5</v>
      </c>
      <c r="G218" s="17">
        <v>4</v>
      </c>
      <c r="H218" s="17">
        <v>5</v>
      </c>
      <c r="I218" s="17">
        <v>5</v>
      </c>
      <c r="J218" s="17">
        <v>4</v>
      </c>
      <c r="K218" s="17">
        <v>5</v>
      </c>
      <c r="L218" s="17">
        <v>5</v>
      </c>
      <c r="M218" s="17">
        <v>3</v>
      </c>
      <c r="N218" s="30"/>
      <c r="O218" s="75">
        <v>3</v>
      </c>
      <c r="P218" s="19"/>
      <c r="Q218" s="88"/>
      <c r="R218" s="88"/>
      <c r="S218" s="88"/>
      <c r="T218" s="88"/>
      <c r="U218" s="88"/>
    </row>
    <row r="219" spans="1:21">
      <c r="A219" s="100" t="s">
        <v>61</v>
      </c>
      <c r="B219" s="101" t="s">
        <v>32</v>
      </c>
      <c r="C219" s="116">
        <v>5</v>
      </c>
      <c r="D219" s="116">
        <v>3</v>
      </c>
      <c r="E219" s="116">
        <v>4</v>
      </c>
      <c r="F219" s="116">
        <v>3</v>
      </c>
      <c r="G219" s="116">
        <v>3</v>
      </c>
      <c r="H219" s="116">
        <v>3</v>
      </c>
      <c r="I219" s="116">
        <v>4</v>
      </c>
      <c r="J219" s="116">
        <v>3</v>
      </c>
      <c r="K219" s="116">
        <v>5</v>
      </c>
      <c r="L219" s="116">
        <v>4</v>
      </c>
      <c r="M219" s="116">
        <v>3</v>
      </c>
      <c r="N219" s="117" t="s">
        <v>199</v>
      </c>
      <c r="O219" s="120">
        <v>2</v>
      </c>
      <c r="P219" s="19"/>
      <c r="Q219" s="88"/>
      <c r="R219" s="88"/>
      <c r="S219" s="88"/>
      <c r="T219" s="88"/>
      <c r="U219" s="88"/>
    </row>
    <row r="220" spans="1:21">
      <c r="A220" s="100" t="s">
        <v>63</v>
      </c>
      <c r="B220" s="101" t="s">
        <v>32</v>
      </c>
      <c r="C220" s="116">
        <v>4</v>
      </c>
      <c r="D220" s="116">
        <v>3</v>
      </c>
      <c r="E220" s="116">
        <v>4</v>
      </c>
      <c r="F220" s="116">
        <v>3</v>
      </c>
      <c r="G220" s="116">
        <v>3</v>
      </c>
      <c r="H220" s="116">
        <v>3</v>
      </c>
      <c r="I220" s="116">
        <v>4</v>
      </c>
      <c r="J220" s="116">
        <v>3</v>
      </c>
      <c r="K220" s="116">
        <v>4</v>
      </c>
      <c r="L220" s="116">
        <v>4</v>
      </c>
      <c r="M220" s="116">
        <v>4</v>
      </c>
      <c r="N220" s="117" t="s">
        <v>199</v>
      </c>
      <c r="O220" s="120">
        <v>3</v>
      </c>
      <c r="P220" s="16"/>
      <c r="Q220" s="88"/>
      <c r="R220" s="88"/>
      <c r="S220" s="88"/>
      <c r="T220" s="88"/>
      <c r="U220" s="88"/>
    </row>
    <row r="221" spans="1:21">
      <c r="A221" s="100" t="s">
        <v>65</v>
      </c>
      <c r="B221" s="101" t="s">
        <v>32</v>
      </c>
      <c r="C221" s="116">
        <v>4</v>
      </c>
      <c r="D221" s="116">
        <v>3</v>
      </c>
      <c r="E221" s="125">
        <v>2</v>
      </c>
      <c r="F221" s="125">
        <v>2</v>
      </c>
      <c r="G221" s="125">
        <v>2</v>
      </c>
      <c r="H221" s="116">
        <v>4</v>
      </c>
      <c r="I221" s="116">
        <v>4</v>
      </c>
      <c r="J221" s="116">
        <v>3</v>
      </c>
      <c r="K221" s="116">
        <v>5</v>
      </c>
      <c r="L221" s="116">
        <v>4</v>
      </c>
      <c r="M221" s="116">
        <v>4</v>
      </c>
      <c r="N221" s="117" t="s">
        <v>199</v>
      </c>
      <c r="O221" s="120">
        <v>3</v>
      </c>
      <c r="P221" s="19"/>
      <c r="Q221" s="88"/>
      <c r="R221" s="88"/>
      <c r="S221" s="88"/>
      <c r="T221" s="88"/>
      <c r="U221" s="88"/>
    </row>
    <row r="222" spans="1:21">
      <c r="A222" s="15" t="s">
        <v>66</v>
      </c>
      <c r="B222" s="16" t="s">
        <v>32</v>
      </c>
      <c r="C222" s="17">
        <v>3</v>
      </c>
      <c r="D222" s="17">
        <v>3</v>
      </c>
      <c r="E222" s="17">
        <v>2</v>
      </c>
      <c r="F222" s="17">
        <v>2</v>
      </c>
      <c r="G222" s="17">
        <v>2</v>
      </c>
      <c r="H222" s="17">
        <v>3</v>
      </c>
      <c r="I222" s="17">
        <v>3</v>
      </c>
      <c r="J222" s="17">
        <v>2</v>
      </c>
      <c r="K222" s="17">
        <v>2</v>
      </c>
      <c r="L222" s="17">
        <v>2</v>
      </c>
      <c r="M222" s="17">
        <v>3</v>
      </c>
      <c r="N222" s="30"/>
      <c r="O222" s="42">
        <v>1</v>
      </c>
      <c r="P222" s="19"/>
      <c r="Q222" s="88"/>
      <c r="R222" s="88"/>
      <c r="S222" s="88"/>
      <c r="T222" s="88"/>
      <c r="U222" s="88"/>
    </row>
    <row r="223" spans="1:21">
      <c r="A223" s="15" t="s">
        <v>67</v>
      </c>
      <c r="B223" s="16" t="s">
        <v>32</v>
      </c>
      <c r="C223" s="17">
        <v>2</v>
      </c>
      <c r="D223" s="17">
        <v>2</v>
      </c>
      <c r="E223" s="17">
        <v>2</v>
      </c>
      <c r="F223" s="17">
        <v>2</v>
      </c>
      <c r="G223" s="17">
        <v>2</v>
      </c>
      <c r="H223" s="17">
        <v>1</v>
      </c>
      <c r="I223" s="17">
        <v>2</v>
      </c>
      <c r="J223" s="17">
        <v>2</v>
      </c>
      <c r="K223" s="17">
        <v>3</v>
      </c>
      <c r="L223" s="17">
        <v>2</v>
      </c>
      <c r="M223" s="17">
        <v>2</v>
      </c>
      <c r="N223" s="30"/>
      <c r="O223" s="42">
        <v>1</v>
      </c>
      <c r="P223" s="16"/>
      <c r="Q223" s="88"/>
      <c r="R223" s="88"/>
      <c r="S223" s="88"/>
      <c r="T223" s="88"/>
      <c r="U223" s="88"/>
    </row>
    <row r="224" spans="1:21">
      <c r="A224" s="95" t="s">
        <v>69</v>
      </c>
      <c r="B224" s="96" t="s">
        <v>32</v>
      </c>
      <c r="C224" s="127">
        <v>5</v>
      </c>
      <c r="D224" s="127">
        <v>4</v>
      </c>
      <c r="E224" s="127">
        <v>4</v>
      </c>
      <c r="F224" s="127">
        <v>3</v>
      </c>
      <c r="G224" s="127">
        <v>4</v>
      </c>
      <c r="H224" s="127">
        <v>4</v>
      </c>
      <c r="I224" s="127">
        <v>4</v>
      </c>
      <c r="J224" s="127">
        <v>3</v>
      </c>
      <c r="K224" s="127">
        <v>4</v>
      </c>
      <c r="L224" s="127">
        <v>3</v>
      </c>
      <c r="M224" s="127">
        <v>3</v>
      </c>
      <c r="N224" s="129" t="s">
        <v>199</v>
      </c>
      <c r="O224" s="133">
        <v>3</v>
      </c>
      <c r="P224" s="19"/>
      <c r="Q224" s="88"/>
      <c r="R224" s="88"/>
      <c r="S224" s="88"/>
      <c r="T224" s="88"/>
      <c r="U224" s="88"/>
    </row>
    <row r="225" spans="1:21">
      <c r="A225" s="89"/>
      <c r="B225" s="89" t="s">
        <v>194</v>
      </c>
      <c r="C225" s="2">
        <f t="shared" ref="C225:M225" si="206">SUM(C218:C224)</f>
        <v>28</v>
      </c>
      <c r="D225" s="2">
        <f t="shared" si="206"/>
        <v>23</v>
      </c>
      <c r="E225" s="2">
        <f t="shared" si="206"/>
        <v>22</v>
      </c>
      <c r="F225" s="2">
        <f t="shared" si="206"/>
        <v>20</v>
      </c>
      <c r="G225" s="2">
        <f t="shared" si="206"/>
        <v>20</v>
      </c>
      <c r="H225" s="2">
        <f t="shared" si="206"/>
        <v>23</v>
      </c>
      <c r="I225" s="2">
        <f t="shared" si="206"/>
        <v>26</v>
      </c>
      <c r="J225" s="2">
        <f t="shared" si="206"/>
        <v>20</v>
      </c>
      <c r="K225" s="2">
        <f t="shared" si="206"/>
        <v>28</v>
      </c>
      <c r="L225" s="2">
        <f t="shared" si="206"/>
        <v>24</v>
      </c>
      <c r="M225" s="2">
        <f t="shared" si="206"/>
        <v>22</v>
      </c>
      <c r="N225" s="89">
        <f t="shared" ref="N225" si="207">SUM(C225:M225)</f>
        <v>256</v>
      </c>
      <c r="O225" s="2">
        <f t="shared" ref="O225" si="208">SUM(O218:O224)</f>
        <v>16</v>
      </c>
      <c r="P225" s="89">
        <f t="shared" ref="P225" si="209">SUM(N225:O225)</f>
        <v>272</v>
      </c>
      <c r="Q225" s="89"/>
      <c r="R225" s="89"/>
      <c r="S225" s="89"/>
      <c r="T225" s="89"/>
      <c r="U225" s="89"/>
    </row>
    <row r="226" spans="1:21">
      <c r="A226" s="89"/>
      <c r="B226" s="89" t="s">
        <v>195</v>
      </c>
      <c r="C226" s="2">
        <v>1</v>
      </c>
      <c r="D226" s="2">
        <v>1</v>
      </c>
      <c r="E226" s="2">
        <v>3</v>
      </c>
      <c r="F226" s="2">
        <v>3</v>
      </c>
      <c r="G226" s="2">
        <v>3</v>
      </c>
      <c r="H226" s="2">
        <v>2</v>
      </c>
      <c r="I226" s="2">
        <v>1</v>
      </c>
      <c r="J226" s="2">
        <v>2</v>
      </c>
      <c r="K226" s="2">
        <v>1</v>
      </c>
      <c r="L226" s="2">
        <v>1</v>
      </c>
      <c r="M226" s="2">
        <v>1</v>
      </c>
      <c r="N226" s="2"/>
      <c r="O226" s="2">
        <v>3</v>
      </c>
      <c r="P226" s="89"/>
      <c r="Q226" s="89"/>
      <c r="R226" s="89"/>
      <c r="S226" s="89"/>
      <c r="T226" s="89"/>
      <c r="U226" s="89"/>
    </row>
    <row r="227" spans="1:21">
      <c r="A227" s="89"/>
      <c r="B227" s="89" t="s">
        <v>196</v>
      </c>
      <c r="C227" s="2">
        <f t="shared" ref="C227:M227" si="210">C225*C226</f>
        <v>28</v>
      </c>
      <c r="D227" s="2">
        <f t="shared" si="210"/>
        <v>23</v>
      </c>
      <c r="E227" s="2">
        <f t="shared" si="210"/>
        <v>66</v>
      </c>
      <c r="F227" s="2">
        <f t="shared" si="210"/>
        <v>60</v>
      </c>
      <c r="G227" s="2">
        <f t="shared" si="210"/>
        <v>60</v>
      </c>
      <c r="H227" s="2">
        <f t="shared" si="210"/>
        <v>46</v>
      </c>
      <c r="I227" s="2">
        <f t="shared" si="210"/>
        <v>26</v>
      </c>
      <c r="J227" s="2">
        <f t="shared" si="210"/>
        <v>40</v>
      </c>
      <c r="K227" s="2">
        <f t="shared" si="210"/>
        <v>28</v>
      </c>
      <c r="L227" s="2">
        <f t="shared" si="210"/>
        <v>24</v>
      </c>
      <c r="M227" s="2">
        <f t="shared" si="210"/>
        <v>22</v>
      </c>
      <c r="N227" s="90">
        <f t="shared" ref="N227" si="211">SUM(C227:M227)</f>
        <v>423</v>
      </c>
      <c r="O227" s="2">
        <f t="shared" ref="O227:U227" si="212">O225*O226</f>
        <v>48</v>
      </c>
      <c r="P227" s="90">
        <f t="shared" ref="P227" si="213">SUM(N227:O227)</f>
        <v>471</v>
      </c>
      <c r="Q227" s="89"/>
      <c r="R227" s="89"/>
      <c r="S227" s="89"/>
      <c r="T227" s="89"/>
      <c r="U227" s="89"/>
    </row>
    <row r="228" spans="1:21">
      <c r="A228" s="89"/>
      <c r="B228" s="89" t="s">
        <v>197</v>
      </c>
      <c r="C228" s="2">
        <v>35</v>
      </c>
      <c r="D228" s="2">
        <v>35</v>
      </c>
      <c r="E228" s="2">
        <v>105</v>
      </c>
      <c r="F228" s="2">
        <v>105</v>
      </c>
      <c r="G228" s="2">
        <v>105</v>
      </c>
      <c r="H228" s="2">
        <v>70</v>
      </c>
      <c r="I228" s="2">
        <v>35</v>
      </c>
      <c r="J228" s="2">
        <v>70</v>
      </c>
      <c r="K228" s="2">
        <v>35</v>
      </c>
      <c r="L228" s="2">
        <v>35</v>
      </c>
      <c r="M228" s="2">
        <v>35</v>
      </c>
      <c r="N228" s="89">
        <v>665</v>
      </c>
      <c r="O228" s="2">
        <v>105</v>
      </c>
      <c r="P228" s="89">
        <v>770</v>
      </c>
      <c r="Q228" s="89"/>
      <c r="R228" s="89"/>
      <c r="S228" s="89"/>
      <c r="T228" s="89"/>
      <c r="U228" s="89"/>
    </row>
    <row r="229" spans="1:21">
      <c r="A229" s="91"/>
      <c r="B229" s="93" t="s">
        <v>32</v>
      </c>
      <c r="C229" s="86">
        <f t="shared" ref="C229:M229" si="214">(C226*C225)/C228</f>
        <v>0.8</v>
      </c>
      <c r="D229" s="86">
        <f t="shared" si="214"/>
        <v>0.65714285714285714</v>
      </c>
      <c r="E229" s="86">
        <f t="shared" si="214"/>
        <v>0.62857142857142856</v>
      </c>
      <c r="F229" s="86">
        <f t="shared" si="214"/>
        <v>0.5714285714285714</v>
      </c>
      <c r="G229" s="86">
        <f t="shared" si="214"/>
        <v>0.5714285714285714</v>
      </c>
      <c r="H229" s="86">
        <f t="shared" si="214"/>
        <v>0.65714285714285714</v>
      </c>
      <c r="I229" s="86">
        <f t="shared" si="214"/>
        <v>0.74285714285714288</v>
      </c>
      <c r="J229" s="86">
        <f t="shared" si="214"/>
        <v>0.5714285714285714</v>
      </c>
      <c r="K229" s="86">
        <f t="shared" si="214"/>
        <v>0.8</v>
      </c>
      <c r="L229" s="86">
        <f t="shared" si="214"/>
        <v>0.68571428571428572</v>
      </c>
      <c r="M229" s="86">
        <f t="shared" si="214"/>
        <v>0.62857142857142856</v>
      </c>
      <c r="N229" s="92">
        <f t="shared" ref="N229" si="215">N227/N228</f>
        <v>0.63609022556390982</v>
      </c>
      <c r="O229" s="86">
        <f t="shared" ref="O229" si="216">(O226*O225)/O228</f>
        <v>0.45714285714285713</v>
      </c>
      <c r="P229" s="92">
        <f t="shared" ref="P229" si="217">P227/P228</f>
        <v>0.61168831168831173</v>
      </c>
      <c r="Q229" s="91"/>
      <c r="R229" s="91"/>
      <c r="S229" s="91"/>
      <c r="T229" s="91"/>
      <c r="U229" s="91"/>
    </row>
    <row r="230" spans="1:21">
      <c r="A230" s="15" t="s">
        <v>58</v>
      </c>
      <c r="B230" s="16" t="s">
        <v>33</v>
      </c>
      <c r="C230" s="17">
        <v>5</v>
      </c>
      <c r="D230" s="17">
        <v>5</v>
      </c>
      <c r="E230" s="17">
        <v>5</v>
      </c>
      <c r="F230" s="17">
        <v>4</v>
      </c>
      <c r="G230" s="17">
        <v>5</v>
      </c>
      <c r="H230" s="17">
        <v>5</v>
      </c>
      <c r="I230" s="17">
        <v>5</v>
      </c>
      <c r="J230" s="17">
        <v>4</v>
      </c>
      <c r="K230" s="17">
        <v>5</v>
      </c>
      <c r="L230" s="17">
        <v>5</v>
      </c>
      <c r="M230" s="17">
        <v>5</v>
      </c>
      <c r="N230" s="30"/>
      <c r="O230" s="18">
        <v>3</v>
      </c>
      <c r="P230" s="19"/>
      <c r="Q230" s="88"/>
      <c r="R230" s="88"/>
      <c r="S230" s="88"/>
      <c r="T230" s="88"/>
      <c r="U230" s="88"/>
    </row>
    <row r="231" spans="1:21">
      <c r="A231" s="100" t="s">
        <v>61</v>
      </c>
      <c r="B231" s="101" t="s">
        <v>33</v>
      </c>
      <c r="C231" s="116">
        <v>4</v>
      </c>
      <c r="D231" s="116">
        <v>4</v>
      </c>
      <c r="E231" s="116">
        <v>4</v>
      </c>
      <c r="F231" s="116">
        <v>3</v>
      </c>
      <c r="G231" s="116">
        <v>3</v>
      </c>
      <c r="H231" s="116">
        <v>3</v>
      </c>
      <c r="I231" s="116">
        <v>3</v>
      </c>
      <c r="J231" s="116">
        <v>3</v>
      </c>
      <c r="K231" s="116">
        <v>3</v>
      </c>
      <c r="L231" s="116">
        <v>3</v>
      </c>
      <c r="M231" s="116">
        <v>5</v>
      </c>
      <c r="N231" s="117" t="s">
        <v>199</v>
      </c>
      <c r="O231" s="118">
        <v>3</v>
      </c>
      <c r="P231" s="19"/>
      <c r="Q231" s="88"/>
      <c r="R231" s="88"/>
      <c r="S231" s="88"/>
      <c r="T231" s="88"/>
      <c r="U231" s="88"/>
    </row>
    <row r="232" spans="1:21">
      <c r="A232" s="100" t="s">
        <v>63</v>
      </c>
      <c r="B232" s="101" t="s">
        <v>33</v>
      </c>
      <c r="C232" s="116">
        <v>4</v>
      </c>
      <c r="D232" s="116">
        <v>4</v>
      </c>
      <c r="E232" s="116">
        <v>4</v>
      </c>
      <c r="F232" s="116">
        <v>3</v>
      </c>
      <c r="G232" s="116">
        <v>3</v>
      </c>
      <c r="H232" s="116">
        <v>4</v>
      </c>
      <c r="I232" s="116">
        <v>4</v>
      </c>
      <c r="J232" s="116">
        <v>3</v>
      </c>
      <c r="K232" s="116">
        <v>3</v>
      </c>
      <c r="L232" s="116">
        <v>4</v>
      </c>
      <c r="M232" s="116">
        <v>4</v>
      </c>
      <c r="N232" s="117" t="s">
        <v>199</v>
      </c>
      <c r="O232" s="118">
        <v>3</v>
      </c>
      <c r="P232" s="16"/>
      <c r="Q232" s="88"/>
      <c r="R232" s="88"/>
      <c r="S232" s="88"/>
      <c r="T232" s="88"/>
      <c r="U232" s="88"/>
    </row>
    <row r="233" spans="1:21">
      <c r="A233" s="101" t="s">
        <v>65</v>
      </c>
      <c r="B233" s="101" t="s">
        <v>33</v>
      </c>
      <c r="C233" s="121">
        <v>5</v>
      </c>
      <c r="D233" s="121">
        <v>5</v>
      </c>
      <c r="E233" s="121">
        <v>5</v>
      </c>
      <c r="F233" s="121">
        <v>4</v>
      </c>
      <c r="G233" s="121">
        <v>3</v>
      </c>
      <c r="H233" s="121">
        <v>4</v>
      </c>
      <c r="I233" s="121">
        <v>4</v>
      </c>
      <c r="J233" s="121">
        <v>4</v>
      </c>
      <c r="K233" s="121">
        <v>4</v>
      </c>
      <c r="L233" s="121">
        <v>3</v>
      </c>
      <c r="M233" s="121">
        <v>4</v>
      </c>
      <c r="N233" s="122" t="s">
        <v>199</v>
      </c>
      <c r="O233" s="123">
        <v>3</v>
      </c>
      <c r="P233" s="19"/>
      <c r="Q233" s="88"/>
      <c r="R233" s="88"/>
      <c r="S233" s="88"/>
      <c r="T233" s="88"/>
      <c r="U233" s="88"/>
    </row>
    <row r="234" spans="1:21">
      <c r="A234" s="15" t="s">
        <v>66</v>
      </c>
      <c r="B234" s="16" t="s">
        <v>33</v>
      </c>
      <c r="C234" s="17">
        <v>4</v>
      </c>
      <c r="D234" s="17">
        <v>4</v>
      </c>
      <c r="E234" s="17">
        <v>4</v>
      </c>
      <c r="F234" s="17">
        <v>3</v>
      </c>
      <c r="G234" s="17">
        <v>4</v>
      </c>
      <c r="H234" s="17">
        <v>4</v>
      </c>
      <c r="I234" s="17">
        <v>3</v>
      </c>
      <c r="J234" s="17">
        <v>4</v>
      </c>
      <c r="K234" s="17">
        <v>4</v>
      </c>
      <c r="L234" s="17">
        <v>4</v>
      </c>
      <c r="M234" s="17">
        <v>4</v>
      </c>
      <c r="N234" s="30"/>
      <c r="O234" s="18">
        <v>3</v>
      </c>
      <c r="P234" s="19"/>
      <c r="Q234" s="88"/>
      <c r="R234" s="88"/>
      <c r="S234" s="88"/>
      <c r="T234" s="88"/>
      <c r="U234" s="88"/>
    </row>
    <row r="235" spans="1:21">
      <c r="A235" s="15" t="s">
        <v>67</v>
      </c>
      <c r="B235" s="16" t="s">
        <v>33</v>
      </c>
      <c r="C235" s="17">
        <v>5</v>
      </c>
      <c r="D235" s="17">
        <v>4</v>
      </c>
      <c r="E235" s="17">
        <v>5</v>
      </c>
      <c r="F235" s="17">
        <v>3</v>
      </c>
      <c r="G235" s="17">
        <v>3</v>
      </c>
      <c r="H235" s="17">
        <v>4</v>
      </c>
      <c r="I235" s="17">
        <v>5</v>
      </c>
      <c r="J235" s="17">
        <v>4</v>
      </c>
      <c r="K235" s="17">
        <v>5</v>
      </c>
      <c r="L235" s="17">
        <v>5</v>
      </c>
      <c r="M235" s="17">
        <v>5</v>
      </c>
      <c r="N235" s="30"/>
      <c r="O235" s="18">
        <v>3</v>
      </c>
      <c r="P235" s="16"/>
      <c r="Q235" s="88"/>
      <c r="R235" s="88"/>
      <c r="S235" s="88"/>
      <c r="T235" s="88"/>
      <c r="U235" s="88"/>
    </row>
    <row r="236" spans="1:21">
      <c r="A236" s="95" t="s">
        <v>69</v>
      </c>
      <c r="B236" s="96" t="s">
        <v>33</v>
      </c>
      <c r="C236" s="127">
        <v>5</v>
      </c>
      <c r="D236" s="127">
        <v>5</v>
      </c>
      <c r="E236" s="127">
        <v>5</v>
      </c>
      <c r="F236" s="127">
        <v>5</v>
      </c>
      <c r="G236" s="132">
        <v>3</v>
      </c>
      <c r="H236" s="132">
        <v>3</v>
      </c>
      <c r="I236" s="127">
        <v>5</v>
      </c>
      <c r="J236" s="127">
        <v>5</v>
      </c>
      <c r="K236" s="127">
        <v>5</v>
      </c>
      <c r="L236" s="127">
        <v>5</v>
      </c>
      <c r="M236" s="127">
        <v>5</v>
      </c>
      <c r="N236" s="129" t="s">
        <v>199</v>
      </c>
      <c r="O236" s="133">
        <v>3</v>
      </c>
      <c r="P236" s="19"/>
      <c r="Q236" s="88"/>
      <c r="R236" s="88"/>
      <c r="S236" s="88"/>
      <c r="T236" s="88"/>
      <c r="U236" s="88"/>
    </row>
    <row r="237" spans="1:21">
      <c r="A237" s="89"/>
      <c r="B237" s="89" t="s">
        <v>194</v>
      </c>
      <c r="C237" s="2">
        <f t="shared" ref="C237:M237" si="218">SUM(C230:C236)</f>
        <v>32</v>
      </c>
      <c r="D237" s="2">
        <f t="shared" si="218"/>
        <v>31</v>
      </c>
      <c r="E237" s="2">
        <f t="shared" si="218"/>
        <v>32</v>
      </c>
      <c r="F237" s="2">
        <f t="shared" si="218"/>
        <v>25</v>
      </c>
      <c r="G237" s="2">
        <f t="shared" si="218"/>
        <v>24</v>
      </c>
      <c r="H237" s="2">
        <f t="shared" si="218"/>
        <v>27</v>
      </c>
      <c r="I237" s="2">
        <f t="shared" si="218"/>
        <v>29</v>
      </c>
      <c r="J237" s="2">
        <f t="shared" si="218"/>
        <v>27</v>
      </c>
      <c r="K237" s="2">
        <f t="shared" si="218"/>
        <v>29</v>
      </c>
      <c r="L237" s="2">
        <f t="shared" si="218"/>
        <v>29</v>
      </c>
      <c r="M237" s="2">
        <f t="shared" si="218"/>
        <v>32</v>
      </c>
      <c r="N237" s="89">
        <f t="shared" ref="N237" si="219">SUM(C237:M237)</f>
        <v>317</v>
      </c>
      <c r="O237" s="2">
        <f t="shared" ref="O237" si="220">SUM(O230:O236)</f>
        <v>21</v>
      </c>
      <c r="P237" s="89">
        <f t="shared" ref="P237" si="221">SUM(N237:O237)</f>
        <v>338</v>
      </c>
      <c r="Q237" s="89"/>
      <c r="R237" s="89"/>
      <c r="S237" s="89"/>
      <c r="T237" s="89"/>
      <c r="U237" s="89"/>
    </row>
    <row r="238" spans="1:21">
      <c r="A238" s="89"/>
      <c r="B238" s="89" t="s">
        <v>195</v>
      </c>
      <c r="C238" s="2">
        <v>1</v>
      </c>
      <c r="D238" s="2">
        <v>1</v>
      </c>
      <c r="E238" s="2">
        <v>3</v>
      </c>
      <c r="F238" s="2">
        <v>3</v>
      </c>
      <c r="G238" s="2">
        <v>3</v>
      </c>
      <c r="H238" s="2">
        <v>2</v>
      </c>
      <c r="I238" s="2">
        <v>1</v>
      </c>
      <c r="J238" s="2">
        <v>2</v>
      </c>
      <c r="K238" s="2">
        <v>1</v>
      </c>
      <c r="L238" s="2">
        <v>1</v>
      </c>
      <c r="M238" s="2">
        <v>1</v>
      </c>
      <c r="N238" s="2"/>
      <c r="O238" s="2">
        <v>3</v>
      </c>
      <c r="P238" s="89"/>
      <c r="Q238" s="89"/>
      <c r="R238" s="89"/>
      <c r="S238" s="89"/>
      <c r="T238" s="89"/>
      <c r="U238" s="89"/>
    </row>
    <row r="239" spans="1:21">
      <c r="A239" s="89"/>
      <c r="B239" s="89" t="s">
        <v>196</v>
      </c>
      <c r="C239" s="2">
        <f t="shared" ref="C239:M239" si="222">C237*C238</f>
        <v>32</v>
      </c>
      <c r="D239" s="2">
        <f t="shared" si="222"/>
        <v>31</v>
      </c>
      <c r="E239" s="2">
        <f t="shared" si="222"/>
        <v>96</v>
      </c>
      <c r="F239" s="2">
        <f t="shared" si="222"/>
        <v>75</v>
      </c>
      <c r="G239" s="2">
        <f t="shared" si="222"/>
        <v>72</v>
      </c>
      <c r="H239" s="2">
        <f t="shared" si="222"/>
        <v>54</v>
      </c>
      <c r="I239" s="2">
        <f t="shared" si="222"/>
        <v>29</v>
      </c>
      <c r="J239" s="2">
        <f t="shared" si="222"/>
        <v>54</v>
      </c>
      <c r="K239" s="2">
        <f t="shared" si="222"/>
        <v>29</v>
      </c>
      <c r="L239" s="2">
        <f t="shared" si="222"/>
        <v>29</v>
      </c>
      <c r="M239" s="2">
        <f t="shared" si="222"/>
        <v>32</v>
      </c>
      <c r="N239" s="90">
        <f t="shared" ref="N239" si="223">SUM(C239:M239)</f>
        <v>533</v>
      </c>
      <c r="O239" s="2">
        <f t="shared" ref="O239:U239" si="224">O237*O238</f>
        <v>63</v>
      </c>
      <c r="P239" s="90">
        <f t="shared" ref="P239" si="225">SUM(N239:O239)</f>
        <v>596</v>
      </c>
      <c r="Q239" s="89"/>
      <c r="R239" s="89"/>
      <c r="S239" s="89"/>
      <c r="T239" s="89"/>
      <c r="U239" s="89"/>
    </row>
    <row r="240" spans="1:21">
      <c r="A240" s="89"/>
      <c r="B240" s="89" t="s">
        <v>197</v>
      </c>
      <c r="C240" s="2">
        <v>35</v>
      </c>
      <c r="D240" s="2">
        <v>35</v>
      </c>
      <c r="E240" s="2">
        <v>105</v>
      </c>
      <c r="F240" s="2">
        <v>105</v>
      </c>
      <c r="G240" s="2">
        <v>105</v>
      </c>
      <c r="H240" s="2">
        <v>70</v>
      </c>
      <c r="I240" s="2">
        <v>35</v>
      </c>
      <c r="J240" s="2">
        <v>70</v>
      </c>
      <c r="K240" s="2">
        <v>35</v>
      </c>
      <c r="L240" s="2">
        <v>35</v>
      </c>
      <c r="M240" s="2">
        <v>35</v>
      </c>
      <c r="N240" s="89">
        <v>665</v>
      </c>
      <c r="O240" s="2">
        <v>105</v>
      </c>
      <c r="P240" s="89">
        <v>770</v>
      </c>
      <c r="Q240" s="89"/>
      <c r="R240" s="89"/>
      <c r="S240" s="89"/>
      <c r="T240" s="89"/>
      <c r="U240" s="89"/>
    </row>
    <row r="241" spans="1:21">
      <c r="A241" s="91"/>
      <c r="B241" s="93" t="s">
        <v>33</v>
      </c>
      <c r="C241" s="86">
        <f t="shared" ref="C241:M241" si="226">(C238*C237)/C240</f>
        <v>0.91428571428571426</v>
      </c>
      <c r="D241" s="86">
        <f t="shared" si="226"/>
        <v>0.88571428571428568</v>
      </c>
      <c r="E241" s="86">
        <f t="shared" si="226"/>
        <v>0.91428571428571426</v>
      </c>
      <c r="F241" s="86">
        <f t="shared" si="226"/>
        <v>0.7142857142857143</v>
      </c>
      <c r="G241" s="86">
        <f t="shared" si="226"/>
        <v>0.68571428571428572</v>
      </c>
      <c r="H241" s="86">
        <f t="shared" si="226"/>
        <v>0.77142857142857146</v>
      </c>
      <c r="I241" s="86">
        <f t="shared" si="226"/>
        <v>0.82857142857142863</v>
      </c>
      <c r="J241" s="86">
        <f t="shared" si="226"/>
        <v>0.77142857142857146</v>
      </c>
      <c r="K241" s="86">
        <f t="shared" si="226"/>
        <v>0.82857142857142863</v>
      </c>
      <c r="L241" s="86">
        <f t="shared" si="226"/>
        <v>0.82857142857142863</v>
      </c>
      <c r="M241" s="86">
        <f t="shared" si="226"/>
        <v>0.91428571428571426</v>
      </c>
      <c r="N241" s="92">
        <f t="shared" ref="N241" si="227">N239/N240</f>
        <v>0.80150375939849627</v>
      </c>
      <c r="O241" s="86">
        <f t="shared" ref="O241" si="228">(O238*O237)/O240</f>
        <v>0.6</v>
      </c>
      <c r="P241" s="92">
        <f t="shared" ref="P241" si="229">P239/P240</f>
        <v>0.77402597402597406</v>
      </c>
      <c r="Q241" s="91"/>
      <c r="R241" s="91"/>
      <c r="S241" s="91"/>
      <c r="T241" s="91"/>
      <c r="U241" s="91"/>
    </row>
    <row r="242" spans="1:21">
      <c r="A242" s="15" t="s">
        <v>58</v>
      </c>
      <c r="B242" s="16" t="s">
        <v>34</v>
      </c>
      <c r="C242" s="17">
        <v>3</v>
      </c>
      <c r="D242" s="17">
        <v>2</v>
      </c>
      <c r="E242" s="17">
        <v>5</v>
      </c>
      <c r="F242" s="17">
        <v>5</v>
      </c>
      <c r="G242" s="17">
        <v>5</v>
      </c>
      <c r="H242" s="17">
        <v>5</v>
      </c>
      <c r="I242" s="17">
        <v>3</v>
      </c>
      <c r="J242" s="17">
        <v>3</v>
      </c>
      <c r="K242" s="17">
        <v>3</v>
      </c>
      <c r="L242" s="17">
        <v>4</v>
      </c>
      <c r="M242" s="17">
        <v>5</v>
      </c>
      <c r="N242" s="30"/>
      <c r="O242" s="18">
        <v>4</v>
      </c>
      <c r="P242" s="19"/>
      <c r="Q242" s="88"/>
      <c r="R242" s="88"/>
      <c r="S242" s="88"/>
      <c r="T242" s="88"/>
      <c r="U242" s="88"/>
    </row>
    <row r="243" spans="1:21">
      <c r="A243" s="100" t="s">
        <v>61</v>
      </c>
      <c r="B243" s="101" t="s">
        <v>34</v>
      </c>
      <c r="C243" s="116">
        <v>4</v>
      </c>
      <c r="D243" s="116">
        <v>5</v>
      </c>
      <c r="E243" s="116">
        <v>5</v>
      </c>
      <c r="F243" s="116">
        <v>4</v>
      </c>
      <c r="G243" s="116">
        <v>4</v>
      </c>
      <c r="H243" s="116">
        <v>5</v>
      </c>
      <c r="I243" s="116">
        <v>4</v>
      </c>
      <c r="J243" s="116">
        <v>4</v>
      </c>
      <c r="K243" s="116">
        <v>5</v>
      </c>
      <c r="L243" s="116">
        <v>3</v>
      </c>
      <c r="M243" s="116">
        <v>5</v>
      </c>
      <c r="N243" s="117" t="s">
        <v>199</v>
      </c>
      <c r="O243" s="118">
        <v>4</v>
      </c>
      <c r="P243" s="19"/>
      <c r="Q243" s="88"/>
      <c r="R243" s="88"/>
      <c r="S243" s="88"/>
      <c r="T243" s="88"/>
      <c r="U243" s="88"/>
    </row>
    <row r="244" spans="1:21">
      <c r="A244" s="100" t="s">
        <v>63</v>
      </c>
      <c r="B244" s="101" t="s">
        <v>34</v>
      </c>
      <c r="C244" s="116">
        <v>4</v>
      </c>
      <c r="D244" s="116">
        <v>3</v>
      </c>
      <c r="E244" s="116">
        <v>4</v>
      </c>
      <c r="F244" s="116">
        <v>3</v>
      </c>
      <c r="G244" s="116">
        <v>3</v>
      </c>
      <c r="H244" s="116">
        <v>3</v>
      </c>
      <c r="I244" s="116">
        <v>2</v>
      </c>
      <c r="J244" s="116">
        <v>3</v>
      </c>
      <c r="K244" s="116">
        <v>4</v>
      </c>
      <c r="L244" s="116">
        <v>4</v>
      </c>
      <c r="M244" s="116">
        <v>3</v>
      </c>
      <c r="N244" s="117" t="s">
        <v>199</v>
      </c>
      <c r="O244" s="118">
        <v>3</v>
      </c>
      <c r="P244" s="16"/>
      <c r="Q244" s="88"/>
      <c r="R244" s="88"/>
      <c r="S244" s="88"/>
      <c r="T244" s="88"/>
      <c r="U244" s="88"/>
    </row>
    <row r="245" spans="1:21">
      <c r="A245" s="101" t="s">
        <v>65</v>
      </c>
      <c r="B245" s="101" t="s">
        <v>34</v>
      </c>
      <c r="C245" s="121">
        <v>4</v>
      </c>
      <c r="D245" s="121">
        <v>3</v>
      </c>
      <c r="E245" s="121">
        <v>4</v>
      </c>
      <c r="F245" s="121">
        <v>4</v>
      </c>
      <c r="G245" s="121">
        <v>4</v>
      </c>
      <c r="H245" s="121">
        <v>4</v>
      </c>
      <c r="I245" s="121">
        <v>4</v>
      </c>
      <c r="J245" s="121">
        <v>4</v>
      </c>
      <c r="K245" s="121">
        <v>3</v>
      </c>
      <c r="L245" s="121">
        <v>4</v>
      </c>
      <c r="M245" s="121">
        <v>4</v>
      </c>
      <c r="N245" s="122" t="s">
        <v>199</v>
      </c>
      <c r="O245" s="123">
        <v>4</v>
      </c>
      <c r="P245" s="19"/>
      <c r="Q245" s="88"/>
      <c r="R245" s="88"/>
      <c r="S245" s="88"/>
      <c r="T245" s="88"/>
      <c r="U245" s="88"/>
    </row>
    <row r="246" spans="1:21">
      <c r="A246" s="15" t="s">
        <v>66</v>
      </c>
      <c r="B246" s="16" t="s">
        <v>34</v>
      </c>
      <c r="C246" s="17">
        <v>4</v>
      </c>
      <c r="D246" s="17">
        <v>3</v>
      </c>
      <c r="E246" s="17">
        <v>3</v>
      </c>
      <c r="F246" s="17">
        <v>4</v>
      </c>
      <c r="G246" s="17">
        <v>4</v>
      </c>
      <c r="H246" s="17">
        <v>4</v>
      </c>
      <c r="I246" s="17">
        <v>4</v>
      </c>
      <c r="J246" s="17">
        <v>3</v>
      </c>
      <c r="K246" s="17">
        <v>5</v>
      </c>
      <c r="L246" s="17">
        <v>4</v>
      </c>
      <c r="M246" s="17">
        <v>4</v>
      </c>
      <c r="N246" s="30"/>
      <c r="O246" s="18">
        <v>5</v>
      </c>
      <c r="P246" s="19"/>
      <c r="Q246" s="88"/>
      <c r="R246" s="88"/>
      <c r="S246" s="88"/>
      <c r="T246" s="88"/>
      <c r="U246" s="88"/>
    </row>
    <row r="247" spans="1:21">
      <c r="A247" s="15" t="s">
        <v>67</v>
      </c>
      <c r="B247" s="16" t="s">
        <v>34</v>
      </c>
      <c r="C247" s="17">
        <v>3</v>
      </c>
      <c r="D247" s="17">
        <v>3</v>
      </c>
      <c r="E247" s="17">
        <v>3</v>
      </c>
      <c r="F247" s="17">
        <v>4</v>
      </c>
      <c r="G247" s="17">
        <v>3</v>
      </c>
      <c r="H247" s="17">
        <v>4</v>
      </c>
      <c r="I247" s="17">
        <v>4</v>
      </c>
      <c r="J247" s="17">
        <v>3</v>
      </c>
      <c r="K247" s="17">
        <v>4</v>
      </c>
      <c r="L247" s="17">
        <v>3</v>
      </c>
      <c r="M247" s="17">
        <v>4</v>
      </c>
      <c r="N247" s="30"/>
      <c r="O247" s="18">
        <v>4</v>
      </c>
      <c r="P247" s="16"/>
      <c r="Q247" s="88"/>
      <c r="R247" s="88"/>
      <c r="S247" s="88"/>
      <c r="T247" s="88"/>
      <c r="U247" s="88"/>
    </row>
    <row r="248" spans="1:21">
      <c r="A248" s="95" t="s">
        <v>69</v>
      </c>
      <c r="B248" s="96" t="s">
        <v>34</v>
      </c>
      <c r="C248" s="127">
        <v>5</v>
      </c>
      <c r="D248" s="127">
        <v>5</v>
      </c>
      <c r="E248" s="127">
        <v>4</v>
      </c>
      <c r="F248" s="127">
        <v>5</v>
      </c>
      <c r="G248" s="127">
        <v>5</v>
      </c>
      <c r="H248" s="127">
        <v>5</v>
      </c>
      <c r="I248" s="127">
        <v>5</v>
      </c>
      <c r="J248" s="127">
        <v>5</v>
      </c>
      <c r="K248" s="127">
        <v>5</v>
      </c>
      <c r="L248" s="127">
        <v>5</v>
      </c>
      <c r="M248" s="127">
        <v>5</v>
      </c>
      <c r="N248" s="129" t="s">
        <v>199</v>
      </c>
      <c r="O248" s="134">
        <v>5</v>
      </c>
      <c r="P248" s="19"/>
      <c r="Q248" s="88"/>
      <c r="R248" s="88"/>
      <c r="S248" s="88"/>
      <c r="T248" s="88"/>
      <c r="U248" s="88"/>
    </row>
    <row r="249" spans="1:21">
      <c r="A249" s="89"/>
      <c r="B249" s="89" t="s">
        <v>194</v>
      </c>
      <c r="C249" s="2">
        <f t="shared" ref="C249" si="230">SUM(C242:C248)</f>
        <v>27</v>
      </c>
      <c r="D249" s="2">
        <f t="shared" ref="D249" si="231">SUM(D242:D248)</f>
        <v>24</v>
      </c>
      <c r="E249" s="2">
        <f t="shared" ref="E249" si="232">SUM(E242:E248)</f>
        <v>28</v>
      </c>
      <c r="F249" s="2">
        <f t="shared" ref="F249" si="233">SUM(F242:F248)</f>
        <v>29</v>
      </c>
      <c r="G249" s="2">
        <f t="shared" ref="G249" si="234">SUM(G242:G248)</f>
        <v>28</v>
      </c>
      <c r="H249" s="2">
        <f t="shared" ref="H249" si="235">SUM(H242:H248)</f>
        <v>30</v>
      </c>
      <c r="I249" s="2">
        <f t="shared" ref="I249" si="236">SUM(I242:I248)</f>
        <v>26</v>
      </c>
      <c r="J249" s="2">
        <f t="shared" ref="J249" si="237">SUM(J242:J248)</f>
        <v>25</v>
      </c>
      <c r="K249" s="2">
        <f t="shared" ref="K249" si="238">SUM(K242:K248)</f>
        <v>29</v>
      </c>
      <c r="L249" s="2">
        <f t="shared" ref="L249" si="239">SUM(L242:L248)</f>
        <v>27</v>
      </c>
      <c r="M249" s="2">
        <f t="shared" ref="M249" si="240">SUM(M242:M248)</f>
        <v>30</v>
      </c>
      <c r="N249" s="89">
        <f t="shared" ref="N249" si="241">SUM(C249:M249)</f>
        <v>303</v>
      </c>
      <c r="O249" s="2">
        <f t="shared" ref="O249" si="242">SUM(O242:O248)</f>
        <v>29</v>
      </c>
      <c r="P249" s="89">
        <f t="shared" ref="P249" si="243">SUM(N249:O249)</f>
        <v>332</v>
      </c>
      <c r="Q249" s="89"/>
      <c r="R249" s="89"/>
      <c r="S249" s="89"/>
      <c r="T249" s="89"/>
      <c r="U249" s="89"/>
    </row>
    <row r="250" spans="1:21">
      <c r="A250" s="89"/>
      <c r="B250" s="89" t="s">
        <v>195</v>
      </c>
      <c r="C250" s="2">
        <v>1</v>
      </c>
      <c r="D250" s="2">
        <v>1</v>
      </c>
      <c r="E250" s="2">
        <v>3</v>
      </c>
      <c r="F250" s="2">
        <v>3</v>
      </c>
      <c r="G250" s="2">
        <v>3</v>
      </c>
      <c r="H250" s="2">
        <v>2</v>
      </c>
      <c r="I250" s="2">
        <v>1</v>
      </c>
      <c r="J250" s="2">
        <v>2</v>
      </c>
      <c r="K250" s="2">
        <v>1</v>
      </c>
      <c r="L250" s="2">
        <v>1</v>
      </c>
      <c r="M250" s="2">
        <v>1</v>
      </c>
      <c r="N250" s="2"/>
      <c r="O250" s="2">
        <v>3</v>
      </c>
      <c r="P250" s="89"/>
      <c r="Q250" s="89"/>
      <c r="R250" s="89"/>
      <c r="S250" s="89"/>
      <c r="T250" s="89"/>
      <c r="U250" s="89"/>
    </row>
    <row r="251" spans="1:21">
      <c r="A251" s="89"/>
      <c r="B251" s="89" t="s">
        <v>196</v>
      </c>
      <c r="C251" s="2">
        <f t="shared" ref="C251" si="244">C249*C250</f>
        <v>27</v>
      </c>
      <c r="D251" s="2">
        <f t="shared" ref="D251" si="245">D249*D250</f>
        <v>24</v>
      </c>
      <c r="E251" s="2">
        <f t="shared" ref="E251" si="246">E249*E250</f>
        <v>84</v>
      </c>
      <c r="F251" s="2">
        <f t="shared" ref="F251" si="247">F249*F250</f>
        <v>87</v>
      </c>
      <c r="G251" s="2">
        <f t="shared" ref="G251" si="248">G249*G250</f>
        <v>84</v>
      </c>
      <c r="H251" s="2">
        <f t="shared" ref="H251" si="249">H249*H250</f>
        <v>60</v>
      </c>
      <c r="I251" s="2">
        <f t="shared" ref="I251" si="250">I249*I250</f>
        <v>26</v>
      </c>
      <c r="J251" s="2">
        <f t="shared" ref="J251" si="251">J249*J250</f>
        <v>50</v>
      </c>
      <c r="K251" s="2">
        <f t="shared" ref="K251" si="252">K249*K250</f>
        <v>29</v>
      </c>
      <c r="L251" s="2">
        <f t="shared" ref="L251" si="253">L249*L250</f>
        <v>27</v>
      </c>
      <c r="M251" s="2">
        <f t="shared" ref="M251" si="254">M249*M250</f>
        <v>30</v>
      </c>
      <c r="N251" s="90">
        <f t="shared" ref="N251" si="255">SUM(C251:M251)</f>
        <v>528</v>
      </c>
      <c r="O251" s="2">
        <f t="shared" ref="O251:U251" si="256">O249*O250</f>
        <v>87</v>
      </c>
      <c r="P251" s="90">
        <f t="shared" ref="P251" si="257">SUM(N251:O251)</f>
        <v>615</v>
      </c>
      <c r="Q251" s="89"/>
      <c r="R251" s="89"/>
      <c r="S251" s="89"/>
      <c r="T251" s="89"/>
      <c r="U251" s="89"/>
    </row>
    <row r="252" spans="1:21">
      <c r="A252" s="89"/>
      <c r="B252" s="89" t="s">
        <v>197</v>
      </c>
      <c r="C252" s="2">
        <v>35</v>
      </c>
      <c r="D252" s="2">
        <v>35</v>
      </c>
      <c r="E252" s="2">
        <v>105</v>
      </c>
      <c r="F252" s="2">
        <v>105</v>
      </c>
      <c r="G252" s="2">
        <v>105</v>
      </c>
      <c r="H252" s="2">
        <v>70</v>
      </c>
      <c r="I252" s="2">
        <v>35</v>
      </c>
      <c r="J252" s="2">
        <v>70</v>
      </c>
      <c r="K252" s="2">
        <v>35</v>
      </c>
      <c r="L252" s="2">
        <v>35</v>
      </c>
      <c r="M252" s="2">
        <v>35</v>
      </c>
      <c r="N252" s="89">
        <v>665</v>
      </c>
      <c r="O252" s="2">
        <v>105</v>
      </c>
      <c r="P252" s="89">
        <v>770</v>
      </c>
      <c r="Q252" s="89"/>
      <c r="R252" s="89"/>
      <c r="S252" s="89"/>
      <c r="T252" s="89"/>
      <c r="U252" s="89"/>
    </row>
    <row r="253" spans="1:21">
      <c r="A253" s="91"/>
      <c r="B253" s="93" t="s">
        <v>34</v>
      </c>
      <c r="C253" s="86">
        <f t="shared" ref="C253" si="258">(C250*C249)/C252</f>
        <v>0.77142857142857146</v>
      </c>
      <c r="D253" s="86">
        <f t="shared" ref="D253" si="259">(D250*D249)/D252</f>
        <v>0.68571428571428572</v>
      </c>
      <c r="E253" s="86">
        <f t="shared" ref="E253" si="260">(E250*E249)/E252</f>
        <v>0.8</v>
      </c>
      <c r="F253" s="86">
        <f t="shared" ref="F253" si="261">(F250*F249)/F252</f>
        <v>0.82857142857142863</v>
      </c>
      <c r="G253" s="86">
        <f t="shared" ref="G253" si="262">(G250*G249)/G252</f>
        <v>0.8</v>
      </c>
      <c r="H253" s="86">
        <f t="shared" ref="H253" si="263">(H250*H249)/H252</f>
        <v>0.8571428571428571</v>
      </c>
      <c r="I253" s="86">
        <f t="shared" ref="I253" si="264">(I250*I249)/I252</f>
        <v>0.74285714285714288</v>
      </c>
      <c r="J253" s="86">
        <f t="shared" ref="J253" si="265">(J250*J249)/J252</f>
        <v>0.7142857142857143</v>
      </c>
      <c r="K253" s="86">
        <f t="shared" ref="K253" si="266">(K250*K249)/K252</f>
        <v>0.82857142857142863</v>
      </c>
      <c r="L253" s="86">
        <f t="shared" ref="L253" si="267">(L250*L249)/L252</f>
        <v>0.77142857142857146</v>
      </c>
      <c r="M253" s="86">
        <f t="shared" ref="M253" si="268">(M250*M249)/M252</f>
        <v>0.8571428571428571</v>
      </c>
      <c r="N253" s="92">
        <f t="shared" ref="N253" si="269">N251/N252</f>
        <v>0.79398496240601502</v>
      </c>
      <c r="O253" s="86">
        <f t="shared" ref="O253" si="270">(O250*O249)/O252</f>
        <v>0.82857142857142863</v>
      </c>
      <c r="P253" s="92">
        <f t="shared" ref="P253" si="271">P251/P252</f>
        <v>0.79870129870129869</v>
      </c>
      <c r="Q253" s="91"/>
      <c r="R253" s="91"/>
      <c r="S253" s="91"/>
      <c r="T253" s="91"/>
      <c r="U253" s="91"/>
    </row>
    <row r="254" spans="1:21">
      <c r="A254" s="15" t="s">
        <v>58</v>
      </c>
      <c r="B254" s="16" t="s">
        <v>35</v>
      </c>
      <c r="C254" s="17">
        <v>4</v>
      </c>
      <c r="D254" s="17">
        <v>1</v>
      </c>
      <c r="E254" s="17">
        <v>4</v>
      </c>
      <c r="F254" s="17">
        <v>4</v>
      </c>
      <c r="G254" s="17">
        <v>5</v>
      </c>
      <c r="H254" s="17">
        <v>5</v>
      </c>
      <c r="I254" s="17">
        <v>3</v>
      </c>
      <c r="J254" s="17">
        <v>1</v>
      </c>
      <c r="K254" s="17">
        <v>4</v>
      </c>
      <c r="L254" s="17">
        <v>4</v>
      </c>
      <c r="M254" s="17">
        <v>5</v>
      </c>
      <c r="N254" s="30"/>
      <c r="O254" s="18">
        <v>3</v>
      </c>
      <c r="P254" s="19"/>
      <c r="Q254" s="88"/>
      <c r="R254" s="88"/>
      <c r="S254" s="88"/>
      <c r="T254" s="88"/>
      <c r="U254" s="88"/>
    </row>
    <row r="255" spans="1:21">
      <c r="A255" s="100" t="s">
        <v>61</v>
      </c>
      <c r="B255" s="101" t="s">
        <v>35</v>
      </c>
      <c r="C255" s="116">
        <v>4</v>
      </c>
      <c r="D255" s="116">
        <v>3</v>
      </c>
      <c r="E255" s="116">
        <v>3</v>
      </c>
      <c r="F255" s="116">
        <v>4</v>
      </c>
      <c r="G255" s="116">
        <v>3</v>
      </c>
      <c r="H255" s="116">
        <v>3</v>
      </c>
      <c r="I255" s="116">
        <v>3</v>
      </c>
      <c r="J255" s="116">
        <v>3</v>
      </c>
      <c r="K255" s="116">
        <v>4</v>
      </c>
      <c r="L255" s="116">
        <v>4</v>
      </c>
      <c r="M255" s="116">
        <v>4</v>
      </c>
      <c r="N255" s="117" t="s">
        <v>199</v>
      </c>
      <c r="O255" s="118">
        <v>3</v>
      </c>
      <c r="P255" s="19"/>
      <c r="Q255" s="88"/>
      <c r="R255" s="88"/>
      <c r="S255" s="88"/>
      <c r="T255" s="88"/>
      <c r="U255" s="88"/>
    </row>
    <row r="256" spans="1:21">
      <c r="A256" s="100" t="s">
        <v>63</v>
      </c>
      <c r="B256" s="101" t="s">
        <v>35</v>
      </c>
      <c r="C256" s="116">
        <v>4</v>
      </c>
      <c r="D256" s="116">
        <v>4</v>
      </c>
      <c r="E256" s="116">
        <v>4</v>
      </c>
      <c r="F256" s="116">
        <v>4</v>
      </c>
      <c r="G256" s="116">
        <v>4</v>
      </c>
      <c r="H256" s="116">
        <v>4</v>
      </c>
      <c r="I256" s="116">
        <v>3</v>
      </c>
      <c r="J256" s="116">
        <v>3</v>
      </c>
      <c r="K256" s="116">
        <v>4</v>
      </c>
      <c r="L256" s="116">
        <v>4</v>
      </c>
      <c r="M256" s="116">
        <v>4</v>
      </c>
      <c r="N256" s="117" t="s">
        <v>199</v>
      </c>
      <c r="O256" s="118">
        <v>4</v>
      </c>
      <c r="P256" s="16"/>
      <c r="Q256" s="88"/>
      <c r="R256" s="88"/>
      <c r="S256" s="88"/>
      <c r="T256" s="88"/>
      <c r="U256" s="88"/>
    </row>
    <row r="257" spans="1:21">
      <c r="A257" s="101" t="s">
        <v>65</v>
      </c>
      <c r="B257" s="101" t="s">
        <v>35</v>
      </c>
      <c r="C257" s="121">
        <v>4</v>
      </c>
      <c r="D257" s="121">
        <v>3</v>
      </c>
      <c r="E257" s="135">
        <v>3</v>
      </c>
      <c r="F257" s="135">
        <v>3</v>
      </c>
      <c r="G257" s="135">
        <v>3</v>
      </c>
      <c r="H257" s="121">
        <v>3</v>
      </c>
      <c r="I257" s="121">
        <v>4</v>
      </c>
      <c r="J257" s="121">
        <v>4</v>
      </c>
      <c r="K257" s="121">
        <v>4</v>
      </c>
      <c r="L257" s="121">
        <v>4</v>
      </c>
      <c r="M257" s="121">
        <v>4</v>
      </c>
      <c r="N257" s="122" t="s">
        <v>199</v>
      </c>
      <c r="O257" s="136">
        <v>3</v>
      </c>
      <c r="P257" s="19"/>
      <c r="Q257" s="88"/>
      <c r="R257" s="88"/>
      <c r="S257" s="88"/>
      <c r="T257" s="88"/>
      <c r="U257" s="88"/>
    </row>
    <row r="258" spans="1:21">
      <c r="A258" s="15" t="s">
        <v>66</v>
      </c>
      <c r="B258" s="16" t="s">
        <v>35</v>
      </c>
      <c r="C258" s="17">
        <v>4</v>
      </c>
      <c r="D258" s="17">
        <v>3</v>
      </c>
      <c r="E258" s="17">
        <v>3</v>
      </c>
      <c r="F258" s="17">
        <v>4</v>
      </c>
      <c r="G258" s="17">
        <v>4</v>
      </c>
      <c r="H258" s="17">
        <v>3</v>
      </c>
      <c r="I258" s="17">
        <v>2</v>
      </c>
      <c r="J258" s="17">
        <v>2</v>
      </c>
      <c r="K258" s="17">
        <v>3</v>
      </c>
      <c r="L258" s="17">
        <v>2</v>
      </c>
      <c r="M258" s="17">
        <v>2</v>
      </c>
      <c r="N258" s="30"/>
      <c r="O258" s="18">
        <v>3</v>
      </c>
      <c r="P258" s="19"/>
      <c r="Q258" s="88"/>
      <c r="R258" s="88"/>
      <c r="S258" s="88"/>
      <c r="T258" s="88"/>
      <c r="U258" s="88"/>
    </row>
    <row r="259" spans="1:21">
      <c r="A259" s="15" t="s">
        <v>67</v>
      </c>
      <c r="B259" s="16" t="s">
        <v>35</v>
      </c>
      <c r="C259" s="17">
        <v>3</v>
      </c>
      <c r="D259" s="17">
        <v>2</v>
      </c>
      <c r="E259" s="17">
        <v>3</v>
      </c>
      <c r="F259" s="17">
        <v>3</v>
      </c>
      <c r="G259" s="17">
        <v>3</v>
      </c>
      <c r="H259" s="17">
        <v>2</v>
      </c>
      <c r="I259" s="17">
        <v>2</v>
      </c>
      <c r="J259" s="17">
        <v>2</v>
      </c>
      <c r="K259" s="17">
        <v>4</v>
      </c>
      <c r="L259" s="17">
        <v>3</v>
      </c>
      <c r="M259" s="17">
        <v>3</v>
      </c>
      <c r="N259" s="30"/>
      <c r="O259" s="119">
        <v>3</v>
      </c>
      <c r="P259" s="16"/>
      <c r="Q259" s="88"/>
      <c r="R259" s="88"/>
      <c r="S259" s="88"/>
      <c r="T259" s="88"/>
      <c r="U259" s="88"/>
    </row>
    <row r="260" spans="1:21">
      <c r="A260" s="95" t="s">
        <v>69</v>
      </c>
      <c r="B260" s="96" t="s">
        <v>35</v>
      </c>
      <c r="C260" s="127">
        <v>5</v>
      </c>
      <c r="D260" s="127">
        <v>4</v>
      </c>
      <c r="E260" s="127">
        <v>5</v>
      </c>
      <c r="F260" s="127">
        <v>5</v>
      </c>
      <c r="G260" s="132">
        <v>4</v>
      </c>
      <c r="H260" s="132">
        <v>4</v>
      </c>
      <c r="I260" s="127">
        <v>5</v>
      </c>
      <c r="J260" s="127">
        <v>3</v>
      </c>
      <c r="K260" s="127">
        <v>5</v>
      </c>
      <c r="L260" s="127">
        <v>5</v>
      </c>
      <c r="M260" s="127">
        <v>5</v>
      </c>
      <c r="N260" s="129" t="s">
        <v>199</v>
      </c>
      <c r="O260" s="133">
        <v>4</v>
      </c>
      <c r="P260" s="19"/>
      <c r="Q260" s="88"/>
      <c r="R260" s="88"/>
      <c r="S260" s="88"/>
      <c r="T260" s="88"/>
      <c r="U260" s="88"/>
    </row>
    <row r="261" spans="1:21">
      <c r="A261" s="89"/>
      <c r="B261" s="89" t="s">
        <v>194</v>
      </c>
      <c r="C261" s="2">
        <f t="shared" ref="C261" si="272">SUM(C254:C260)</f>
        <v>28</v>
      </c>
      <c r="D261" s="2">
        <f t="shared" ref="D261" si="273">SUM(D254:D260)</f>
        <v>20</v>
      </c>
      <c r="E261" s="2">
        <f t="shared" ref="E261" si="274">SUM(E254:E260)</f>
        <v>25</v>
      </c>
      <c r="F261" s="2">
        <f t="shared" ref="F261" si="275">SUM(F254:F260)</f>
        <v>27</v>
      </c>
      <c r="G261" s="2">
        <f t="shared" ref="G261" si="276">SUM(G254:G260)</f>
        <v>26</v>
      </c>
      <c r="H261" s="2">
        <f t="shared" ref="H261" si="277">SUM(H254:H260)</f>
        <v>24</v>
      </c>
      <c r="I261" s="2">
        <f t="shared" ref="I261" si="278">SUM(I254:I260)</f>
        <v>22</v>
      </c>
      <c r="J261" s="2">
        <f t="shared" ref="J261" si="279">SUM(J254:J260)</f>
        <v>18</v>
      </c>
      <c r="K261" s="2">
        <f t="shared" ref="K261" si="280">SUM(K254:K260)</f>
        <v>28</v>
      </c>
      <c r="L261" s="2">
        <f t="shared" ref="L261" si="281">SUM(L254:L260)</f>
        <v>26</v>
      </c>
      <c r="M261" s="2">
        <f t="shared" ref="M261" si="282">SUM(M254:M260)</f>
        <v>27</v>
      </c>
      <c r="N261" s="89">
        <f t="shared" ref="N261" si="283">SUM(C261:M261)</f>
        <v>271</v>
      </c>
      <c r="O261" s="2">
        <f t="shared" ref="O261" si="284">SUM(O254:O260)</f>
        <v>23</v>
      </c>
      <c r="P261" s="89">
        <f t="shared" ref="P261" si="285">SUM(N261:O261)</f>
        <v>294</v>
      </c>
      <c r="Q261" s="89"/>
      <c r="R261" s="89"/>
      <c r="S261" s="89"/>
      <c r="T261" s="89"/>
      <c r="U261" s="89"/>
    </row>
    <row r="262" spans="1:21">
      <c r="A262" s="89"/>
      <c r="B262" s="89" t="s">
        <v>195</v>
      </c>
      <c r="C262" s="2">
        <v>1</v>
      </c>
      <c r="D262" s="2">
        <v>1</v>
      </c>
      <c r="E262" s="2">
        <v>3</v>
      </c>
      <c r="F262" s="2">
        <v>3</v>
      </c>
      <c r="G262" s="2">
        <v>3</v>
      </c>
      <c r="H262" s="2">
        <v>2</v>
      </c>
      <c r="I262" s="2">
        <v>1</v>
      </c>
      <c r="J262" s="2">
        <v>2</v>
      </c>
      <c r="K262" s="2">
        <v>1</v>
      </c>
      <c r="L262" s="2">
        <v>1</v>
      </c>
      <c r="M262" s="2">
        <v>1</v>
      </c>
      <c r="N262" s="2"/>
      <c r="O262" s="2">
        <v>3</v>
      </c>
      <c r="P262" s="89"/>
      <c r="Q262" s="89"/>
      <c r="R262" s="89"/>
      <c r="S262" s="89"/>
      <c r="T262" s="89"/>
      <c r="U262" s="89"/>
    </row>
    <row r="263" spans="1:21">
      <c r="A263" s="89"/>
      <c r="B263" s="89" t="s">
        <v>196</v>
      </c>
      <c r="C263" s="2">
        <f t="shared" ref="C263" si="286">C261*C262</f>
        <v>28</v>
      </c>
      <c r="D263" s="2">
        <f t="shared" ref="D263" si="287">D261*D262</f>
        <v>20</v>
      </c>
      <c r="E263" s="2">
        <f t="shared" ref="E263" si="288">E261*E262</f>
        <v>75</v>
      </c>
      <c r="F263" s="2">
        <f t="shared" ref="F263" si="289">F261*F262</f>
        <v>81</v>
      </c>
      <c r="G263" s="2">
        <f t="shared" ref="G263" si="290">G261*G262</f>
        <v>78</v>
      </c>
      <c r="H263" s="2">
        <f t="shared" ref="H263" si="291">H261*H262</f>
        <v>48</v>
      </c>
      <c r="I263" s="2">
        <f t="shared" ref="I263" si="292">I261*I262</f>
        <v>22</v>
      </c>
      <c r="J263" s="2">
        <f t="shared" ref="J263" si="293">J261*J262</f>
        <v>36</v>
      </c>
      <c r="K263" s="2">
        <f t="shared" ref="K263" si="294">K261*K262</f>
        <v>28</v>
      </c>
      <c r="L263" s="2">
        <f t="shared" ref="L263" si="295">L261*L262</f>
        <v>26</v>
      </c>
      <c r="M263" s="2">
        <f t="shared" ref="M263" si="296">M261*M262</f>
        <v>27</v>
      </c>
      <c r="N263" s="90">
        <f t="shared" ref="N263" si="297">SUM(C263:M263)</f>
        <v>469</v>
      </c>
      <c r="O263" s="2">
        <f t="shared" ref="O263:U263" si="298">O261*O262</f>
        <v>69</v>
      </c>
      <c r="P263" s="90">
        <f t="shared" ref="P263" si="299">SUM(N263:O263)</f>
        <v>538</v>
      </c>
      <c r="Q263" s="89"/>
      <c r="R263" s="89"/>
      <c r="S263" s="89"/>
      <c r="T263" s="89"/>
      <c r="U263" s="89"/>
    </row>
    <row r="264" spans="1:21">
      <c r="A264" s="89"/>
      <c r="B264" s="89" t="s">
        <v>197</v>
      </c>
      <c r="C264" s="2">
        <v>35</v>
      </c>
      <c r="D264" s="2">
        <v>35</v>
      </c>
      <c r="E264" s="2">
        <v>105</v>
      </c>
      <c r="F264" s="2">
        <v>105</v>
      </c>
      <c r="G264" s="2">
        <v>105</v>
      </c>
      <c r="H264" s="2">
        <v>70</v>
      </c>
      <c r="I264" s="2">
        <v>35</v>
      </c>
      <c r="J264" s="2">
        <v>70</v>
      </c>
      <c r="K264" s="2">
        <v>35</v>
      </c>
      <c r="L264" s="2">
        <v>35</v>
      </c>
      <c r="M264" s="2">
        <v>35</v>
      </c>
      <c r="N264" s="89">
        <v>665</v>
      </c>
      <c r="O264" s="2">
        <v>105</v>
      </c>
      <c r="P264" s="89">
        <v>770</v>
      </c>
      <c r="Q264" s="89"/>
      <c r="R264" s="89"/>
      <c r="S264" s="89"/>
      <c r="T264" s="89"/>
      <c r="U264" s="89"/>
    </row>
    <row r="265" spans="1:21">
      <c r="A265" s="91"/>
      <c r="B265" s="93" t="s">
        <v>35</v>
      </c>
      <c r="C265" s="86">
        <f t="shared" ref="C265" si="300">(C262*C261)/C264</f>
        <v>0.8</v>
      </c>
      <c r="D265" s="86">
        <f t="shared" ref="D265" si="301">(D262*D261)/D264</f>
        <v>0.5714285714285714</v>
      </c>
      <c r="E265" s="86">
        <f t="shared" ref="E265" si="302">(E262*E261)/E264</f>
        <v>0.7142857142857143</v>
      </c>
      <c r="F265" s="86">
        <f t="shared" ref="F265" si="303">(F262*F261)/F264</f>
        <v>0.77142857142857146</v>
      </c>
      <c r="G265" s="86">
        <f t="shared" ref="G265" si="304">(G262*G261)/G264</f>
        <v>0.74285714285714288</v>
      </c>
      <c r="H265" s="86">
        <f t="shared" ref="H265" si="305">(H262*H261)/H264</f>
        <v>0.68571428571428572</v>
      </c>
      <c r="I265" s="86">
        <f t="shared" ref="I265" si="306">(I262*I261)/I264</f>
        <v>0.62857142857142856</v>
      </c>
      <c r="J265" s="86">
        <f t="shared" ref="J265" si="307">(J262*J261)/J264</f>
        <v>0.51428571428571423</v>
      </c>
      <c r="K265" s="86">
        <f t="shared" ref="K265" si="308">(K262*K261)/K264</f>
        <v>0.8</v>
      </c>
      <c r="L265" s="86">
        <f t="shared" ref="L265" si="309">(L262*L261)/L264</f>
        <v>0.74285714285714288</v>
      </c>
      <c r="M265" s="86">
        <f t="shared" ref="M265" si="310">(M262*M261)/M264</f>
        <v>0.77142857142857146</v>
      </c>
      <c r="N265" s="92">
        <f t="shared" ref="N265" si="311">N263/N264</f>
        <v>0.70526315789473681</v>
      </c>
      <c r="O265" s="86">
        <f t="shared" ref="O265" si="312">(O262*O261)/O264</f>
        <v>0.65714285714285714</v>
      </c>
      <c r="P265" s="92">
        <f t="shared" ref="P265" si="313">P263/P264</f>
        <v>0.69870129870129871</v>
      </c>
      <c r="Q265" s="91"/>
      <c r="R265" s="91"/>
      <c r="S265" s="91"/>
      <c r="T265" s="91"/>
      <c r="U265" s="91"/>
    </row>
    <row r="266" spans="1:21">
      <c r="A266" s="15" t="s">
        <v>58</v>
      </c>
      <c r="B266" s="16" t="s">
        <v>36</v>
      </c>
      <c r="C266" s="17">
        <v>1</v>
      </c>
      <c r="D266" s="17">
        <v>1</v>
      </c>
      <c r="E266" s="17">
        <v>1</v>
      </c>
      <c r="F266" s="17">
        <v>2</v>
      </c>
      <c r="G266" s="17">
        <v>1</v>
      </c>
      <c r="H266" s="17">
        <v>1</v>
      </c>
      <c r="I266" s="17">
        <v>1</v>
      </c>
      <c r="J266" s="17">
        <v>1</v>
      </c>
      <c r="K266" s="17">
        <v>1</v>
      </c>
      <c r="L266" s="17">
        <v>1</v>
      </c>
      <c r="M266" s="17">
        <v>1</v>
      </c>
      <c r="N266" s="30"/>
      <c r="O266" s="18">
        <v>1</v>
      </c>
      <c r="P266" s="19"/>
      <c r="Q266" s="88"/>
      <c r="R266" s="88"/>
      <c r="S266" s="88"/>
      <c r="T266" s="88"/>
      <c r="U266" s="88"/>
    </row>
    <row r="267" spans="1:21">
      <c r="A267" s="100" t="s">
        <v>61</v>
      </c>
      <c r="B267" s="101" t="s">
        <v>36</v>
      </c>
      <c r="C267" s="116">
        <v>2</v>
      </c>
      <c r="D267" s="116">
        <v>3</v>
      </c>
      <c r="E267" s="116">
        <v>1</v>
      </c>
      <c r="F267" s="116">
        <v>3</v>
      </c>
      <c r="G267" s="116">
        <v>2</v>
      </c>
      <c r="H267" s="116">
        <v>3</v>
      </c>
      <c r="I267" s="116">
        <v>2</v>
      </c>
      <c r="J267" s="116">
        <v>3</v>
      </c>
      <c r="K267" s="116">
        <v>3</v>
      </c>
      <c r="L267" s="116">
        <v>3</v>
      </c>
      <c r="M267" s="116">
        <v>3</v>
      </c>
      <c r="N267" s="117" t="s">
        <v>199</v>
      </c>
      <c r="O267" s="118">
        <v>2</v>
      </c>
      <c r="P267" s="19"/>
      <c r="Q267" s="88"/>
      <c r="R267" s="88"/>
      <c r="S267" s="88"/>
      <c r="T267" s="88"/>
      <c r="U267" s="88"/>
    </row>
    <row r="268" spans="1:21">
      <c r="A268" s="100" t="s">
        <v>63</v>
      </c>
      <c r="B268" s="101" t="s">
        <v>36</v>
      </c>
      <c r="C268" s="116">
        <v>2</v>
      </c>
      <c r="D268" s="116">
        <v>2</v>
      </c>
      <c r="E268" s="116">
        <v>1</v>
      </c>
      <c r="F268" s="116">
        <v>2</v>
      </c>
      <c r="G268" s="116">
        <v>2</v>
      </c>
      <c r="H268" s="116">
        <v>2</v>
      </c>
      <c r="I268" s="116">
        <v>1</v>
      </c>
      <c r="J268" s="116">
        <v>1</v>
      </c>
      <c r="K268" s="116">
        <v>2</v>
      </c>
      <c r="L268" s="116">
        <v>2</v>
      </c>
      <c r="M268" s="116">
        <v>2</v>
      </c>
      <c r="N268" s="117" t="s">
        <v>199</v>
      </c>
      <c r="O268" s="118">
        <v>2</v>
      </c>
      <c r="P268" s="16"/>
      <c r="Q268" s="88"/>
      <c r="R268" s="88"/>
      <c r="S268" s="88"/>
      <c r="T268" s="88"/>
      <c r="U268" s="88"/>
    </row>
    <row r="269" spans="1:21">
      <c r="A269" s="100" t="s">
        <v>65</v>
      </c>
      <c r="B269" s="101" t="s">
        <v>36</v>
      </c>
      <c r="C269" s="116">
        <v>3</v>
      </c>
      <c r="D269" s="116">
        <v>3</v>
      </c>
      <c r="E269" s="116">
        <v>1</v>
      </c>
      <c r="F269" s="116">
        <v>3</v>
      </c>
      <c r="G269" s="116">
        <v>3</v>
      </c>
      <c r="H269" s="116">
        <v>2</v>
      </c>
      <c r="I269" s="116">
        <v>2</v>
      </c>
      <c r="J269" s="116">
        <v>2</v>
      </c>
      <c r="K269" s="116">
        <v>2</v>
      </c>
      <c r="L269" s="116">
        <v>1</v>
      </c>
      <c r="M269" s="116">
        <v>3</v>
      </c>
      <c r="N269" s="117" t="s">
        <v>199</v>
      </c>
      <c r="O269" s="118">
        <v>2</v>
      </c>
      <c r="P269" s="19"/>
      <c r="Q269" s="88"/>
      <c r="R269" s="88"/>
      <c r="S269" s="88"/>
      <c r="T269" s="88"/>
      <c r="U269" s="88"/>
    </row>
    <row r="270" spans="1:21">
      <c r="A270" s="15" t="s">
        <v>66</v>
      </c>
      <c r="B270" s="16" t="s">
        <v>36</v>
      </c>
      <c r="C270" s="17">
        <v>4</v>
      </c>
      <c r="D270" s="17">
        <v>3</v>
      </c>
      <c r="E270" s="17">
        <v>2</v>
      </c>
      <c r="F270" s="17">
        <v>3</v>
      </c>
      <c r="G270" s="17">
        <v>3</v>
      </c>
      <c r="H270" s="17">
        <v>3</v>
      </c>
      <c r="I270" s="17">
        <v>3</v>
      </c>
      <c r="J270" s="17">
        <v>2</v>
      </c>
      <c r="K270" s="17">
        <v>2</v>
      </c>
      <c r="L270" s="17">
        <v>3</v>
      </c>
      <c r="M270" s="17">
        <v>3</v>
      </c>
      <c r="N270" s="30"/>
      <c r="O270" s="18">
        <v>2</v>
      </c>
      <c r="P270" s="19"/>
      <c r="Q270" s="88"/>
      <c r="R270" s="88"/>
      <c r="S270" s="88"/>
      <c r="T270" s="88"/>
      <c r="U270" s="88"/>
    </row>
    <row r="271" spans="1:21">
      <c r="A271" s="15" t="s">
        <v>67</v>
      </c>
      <c r="B271" s="16" t="s">
        <v>36</v>
      </c>
      <c r="C271" s="17">
        <v>1</v>
      </c>
      <c r="D271" s="17">
        <v>1</v>
      </c>
      <c r="E271" s="17">
        <v>1</v>
      </c>
      <c r="F271" s="17">
        <v>2</v>
      </c>
      <c r="G271" s="17">
        <v>2</v>
      </c>
      <c r="H271" s="17">
        <v>1</v>
      </c>
      <c r="I271" s="17">
        <v>2</v>
      </c>
      <c r="J271" s="17">
        <v>1</v>
      </c>
      <c r="K271" s="17">
        <v>2</v>
      </c>
      <c r="L271" s="17">
        <v>3</v>
      </c>
      <c r="M271" s="17">
        <v>2</v>
      </c>
      <c r="N271" s="30"/>
      <c r="O271" s="18">
        <v>1</v>
      </c>
      <c r="P271" s="16"/>
      <c r="Q271" s="88"/>
      <c r="R271" s="88"/>
      <c r="S271" s="88"/>
      <c r="T271" s="88"/>
      <c r="U271" s="88"/>
    </row>
    <row r="272" spans="1:21">
      <c r="A272" s="95" t="s">
        <v>69</v>
      </c>
      <c r="B272" s="96" t="s">
        <v>36</v>
      </c>
      <c r="C272" s="127">
        <v>3</v>
      </c>
      <c r="D272" s="127">
        <v>3</v>
      </c>
      <c r="E272" s="127">
        <v>1</v>
      </c>
      <c r="F272" s="127">
        <v>3</v>
      </c>
      <c r="G272" s="127">
        <v>2</v>
      </c>
      <c r="H272" s="127">
        <v>2</v>
      </c>
      <c r="I272" s="127">
        <v>2</v>
      </c>
      <c r="J272" s="127">
        <v>1</v>
      </c>
      <c r="K272" s="127">
        <v>3</v>
      </c>
      <c r="L272" s="127">
        <v>3</v>
      </c>
      <c r="M272" s="127">
        <v>3</v>
      </c>
      <c r="N272" s="129" t="s">
        <v>199</v>
      </c>
      <c r="O272" s="134">
        <v>2</v>
      </c>
      <c r="P272" s="19"/>
      <c r="Q272" s="88"/>
      <c r="R272" s="88"/>
      <c r="S272" s="88"/>
      <c r="T272" s="88"/>
      <c r="U272" s="88"/>
    </row>
    <row r="273" spans="1:21">
      <c r="A273" s="89"/>
      <c r="B273" s="89" t="s">
        <v>194</v>
      </c>
      <c r="C273" s="2">
        <f t="shared" ref="C273" si="314">SUM(C266:C272)</f>
        <v>16</v>
      </c>
      <c r="D273" s="2">
        <f t="shared" ref="D273" si="315">SUM(D266:D272)</f>
        <v>16</v>
      </c>
      <c r="E273" s="2">
        <f t="shared" ref="E273" si="316">SUM(E266:E272)</f>
        <v>8</v>
      </c>
      <c r="F273" s="2">
        <f t="shared" ref="F273" si="317">SUM(F266:F272)</f>
        <v>18</v>
      </c>
      <c r="G273" s="2">
        <f t="shared" ref="G273" si="318">SUM(G266:G272)</f>
        <v>15</v>
      </c>
      <c r="H273" s="2">
        <f t="shared" ref="H273" si="319">SUM(H266:H272)</f>
        <v>14</v>
      </c>
      <c r="I273" s="2">
        <f t="shared" ref="I273" si="320">SUM(I266:I272)</f>
        <v>13</v>
      </c>
      <c r="J273" s="2">
        <f t="shared" ref="J273" si="321">SUM(J266:J272)</f>
        <v>11</v>
      </c>
      <c r="K273" s="2">
        <f t="shared" ref="K273" si="322">SUM(K266:K272)</f>
        <v>15</v>
      </c>
      <c r="L273" s="2">
        <f t="shared" ref="L273" si="323">SUM(L266:L272)</f>
        <v>16</v>
      </c>
      <c r="M273" s="2">
        <f t="shared" ref="M273" si="324">SUM(M266:M272)</f>
        <v>17</v>
      </c>
      <c r="N273" s="89">
        <f t="shared" ref="N273" si="325">SUM(C273:M273)</f>
        <v>159</v>
      </c>
      <c r="O273" s="2">
        <f t="shared" ref="O273" si="326">SUM(O266:O272)</f>
        <v>12</v>
      </c>
      <c r="P273" s="89">
        <f t="shared" ref="P273" si="327">SUM(N273:O273)</f>
        <v>171</v>
      </c>
      <c r="Q273" s="89"/>
      <c r="R273" s="89"/>
      <c r="S273" s="89"/>
      <c r="T273" s="89"/>
      <c r="U273" s="89"/>
    </row>
    <row r="274" spans="1:21">
      <c r="A274" s="89"/>
      <c r="B274" s="89" t="s">
        <v>195</v>
      </c>
      <c r="C274" s="2">
        <v>1</v>
      </c>
      <c r="D274" s="2">
        <v>1</v>
      </c>
      <c r="E274" s="2">
        <v>3</v>
      </c>
      <c r="F274" s="2">
        <v>3</v>
      </c>
      <c r="G274" s="2">
        <v>3</v>
      </c>
      <c r="H274" s="2">
        <v>2</v>
      </c>
      <c r="I274" s="2">
        <v>1</v>
      </c>
      <c r="J274" s="2">
        <v>2</v>
      </c>
      <c r="K274" s="2">
        <v>1</v>
      </c>
      <c r="L274" s="2">
        <v>1</v>
      </c>
      <c r="M274" s="2">
        <v>1</v>
      </c>
      <c r="N274" s="2"/>
      <c r="O274" s="2">
        <v>3</v>
      </c>
      <c r="P274" s="89"/>
      <c r="Q274" s="89"/>
      <c r="R274" s="89"/>
      <c r="S274" s="89"/>
      <c r="T274" s="89"/>
      <c r="U274" s="89"/>
    </row>
    <row r="275" spans="1:21">
      <c r="A275" s="89"/>
      <c r="B275" s="89" t="s">
        <v>196</v>
      </c>
      <c r="C275" s="2">
        <f t="shared" ref="C275" si="328">C273*C274</f>
        <v>16</v>
      </c>
      <c r="D275" s="2">
        <f t="shared" ref="D275" si="329">D273*D274</f>
        <v>16</v>
      </c>
      <c r="E275" s="2">
        <f t="shared" ref="E275" si="330">E273*E274</f>
        <v>24</v>
      </c>
      <c r="F275" s="2">
        <f t="shared" ref="F275" si="331">F273*F274</f>
        <v>54</v>
      </c>
      <c r="G275" s="2">
        <f t="shared" ref="G275" si="332">G273*G274</f>
        <v>45</v>
      </c>
      <c r="H275" s="2">
        <f t="shared" ref="H275" si="333">H273*H274</f>
        <v>28</v>
      </c>
      <c r="I275" s="2">
        <f t="shared" ref="I275" si="334">I273*I274</f>
        <v>13</v>
      </c>
      <c r="J275" s="2">
        <f t="shared" ref="J275" si="335">J273*J274</f>
        <v>22</v>
      </c>
      <c r="K275" s="2">
        <f t="shared" ref="K275" si="336">K273*K274</f>
        <v>15</v>
      </c>
      <c r="L275" s="2">
        <f t="shared" ref="L275" si="337">L273*L274</f>
        <v>16</v>
      </c>
      <c r="M275" s="2">
        <f t="shared" ref="M275" si="338">M273*M274</f>
        <v>17</v>
      </c>
      <c r="N275" s="90">
        <f t="shared" ref="N275" si="339">SUM(C275:M275)</f>
        <v>266</v>
      </c>
      <c r="O275" s="2">
        <f t="shared" ref="O275:U275" si="340">O273*O274</f>
        <v>36</v>
      </c>
      <c r="P275" s="90">
        <f t="shared" ref="P275" si="341">SUM(N275:O275)</f>
        <v>302</v>
      </c>
      <c r="Q275" s="89"/>
      <c r="R275" s="89"/>
      <c r="S275" s="89"/>
      <c r="T275" s="89"/>
      <c r="U275" s="89"/>
    </row>
    <row r="276" spans="1:21">
      <c r="A276" s="89"/>
      <c r="B276" s="89" t="s">
        <v>197</v>
      </c>
      <c r="C276" s="2">
        <v>35</v>
      </c>
      <c r="D276" s="2">
        <v>35</v>
      </c>
      <c r="E276" s="2">
        <v>105</v>
      </c>
      <c r="F276" s="2">
        <v>105</v>
      </c>
      <c r="G276" s="2">
        <v>105</v>
      </c>
      <c r="H276" s="2">
        <v>70</v>
      </c>
      <c r="I276" s="2">
        <v>35</v>
      </c>
      <c r="J276" s="2">
        <v>70</v>
      </c>
      <c r="K276" s="2">
        <v>35</v>
      </c>
      <c r="L276" s="2">
        <v>35</v>
      </c>
      <c r="M276" s="2">
        <v>35</v>
      </c>
      <c r="N276" s="89">
        <v>665</v>
      </c>
      <c r="O276" s="2">
        <v>105</v>
      </c>
      <c r="P276" s="89">
        <v>770</v>
      </c>
      <c r="Q276" s="89"/>
      <c r="R276" s="89"/>
      <c r="S276" s="89"/>
      <c r="T276" s="89"/>
      <c r="U276" s="89"/>
    </row>
    <row r="277" spans="1:21">
      <c r="A277" s="91"/>
      <c r="B277" s="93" t="s">
        <v>36</v>
      </c>
      <c r="C277" s="86">
        <f t="shared" ref="C277" si="342">(C274*C273)/C276</f>
        <v>0.45714285714285713</v>
      </c>
      <c r="D277" s="86">
        <f t="shared" ref="D277" si="343">(D274*D273)/D276</f>
        <v>0.45714285714285713</v>
      </c>
      <c r="E277" s="86">
        <f t="shared" ref="E277" si="344">(E274*E273)/E276</f>
        <v>0.22857142857142856</v>
      </c>
      <c r="F277" s="86">
        <f t="shared" ref="F277" si="345">(F274*F273)/F276</f>
        <v>0.51428571428571423</v>
      </c>
      <c r="G277" s="86">
        <f t="shared" ref="G277" si="346">(G274*G273)/G276</f>
        <v>0.42857142857142855</v>
      </c>
      <c r="H277" s="86">
        <f t="shared" ref="H277" si="347">(H274*H273)/H276</f>
        <v>0.4</v>
      </c>
      <c r="I277" s="86">
        <f t="shared" ref="I277" si="348">(I274*I273)/I276</f>
        <v>0.37142857142857144</v>
      </c>
      <c r="J277" s="86">
        <f t="shared" ref="J277" si="349">(J274*J273)/J276</f>
        <v>0.31428571428571428</v>
      </c>
      <c r="K277" s="86">
        <f t="shared" ref="K277" si="350">(K274*K273)/K276</f>
        <v>0.42857142857142855</v>
      </c>
      <c r="L277" s="86">
        <f t="shared" ref="L277" si="351">(L274*L273)/L276</f>
        <v>0.45714285714285713</v>
      </c>
      <c r="M277" s="86">
        <f t="shared" ref="M277" si="352">(M274*M273)/M276</f>
        <v>0.48571428571428571</v>
      </c>
      <c r="N277" s="92">
        <f t="shared" ref="N277" si="353">N275/N276</f>
        <v>0.4</v>
      </c>
      <c r="O277" s="86">
        <f t="shared" ref="O277" si="354">(O274*O273)/O276</f>
        <v>0.34285714285714286</v>
      </c>
      <c r="P277" s="92">
        <f t="shared" ref="P277" si="355">P275/P276</f>
        <v>0.39220779220779223</v>
      </c>
      <c r="Q277" s="91"/>
      <c r="R277" s="91"/>
      <c r="S277" s="91"/>
      <c r="T277" s="91"/>
      <c r="U277" s="91"/>
    </row>
    <row r="278" spans="1:21">
      <c r="A278" s="15" t="s">
        <v>58</v>
      </c>
      <c r="B278" s="16" t="s">
        <v>37</v>
      </c>
      <c r="C278" s="17">
        <v>5</v>
      </c>
      <c r="D278" s="17">
        <v>4</v>
      </c>
      <c r="E278" s="17">
        <v>4</v>
      </c>
      <c r="F278" s="17">
        <v>4</v>
      </c>
      <c r="G278" s="17">
        <v>5</v>
      </c>
      <c r="H278" s="17">
        <v>5</v>
      </c>
      <c r="I278" s="17">
        <v>5</v>
      </c>
      <c r="J278" s="17">
        <v>3</v>
      </c>
      <c r="K278" s="17">
        <v>5</v>
      </c>
      <c r="L278" s="17">
        <v>5</v>
      </c>
      <c r="M278" s="17">
        <v>5</v>
      </c>
      <c r="N278" s="30"/>
      <c r="O278" s="18">
        <v>3</v>
      </c>
      <c r="P278" s="19"/>
      <c r="Q278" s="88"/>
      <c r="R278" s="88"/>
      <c r="S278" s="88"/>
      <c r="T278" s="88"/>
      <c r="U278" s="88"/>
    </row>
    <row r="279" spans="1:21">
      <c r="A279" s="100" t="s">
        <v>61</v>
      </c>
      <c r="B279" s="101" t="s">
        <v>37</v>
      </c>
      <c r="C279" s="116">
        <v>4</v>
      </c>
      <c r="D279" s="116">
        <v>4</v>
      </c>
      <c r="E279" s="116">
        <v>5</v>
      </c>
      <c r="F279" s="116">
        <v>4</v>
      </c>
      <c r="G279" s="116">
        <v>4</v>
      </c>
      <c r="H279" s="116">
        <v>4</v>
      </c>
      <c r="I279" s="116">
        <v>4</v>
      </c>
      <c r="J279" s="116">
        <v>4</v>
      </c>
      <c r="K279" s="116">
        <v>4</v>
      </c>
      <c r="L279" s="116">
        <v>5</v>
      </c>
      <c r="M279" s="116">
        <v>4</v>
      </c>
      <c r="N279" s="117" t="s">
        <v>199</v>
      </c>
      <c r="O279" s="118">
        <v>4</v>
      </c>
      <c r="P279" s="19"/>
      <c r="Q279" s="88"/>
      <c r="R279" s="88"/>
      <c r="S279" s="88"/>
      <c r="T279" s="88"/>
      <c r="U279" s="88"/>
    </row>
    <row r="280" spans="1:21">
      <c r="A280" s="100" t="s">
        <v>63</v>
      </c>
      <c r="B280" s="101" t="s">
        <v>37</v>
      </c>
      <c r="C280" s="116">
        <v>4</v>
      </c>
      <c r="D280" s="116">
        <v>3</v>
      </c>
      <c r="E280" s="116">
        <v>3</v>
      </c>
      <c r="F280" s="116">
        <v>4</v>
      </c>
      <c r="G280" s="116">
        <v>3</v>
      </c>
      <c r="H280" s="116">
        <v>4</v>
      </c>
      <c r="I280" s="116">
        <v>3</v>
      </c>
      <c r="J280" s="116">
        <v>4</v>
      </c>
      <c r="K280" s="116">
        <v>4</v>
      </c>
      <c r="L280" s="116">
        <v>3</v>
      </c>
      <c r="M280" s="116">
        <v>4</v>
      </c>
      <c r="N280" s="117" t="s">
        <v>199</v>
      </c>
      <c r="O280" s="118">
        <v>3</v>
      </c>
      <c r="P280" s="16"/>
      <c r="Q280" s="88"/>
      <c r="R280" s="88"/>
      <c r="S280" s="88"/>
      <c r="T280" s="88"/>
      <c r="U280" s="88"/>
    </row>
    <row r="281" spans="1:21">
      <c r="A281" s="101" t="s">
        <v>65</v>
      </c>
      <c r="B281" s="101" t="s">
        <v>37</v>
      </c>
      <c r="C281" s="121">
        <v>4</v>
      </c>
      <c r="D281" s="121">
        <v>4</v>
      </c>
      <c r="E281" s="121">
        <v>4</v>
      </c>
      <c r="F281" s="121">
        <v>4</v>
      </c>
      <c r="G281" s="121">
        <v>4</v>
      </c>
      <c r="H281" s="121">
        <v>4</v>
      </c>
      <c r="I281" s="121">
        <v>4</v>
      </c>
      <c r="J281" s="121">
        <v>4</v>
      </c>
      <c r="K281" s="121">
        <v>4</v>
      </c>
      <c r="L281" s="121">
        <v>4</v>
      </c>
      <c r="M281" s="121">
        <v>4</v>
      </c>
      <c r="N281" s="122" t="s">
        <v>199</v>
      </c>
      <c r="O281" s="124">
        <v>3</v>
      </c>
      <c r="P281" s="19"/>
      <c r="Q281" s="88"/>
      <c r="R281" s="88"/>
      <c r="S281" s="88"/>
      <c r="T281" s="88"/>
      <c r="U281" s="88"/>
    </row>
    <row r="282" spans="1:21">
      <c r="A282" s="15" t="s">
        <v>66</v>
      </c>
      <c r="B282" s="16" t="s">
        <v>37</v>
      </c>
      <c r="C282" s="17">
        <v>2</v>
      </c>
      <c r="D282" s="17">
        <v>2</v>
      </c>
      <c r="E282" s="17">
        <v>3</v>
      </c>
      <c r="F282" s="17">
        <v>2</v>
      </c>
      <c r="G282" s="17">
        <v>3</v>
      </c>
      <c r="H282" s="17">
        <v>3</v>
      </c>
      <c r="I282" s="17">
        <v>3</v>
      </c>
      <c r="J282" s="17">
        <v>2</v>
      </c>
      <c r="K282" s="17">
        <v>3</v>
      </c>
      <c r="L282" s="17">
        <v>3</v>
      </c>
      <c r="M282" s="17">
        <v>3</v>
      </c>
      <c r="N282" s="30"/>
      <c r="O282" s="75">
        <v>3</v>
      </c>
      <c r="P282" s="19"/>
      <c r="Q282" s="88"/>
      <c r="R282" s="88"/>
      <c r="S282" s="88"/>
      <c r="T282" s="88"/>
      <c r="U282" s="88"/>
    </row>
    <row r="283" spans="1:21">
      <c r="A283" s="15" t="s">
        <v>67</v>
      </c>
      <c r="B283" s="16" t="s">
        <v>37</v>
      </c>
      <c r="C283" s="17">
        <v>3</v>
      </c>
      <c r="D283" s="17">
        <v>2</v>
      </c>
      <c r="E283" s="17">
        <v>3</v>
      </c>
      <c r="F283" s="17">
        <v>3</v>
      </c>
      <c r="G283" s="17">
        <v>3</v>
      </c>
      <c r="H283" s="17">
        <v>4</v>
      </c>
      <c r="I283" s="17">
        <v>3</v>
      </c>
      <c r="J283" s="17">
        <v>3</v>
      </c>
      <c r="K283" s="17">
        <v>4</v>
      </c>
      <c r="L283" s="17">
        <v>4</v>
      </c>
      <c r="M283" s="17">
        <v>3</v>
      </c>
      <c r="N283" s="30"/>
      <c r="O283" s="18">
        <v>3</v>
      </c>
      <c r="P283" s="16"/>
      <c r="Q283" s="88"/>
      <c r="R283" s="88"/>
      <c r="S283" s="88"/>
      <c r="T283" s="88"/>
      <c r="U283" s="88"/>
    </row>
    <row r="284" spans="1:21">
      <c r="A284" s="95" t="s">
        <v>69</v>
      </c>
      <c r="B284" s="96" t="s">
        <v>37</v>
      </c>
      <c r="C284" s="127">
        <v>5</v>
      </c>
      <c r="D284" s="127">
        <v>4</v>
      </c>
      <c r="E284" s="127">
        <v>5</v>
      </c>
      <c r="F284" s="127">
        <v>5</v>
      </c>
      <c r="G284" s="132">
        <v>4</v>
      </c>
      <c r="H284" s="132">
        <v>4</v>
      </c>
      <c r="I284" s="127">
        <v>5</v>
      </c>
      <c r="J284" s="127">
        <v>4</v>
      </c>
      <c r="K284" s="127">
        <v>5</v>
      </c>
      <c r="L284" s="127">
        <v>5</v>
      </c>
      <c r="M284" s="127">
        <v>5</v>
      </c>
      <c r="N284" s="129" t="s">
        <v>199</v>
      </c>
      <c r="O284" s="133">
        <v>4</v>
      </c>
      <c r="P284" s="19"/>
      <c r="Q284" s="88"/>
      <c r="R284" s="88"/>
      <c r="S284" s="88"/>
      <c r="T284" s="88"/>
      <c r="U284" s="88"/>
    </row>
    <row r="285" spans="1:21">
      <c r="A285" s="89"/>
      <c r="B285" s="89" t="s">
        <v>194</v>
      </c>
      <c r="C285" s="2">
        <f t="shared" ref="C285" si="356">SUM(C278:C284)</f>
        <v>27</v>
      </c>
      <c r="D285" s="2">
        <f t="shared" ref="D285" si="357">SUM(D278:D284)</f>
        <v>23</v>
      </c>
      <c r="E285" s="2">
        <f t="shared" ref="E285" si="358">SUM(E278:E284)</f>
        <v>27</v>
      </c>
      <c r="F285" s="2">
        <f t="shared" ref="F285" si="359">SUM(F278:F284)</f>
        <v>26</v>
      </c>
      <c r="G285" s="2">
        <f t="shared" ref="G285" si="360">SUM(G278:G284)</f>
        <v>26</v>
      </c>
      <c r="H285" s="2">
        <f t="shared" ref="H285" si="361">SUM(H278:H284)</f>
        <v>28</v>
      </c>
      <c r="I285" s="2">
        <f t="shared" ref="I285" si="362">SUM(I278:I284)</f>
        <v>27</v>
      </c>
      <c r="J285" s="2">
        <f t="shared" ref="J285" si="363">SUM(J278:J284)</f>
        <v>24</v>
      </c>
      <c r="K285" s="2">
        <f t="shared" ref="K285" si="364">SUM(K278:K284)</f>
        <v>29</v>
      </c>
      <c r="L285" s="2">
        <f t="shared" ref="L285" si="365">SUM(L278:L284)</f>
        <v>29</v>
      </c>
      <c r="M285" s="2">
        <f t="shared" ref="M285" si="366">SUM(M278:M284)</f>
        <v>28</v>
      </c>
      <c r="N285" s="89">
        <f t="shared" ref="N285" si="367">SUM(C285:M285)</f>
        <v>294</v>
      </c>
      <c r="O285" s="2">
        <f t="shared" ref="O285" si="368">SUM(O278:O284)</f>
        <v>23</v>
      </c>
      <c r="P285" s="89">
        <f t="shared" ref="P285" si="369">SUM(N285:O285)</f>
        <v>317</v>
      </c>
      <c r="Q285" s="89"/>
      <c r="R285" s="89"/>
      <c r="S285" s="89"/>
      <c r="T285" s="89"/>
      <c r="U285" s="89"/>
    </row>
    <row r="286" spans="1:21">
      <c r="A286" s="89"/>
      <c r="B286" s="89" t="s">
        <v>195</v>
      </c>
      <c r="C286" s="2">
        <v>1</v>
      </c>
      <c r="D286" s="2">
        <v>1</v>
      </c>
      <c r="E286" s="2">
        <v>3</v>
      </c>
      <c r="F286" s="2">
        <v>3</v>
      </c>
      <c r="G286" s="2">
        <v>3</v>
      </c>
      <c r="H286" s="2">
        <v>2</v>
      </c>
      <c r="I286" s="2">
        <v>1</v>
      </c>
      <c r="J286" s="2">
        <v>2</v>
      </c>
      <c r="K286" s="2">
        <v>1</v>
      </c>
      <c r="L286" s="2">
        <v>1</v>
      </c>
      <c r="M286" s="2">
        <v>1</v>
      </c>
      <c r="N286" s="2"/>
      <c r="O286" s="2">
        <v>3</v>
      </c>
      <c r="P286" s="89"/>
      <c r="Q286" s="89"/>
      <c r="R286" s="89"/>
      <c r="S286" s="89"/>
      <c r="T286" s="89"/>
      <c r="U286" s="89"/>
    </row>
    <row r="287" spans="1:21">
      <c r="A287" s="89"/>
      <c r="B287" s="89" t="s">
        <v>196</v>
      </c>
      <c r="C287" s="2">
        <f t="shared" ref="C287" si="370">C285*C286</f>
        <v>27</v>
      </c>
      <c r="D287" s="2">
        <f t="shared" ref="D287" si="371">D285*D286</f>
        <v>23</v>
      </c>
      <c r="E287" s="2">
        <f t="shared" ref="E287" si="372">E285*E286</f>
        <v>81</v>
      </c>
      <c r="F287" s="2">
        <f t="shared" ref="F287" si="373">F285*F286</f>
        <v>78</v>
      </c>
      <c r="G287" s="2">
        <f t="shared" ref="G287" si="374">G285*G286</f>
        <v>78</v>
      </c>
      <c r="H287" s="2">
        <f t="shared" ref="H287" si="375">H285*H286</f>
        <v>56</v>
      </c>
      <c r="I287" s="2">
        <f t="shared" ref="I287" si="376">I285*I286</f>
        <v>27</v>
      </c>
      <c r="J287" s="2">
        <f t="shared" ref="J287" si="377">J285*J286</f>
        <v>48</v>
      </c>
      <c r="K287" s="2">
        <f t="shared" ref="K287" si="378">K285*K286</f>
        <v>29</v>
      </c>
      <c r="L287" s="2">
        <f t="shared" ref="L287" si="379">L285*L286</f>
        <v>29</v>
      </c>
      <c r="M287" s="2">
        <f t="shared" ref="M287" si="380">M285*M286</f>
        <v>28</v>
      </c>
      <c r="N287" s="90">
        <f t="shared" ref="N287" si="381">SUM(C287:M287)</f>
        <v>504</v>
      </c>
      <c r="O287" s="2">
        <f t="shared" ref="O287:U287" si="382">O285*O286</f>
        <v>69</v>
      </c>
      <c r="P287" s="90">
        <f t="shared" ref="P287" si="383">SUM(N287:O287)</f>
        <v>573</v>
      </c>
      <c r="Q287" s="89"/>
      <c r="R287" s="89"/>
      <c r="S287" s="89"/>
      <c r="T287" s="89"/>
      <c r="U287" s="89"/>
    </row>
    <row r="288" spans="1:21">
      <c r="A288" s="89"/>
      <c r="B288" s="89" t="s">
        <v>197</v>
      </c>
      <c r="C288" s="2">
        <v>35</v>
      </c>
      <c r="D288" s="2">
        <v>35</v>
      </c>
      <c r="E288" s="2">
        <v>105</v>
      </c>
      <c r="F288" s="2">
        <v>105</v>
      </c>
      <c r="G288" s="2">
        <v>105</v>
      </c>
      <c r="H288" s="2">
        <v>70</v>
      </c>
      <c r="I288" s="2">
        <v>35</v>
      </c>
      <c r="J288" s="2">
        <v>70</v>
      </c>
      <c r="K288" s="2">
        <v>35</v>
      </c>
      <c r="L288" s="2">
        <v>35</v>
      </c>
      <c r="M288" s="2">
        <v>35</v>
      </c>
      <c r="N288" s="89">
        <v>665</v>
      </c>
      <c r="O288" s="2">
        <v>105</v>
      </c>
      <c r="P288" s="89">
        <v>770</v>
      </c>
      <c r="Q288" s="89"/>
      <c r="R288" s="89"/>
      <c r="S288" s="89"/>
      <c r="T288" s="89"/>
      <c r="U288" s="89"/>
    </row>
    <row r="289" spans="1:21">
      <c r="A289" s="91"/>
      <c r="B289" s="93" t="s">
        <v>37</v>
      </c>
      <c r="C289" s="86">
        <f t="shared" ref="C289" si="384">(C286*C285)/C288</f>
        <v>0.77142857142857146</v>
      </c>
      <c r="D289" s="86">
        <f t="shared" ref="D289" si="385">(D286*D285)/D288</f>
        <v>0.65714285714285714</v>
      </c>
      <c r="E289" s="86">
        <f t="shared" ref="E289" si="386">(E286*E285)/E288</f>
        <v>0.77142857142857146</v>
      </c>
      <c r="F289" s="86">
        <f t="shared" ref="F289" si="387">(F286*F285)/F288</f>
        <v>0.74285714285714288</v>
      </c>
      <c r="G289" s="86">
        <f t="shared" ref="G289" si="388">(G286*G285)/G288</f>
        <v>0.74285714285714288</v>
      </c>
      <c r="H289" s="86">
        <f t="shared" ref="H289" si="389">(H286*H285)/H288</f>
        <v>0.8</v>
      </c>
      <c r="I289" s="86">
        <f t="shared" ref="I289" si="390">(I286*I285)/I288</f>
        <v>0.77142857142857146</v>
      </c>
      <c r="J289" s="86">
        <f t="shared" ref="J289" si="391">(J286*J285)/J288</f>
        <v>0.68571428571428572</v>
      </c>
      <c r="K289" s="86">
        <f t="shared" ref="K289" si="392">(K286*K285)/K288</f>
        <v>0.82857142857142863</v>
      </c>
      <c r="L289" s="86">
        <f t="shared" ref="L289" si="393">(L286*L285)/L288</f>
        <v>0.82857142857142863</v>
      </c>
      <c r="M289" s="86">
        <f t="shared" ref="M289" si="394">(M286*M285)/M288</f>
        <v>0.8</v>
      </c>
      <c r="N289" s="92">
        <f t="shared" ref="N289" si="395">N287/N288</f>
        <v>0.75789473684210529</v>
      </c>
      <c r="O289" s="86">
        <f t="shared" ref="O289" si="396">(O286*O285)/O288</f>
        <v>0.65714285714285714</v>
      </c>
      <c r="P289" s="92">
        <f t="shared" ref="P289" si="397">P287/P288</f>
        <v>0.74415584415584413</v>
      </c>
      <c r="Q289" s="91"/>
      <c r="R289" s="91"/>
      <c r="S289" s="91"/>
      <c r="T289" s="91"/>
      <c r="U289" s="91"/>
    </row>
    <row r="290" spans="1:21">
      <c r="A290" s="15" t="s">
        <v>58</v>
      </c>
      <c r="B290" s="16" t="s">
        <v>38</v>
      </c>
      <c r="C290" s="17">
        <v>5</v>
      </c>
      <c r="D290" s="17">
        <v>2</v>
      </c>
      <c r="E290" s="17">
        <v>4</v>
      </c>
      <c r="F290" s="17">
        <v>5</v>
      </c>
      <c r="G290" s="17">
        <v>5</v>
      </c>
      <c r="H290" s="17">
        <v>4</v>
      </c>
      <c r="I290" s="17">
        <v>4</v>
      </c>
      <c r="J290" s="17">
        <v>4</v>
      </c>
      <c r="K290" s="17">
        <v>5</v>
      </c>
      <c r="L290" s="17">
        <v>4</v>
      </c>
      <c r="M290" s="17">
        <v>5</v>
      </c>
      <c r="N290" s="30"/>
      <c r="O290" s="18">
        <v>5</v>
      </c>
      <c r="P290" s="19"/>
      <c r="Q290" s="88"/>
      <c r="R290" s="88"/>
      <c r="S290" s="88"/>
      <c r="T290" s="88"/>
      <c r="U290" s="88"/>
    </row>
    <row r="291" spans="1:21">
      <c r="A291" s="100" t="s">
        <v>61</v>
      </c>
      <c r="B291" s="101" t="s">
        <v>38</v>
      </c>
      <c r="C291" s="116">
        <v>5</v>
      </c>
      <c r="D291" s="116">
        <v>4</v>
      </c>
      <c r="E291" s="116">
        <v>4</v>
      </c>
      <c r="F291" s="116">
        <v>5</v>
      </c>
      <c r="G291" s="116">
        <v>4</v>
      </c>
      <c r="H291" s="116">
        <v>5</v>
      </c>
      <c r="I291" s="116">
        <v>4</v>
      </c>
      <c r="J291" s="116">
        <v>4</v>
      </c>
      <c r="K291" s="116">
        <v>5</v>
      </c>
      <c r="L291" s="116">
        <v>4</v>
      </c>
      <c r="M291" s="116">
        <v>5</v>
      </c>
      <c r="N291" s="117" t="s">
        <v>199</v>
      </c>
      <c r="O291" s="118">
        <v>4</v>
      </c>
      <c r="P291" s="19"/>
      <c r="Q291" s="88"/>
      <c r="R291" s="88"/>
      <c r="S291" s="88"/>
      <c r="T291" s="88"/>
      <c r="U291" s="88"/>
    </row>
    <row r="292" spans="1:21">
      <c r="A292" s="100" t="s">
        <v>63</v>
      </c>
      <c r="B292" s="101" t="s">
        <v>38</v>
      </c>
      <c r="C292" s="116">
        <v>3</v>
      </c>
      <c r="D292" s="116">
        <v>3</v>
      </c>
      <c r="E292" s="116">
        <v>3</v>
      </c>
      <c r="F292" s="116">
        <v>3</v>
      </c>
      <c r="G292" s="116">
        <v>4</v>
      </c>
      <c r="H292" s="116">
        <v>4</v>
      </c>
      <c r="I292" s="116">
        <v>4</v>
      </c>
      <c r="J292" s="116">
        <v>4</v>
      </c>
      <c r="K292" s="116">
        <v>3</v>
      </c>
      <c r="L292" s="116">
        <v>4</v>
      </c>
      <c r="M292" s="116">
        <v>4</v>
      </c>
      <c r="N292" s="117" t="s">
        <v>199</v>
      </c>
      <c r="O292" s="118">
        <v>3</v>
      </c>
      <c r="P292" s="16"/>
      <c r="Q292" s="88"/>
      <c r="R292" s="88"/>
      <c r="S292" s="88"/>
      <c r="T292" s="88"/>
      <c r="U292" s="88"/>
    </row>
    <row r="293" spans="1:21">
      <c r="A293" s="101" t="s">
        <v>65</v>
      </c>
      <c r="B293" s="101" t="s">
        <v>38</v>
      </c>
      <c r="C293" s="121">
        <v>5</v>
      </c>
      <c r="D293" s="135">
        <v>3</v>
      </c>
      <c r="E293" s="135">
        <v>3</v>
      </c>
      <c r="F293" s="135">
        <v>3</v>
      </c>
      <c r="G293" s="135">
        <v>3</v>
      </c>
      <c r="H293" s="121">
        <v>5</v>
      </c>
      <c r="I293" s="121">
        <v>5</v>
      </c>
      <c r="J293" s="121">
        <v>4</v>
      </c>
      <c r="K293" s="121">
        <v>5</v>
      </c>
      <c r="L293" s="121">
        <v>5</v>
      </c>
      <c r="M293" s="121">
        <v>5</v>
      </c>
      <c r="N293" s="122" t="s">
        <v>199</v>
      </c>
      <c r="O293" s="136">
        <v>3</v>
      </c>
      <c r="P293" s="19"/>
      <c r="Q293" s="88"/>
      <c r="R293" s="88"/>
      <c r="S293" s="88"/>
      <c r="T293" s="88"/>
      <c r="U293" s="88"/>
    </row>
    <row r="294" spans="1:21">
      <c r="A294" s="15" t="s">
        <v>66</v>
      </c>
      <c r="B294" s="16" t="s">
        <v>38</v>
      </c>
      <c r="C294" s="17">
        <v>4</v>
      </c>
      <c r="D294" s="17">
        <v>4</v>
      </c>
      <c r="E294" s="17">
        <v>4</v>
      </c>
      <c r="F294" s="17">
        <v>4</v>
      </c>
      <c r="G294" s="17">
        <v>5</v>
      </c>
      <c r="H294" s="17">
        <v>3</v>
      </c>
      <c r="I294" s="17">
        <v>4</v>
      </c>
      <c r="J294" s="17">
        <v>3</v>
      </c>
      <c r="K294" s="17">
        <v>4</v>
      </c>
      <c r="L294" s="17">
        <v>4</v>
      </c>
      <c r="M294" s="17">
        <v>4</v>
      </c>
      <c r="N294" s="30"/>
      <c r="O294" s="18">
        <v>5</v>
      </c>
      <c r="P294" s="19"/>
      <c r="Q294" s="88"/>
      <c r="R294" s="88"/>
      <c r="S294" s="88"/>
      <c r="T294" s="88"/>
      <c r="U294" s="88"/>
    </row>
    <row r="295" spans="1:21">
      <c r="A295" s="15" t="s">
        <v>67</v>
      </c>
      <c r="B295" s="16" t="s">
        <v>38</v>
      </c>
      <c r="C295" s="17">
        <v>4</v>
      </c>
      <c r="D295" s="17">
        <v>2</v>
      </c>
      <c r="E295" s="17">
        <v>3</v>
      </c>
      <c r="F295" s="17">
        <v>3</v>
      </c>
      <c r="G295" s="17">
        <v>3</v>
      </c>
      <c r="H295" s="17">
        <v>3</v>
      </c>
      <c r="I295" s="17">
        <v>2</v>
      </c>
      <c r="J295" s="17">
        <v>3</v>
      </c>
      <c r="K295" s="17">
        <v>4</v>
      </c>
      <c r="L295" s="17">
        <v>5</v>
      </c>
      <c r="M295" s="17">
        <v>3</v>
      </c>
      <c r="N295" s="30"/>
      <c r="O295" s="18">
        <v>3</v>
      </c>
      <c r="P295" s="16"/>
      <c r="Q295" s="88"/>
      <c r="R295" s="88"/>
      <c r="S295" s="88"/>
      <c r="T295" s="88"/>
      <c r="U295" s="88"/>
    </row>
    <row r="296" spans="1:21">
      <c r="A296" s="95" t="s">
        <v>69</v>
      </c>
      <c r="B296" s="96" t="s">
        <v>38</v>
      </c>
      <c r="C296" s="127">
        <v>4</v>
      </c>
      <c r="D296" s="127">
        <v>5</v>
      </c>
      <c r="E296" s="127">
        <v>4</v>
      </c>
      <c r="F296" s="127">
        <v>4</v>
      </c>
      <c r="G296" s="127">
        <v>5</v>
      </c>
      <c r="H296" s="127">
        <v>4</v>
      </c>
      <c r="I296" s="127">
        <v>5</v>
      </c>
      <c r="J296" s="127">
        <v>5</v>
      </c>
      <c r="K296" s="127">
        <v>5</v>
      </c>
      <c r="L296" s="127">
        <v>5</v>
      </c>
      <c r="M296" s="127">
        <v>5</v>
      </c>
      <c r="N296" s="129" t="s">
        <v>199</v>
      </c>
      <c r="O296" s="134">
        <v>4</v>
      </c>
      <c r="P296" s="19"/>
      <c r="Q296" s="88"/>
      <c r="R296" s="88"/>
      <c r="S296" s="88"/>
      <c r="T296" s="88"/>
      <c r="U296" s="88"/>
    </row>
    <row r="297" spans="1:21">
      <c r="A297" s="89"/>
      <c r="B297" s="89" t="s">
        <v>194</v>
      </c>
      <c r="C297" s="2">
        <f t="shared" ref="C297" si="398">SUM(C290:C296)</f>
        <v>30</v>
      </c>
      <c r="D297" s="2">
        <f t="shared" ref="D297" si="399">SUM(D290:D296)</f>
        <v>23</v>
      </c>
      <c r="E297" s="2">
        <f t="shared" ref="E297" si="400">SUM(E290:E296)</f>
        <v>25</v>
      </c>
      <c r="F297" s="2">
        <f t="shared" ref="F297" si="401">SUM(F290:F296)</f>
        <v>27</v>
      </c>
      <c r="G297" s="2">
        <f t="shared" ref="G297" si="402">SUM(G290:G296)</f>
        <v>29</v>
      </c>
      <c r="H297" s="2">
        <f t="shared" ref="H297" si="403">SUM(H290:H296)</f>
        <v>28</v>
      </c>
      <c r="I297" s="2">
        <f t="shared" ref="I297" si="404">SUM(I290:I296)</f>
        <v>28</v>
      </c>
      <c r="J297" s="2">
        <f t="shared" ref="J297" si="405">SUM(J290:J296)</f>
        <v>27</v>
      </c>
      <c r="K297" s="2">
        <f t="shared" ref="K297" si="406">SUM(K290:K296)</f>
        <v>31</v>
      </c>
      <c r="L297" s="2">
        <f t="shared" ref="L297" si="407">SUM(L290:L296)</f>
        <v>31</v>
      </c>
      <c r="M297" s="2">
        <f t="shared" ref="M297" si="408">SUM(M290:M296)</f>
        <v>31</v>
      </c>
      <c r="N297" s="89">
        <f t="shared" ref="N297" si="409">SUM(C297:M297)</f>
        <v>310</v>
      </c>
      <c r="O297" s="2">
        <f t="shared" ref="O297" si="410">SUM(O290:O296)</f>
        <v>27</v>
      </c>
      <c r="P297" s="89">
        <f t="shared" ref="P297" si="411">SUM(N297:O297)</f>
        <v>337</v>
      </c>
      <c r="Q297" s="89"/>
      <c r="R297" s="89"/>
      <c r="S297" s="89"/>
      <c r="T297" s="89"/>
      <c r="U297" s="89"/>
    </row>
    <row r="298" spans="1:21">
      <c r="A298" s="89"/>
      <c r="B298" s="89" t="s">
        <v>195</v>
      </c>
      <c r="C298" s="2">
        <v>1</v>
      </c>
      <c r="D298" s="2">
        <v>1</v>
      </c>
      <c r="E298" s="2">
        <v>3</v>
      </c>
      <c r="F298" s="2">
        <v>3</v>
      </c>
      <c r="G298" s="2">
        <v>3</v>
      </c>
      <c r="H298" s="2">
        <v>2</v>
      </c>
      <c r="I298" s="2">
        <v>1</v>
      </c>
      <c r="J298" s="2">
        <v>2</v>
      </c>
      <c r="K298" s="2">
        <v>1</v>
      </c>
      <c r="L298" s="2">
        <v>1</v>
      </c>
      <c r="M298" s="2">
        <v>1</v>
      </c>
      <c r="N298" s="2"/>
      <c r="O298" s="2">
        <v>3</v>
      </c>
      <c r="P298" s="89"/>
      <c r="Q298" s="89"/>
      <c r="R298" s="89"/>
      <c r="S298" s="89"/>
      <c r="T298" s="89"/>
      <c r="U298" s="89"/>
    </row>
    <row r="299" spans="1:21">
      <c r="A299" s="89"/>
      <c r="B299" s="89" t="s">
        <v>196</v>
      </c>
      <c r="C299" s="2">
        <f t="shared" ref="C299" si="412">C297*C298</f>
        <v>30</v>
      </c>
      <c r="D299" s="2">
        <f t="shared" ref="D299" si="413">D297*D298</f>
        <v>23</v>
      </c>
      <c r="E299" s="2">
        <f t="shared" ref="E299" si="414">E297*E298</f>
        <v>75</v>
      </c>
      <c r="F299" s="2">
        <f t="shared" ref="F299" si="415">F297*F298</f>
        <v>81</v>
      </c>
      <c r="G299" s="2">
        <f t="shared" ref="G299" si="416">G297*G298</f>
        <v>87</v>
      </c>
      <c r="H299" s="2">
        <f t="shared" ref="H299" si="417">H297*H298</f>
        <v>56</v>
      </c>
      <c r="I299" s="2">
        <f t="shared" ref="I299" si="418">I297*I298</f>
        <v>28</v>
      </c>
      <c r="J299" s="2">
        <f t="shared" ref="J299" si="419">J297*J298</f>
        <v>54</v>
      </c>
      <c r="K299" s="2">
        <f t="shared" ref="K299" si="420">K297*K298</f>
        <v>31</v>
      </c>
      <c r="L299" s="2">
        <f t="shared" ref="L299" si="421">L297*L298</f>
        <v>31</v>
      </c>
      <c r="M299" s="2">
        <f t="shared" ref="M299" si="422">M297*M298</f>
        <v>31</v>
      </c>
      <c r="N299" s="90">
        <f t="shared" ref="N299" si="423">SUM(C299:M299)</f>
        <v>527</v>
      </c>
      <c r="O299" s="2">
        <f t="shared" ref="O299:U299" si="424">O297*O298</f>
        <v>81</v>
      </c>
      <c r="P299" s="90">
        <f t="shared" ref="P299" si="425">SUM(N299:O299)</f>
        <v>608</v>
      </c>
      <c r="Q299" s="89"/>
      <c r="R299" s="89"/>
      <c r="S299" s="89"/>
      <c r="T299" s="89"/>
      <c r="U299" s="89"/>
    </row>
    <row r="300" spans="1:21">
      <c r="A300" s="89"/>
      <c r="B300" s="89" t="s">
        <v>197</v>
      </c>
      <c r="C300" s="2">
        <v>35</v>
      </c>
      <c r="D300" s="2">
        <v>35</v>
      </c>
      <c r="E300" s="2">
        <v>105</v>
      </c>
      <c r="F300" s="2">
        <v>105</v>
      </c>
      <c r="G300" s="2">
        <v>105</v>
      </c>
      <c r="H300" s="2">
        <v>70</v>
      </c>
      <c r="I300" s="2">
        <v>35</v>
      </c>
      <c r="J300" s="2">
        <v>70</v>
      </c>
      <c r="K300" s="2">
        <v>35</v>
      </c>
      <c r="L300" s="2">
        <v>35</v>
      </c>
      <c r="M300" s="2">
        <v>35</v>
      </c>
      <c r="N300" s="89">
        <v>665</v>
      </c>
      <c r="O300" s="2">
        <v>105</v>
      </c>
      <c r="P300" s="89">
        <v>770</v>
      </c>
      <c r="Q300" s="89"/>
      <c r="R300" s="89"/>
      <c r="S300" s="89"/>
      <c r="T300" s="89"/>
      <c r="U300" s="89"/>
    </row>
    <row r="301" spans="1:21">
      <c r="A301" s="91"/>
      <c r="B301" s="93" t="s">
        <v>38</v>
      </c>
      <c r="C301" s="86">
        <f t="shared" ref="C301" si="426">(C298*C297)/C300</f>
        <v>0.8571428571428571</v>
      </c>
      <c r="D301" s="86">
        <f t="shared" ref="D301" si="427">(D298*D297)/D300</f>
        <v>0.65714285714285714</v>
      </c>
      <c r="E301" s="86">
        <f t="shared" ref="E301" si="428">(E298*E297)/E300</f>
        <v>0.7142857142857143</v>
      </c>
      <c r="F301" s="86">
        <f t="shared" ref="F301" si="429">(F298*F297)/F300</f>
        <v>0.77142857142857146</v>
      </c>
      <c r="G301" s="86">
        <f t="shared" ref="G301" si="430">(G298*G297)/G300</f>
        <v>0.82857142857142863</v>
      </c>
      <c r="H301" s="86">
        <f t="shared" ref="H301" si="431">(H298*H297)/H300</f>
        <v>0.8</v>
      </c>
      <c r="I301" s="86">
        <f t="shared" ref="I301" si="432">(I298*I297)/I300</f>
        <v>0.8</v>
      </c>
      <c r="J301" s="86">
        <f t="shared" ref="J301" si="433">(J298*J297)/J300</f>
        <v>0.77142857142857146</v>
      </c>
      <c r="K301" s="86">
        <f t="shared" ref="K301" si="434">(K298*K297)/K300</f>
        <v>0.88571428571428568</v>
      </c>
      <c r="L301" s="86">
        <f t="shared" ref="L301" si="435">(L298*L297)/L300</f>
        <v>0.88571428571428568</v>
      </c>
      <c r="M301" s="86">
        <f t="shared" ref="M301" si="436">(M298*M297)/M300</f>
        <v>0.88571428571428568</v>
      </c>
      <c r="N301" s="92">
        <f t="shared" ref="N301" si="437">N299/N300</f>
        <v>0.79248120300751879</v>
      </c>
      <c r="O301" s="86">
        <f t="shared" ref="O301" si="438">(O298*O297)/O300</f>
        <v>0.77142857142857146</v>
      </c>
      <c r="P301" s="92">
        <f t="shared" ref="P301" si="439">P299/P300</f>
        <v>0.78961038961038965</v>
      </c>
      <c r="Q301" s="91"/>
      <c r="R301" s="91"/>
      <c r="S301" s="91"/>
      <c r="T301" s="91"/>
      <c r="U301" s="91"/>
    </row>
    <row r="302" spans="1:21">
      <c r="A302" s="15" t="s">
        <v>58</v>
      </c>
      <c r="B302" s="16" t="s">
        <v>39</v>
      </c>
      <c r="C302" s="17">
        <v>5</v>
      </c>
      <c r="D302" s="17">
        <v>5</v>
      </c>
      <c r="E302" s="17">
        <v>5</v>
      </c>
      <c r="F302" s="17">
        <v>5</v>
      </c>
      <c r="G302" s="17">
        <v>5</v>
      </c>
      <c r="H302" s="17">
        <v>5</v>
      </c>
      <c r="I302" s="17">
        <v>5</v>
      </c>
      <c r="J302" s="17">
        <v>5</v>
      </c>
      <c r="K302" s="17">
        <v>5</v>
      </c>
      <c r="L302" s="17">
        <v>3</v>
      </c>
      <c r="M302" s="17">
        <v>5</v>
      </c>
      <c r="N302" s="30"/>
      <c r="O302" s="75">
        <v>3</v>
      </c>
      <c r="P302" s="19"/>
      <c r="Q302" s="88"/>
      <c r="R302" s="88"/>
      <c r="S302" s="88"/>
      <c r="T302" s="88"/>
      <c r="U302" s="88"/>
    </row>
    <row r="303" spans="1:21">
      <c r="A303" s="100" t="s">
        <v>61</v>
      </c>
      <c r="B303" s="101" t="s">
        <v>39</v>
      </c>
      <c r="C303" s="116">
        <v>5</v>
      </c>
      <c r="D303" s="116">
        <v>5</v>
      </c>
      <c r="E303" s="116">
        <v>5</v>
      </c>
      <c r="F303" s="116">
        <v>5</v>
      </c>
      <c r="G303" s="116">
        <v>5</v>
      </c>
      <c r="H303" s="116">
        <v>5</v>
      </c>
      <c r="I303" s="116">
        <v>5</v>
      </c>
      <c r="J303" s="116">
        <v>5</v>
      </c>
      <c r="K303" s="116">
        <v>4</v>
      </c>
      <c r="L303" s="116">
        <v>5</v>
      </c>
      <c r="M303" s="116">
        <v>5</v>
      </c>
      <c r="N303" s="117" t="s">
        <v>199</v>
      </c>
      <c r="O303" s="137">
        <v>3</v>
      </c>
      <c r="P303" s="19"/>
      <c r="Q303" s="88"/>
      <c r="R303" s="88"/>
      <c r="S303" s="88"/>
      <c r="T303" s="88"/>
      <c r="U303" s="88"/>
    </row>
    <row r="304" spans="1:21">
      <c r="A304" s="100" t="s">
        <v>63</v>
      </c>
      <c r="B304" s="101" t="s">
        <v>39</v>
      </c>
      <c r="C304" s="116">
        <v>4</v>
      </c>
      <c r="D304" s="116">
        <v>5</v>
      </c>
      <c r="E304" s="116">
        <v>5</v>
      </c>
      <c r="F304" s="116">
        <v>4</v>
      </c>
      <c r="G304" s="116">
        <v>5</v>
      </c>
      <c r="H304" s="116">
        <v>4</v>
      </c>
      <c r="I304" s="116">
        <v>5</v>
      </c>
      <c r="J304" s="116">
        <v>4</v>
      </c>
      <c r="K304" s="116">
        <v>5</v>
      </c>
      <c r="L304" s="116">
        <v>5</v>
      </c>
      <c r="M304" s="116">
        <v>5</v>
      </c>
      <c r="N304" s="117" t="s">
        <v>199</v>
      </c>
      <c r="O304" s="120">
        <v>3</v>
      </c>
      <c r="P304" s="16"/>
      <c r="Q304" s="88"/>
      <c r="R304" s="88"/>
      <c r="S304" s="88"/>
      <c r="T304" s="88"/>
      <c r="U304" s="88"/>
    </row>
    <row r="305" spans="1:21">
      <c r="A305" s="100" t="s">
        <v>65</v>
      </c>
      <c r="B305" s="101" t="s">
        <v>39</v>
      </c>
      <c r="C305" s="116">
        <v>5</v>
      </c>
      <c r="D305" s="116">
        <v>5</v>
      </c>
      <c r="E305" s="116">
        <v>5</v>
      </c>
      <c r="F305" s="125">
        <v>3</v>
      </c>
      <c r="G305" s="125">
        <v>3</v>
      </c>
      <c r="H305" s="125">
        <v>3</v>
      </c>
      <c r="I305" s="125">
        <v>3</v>
      </c>
      <c r="J305" s="125">
        <v>3</v>
      </c>
      <c r="K305" s="116">
        <v>5</v>
      </c>
      <c r="L305" s="116">
        <v>4</v>
      </c>
      <c r="M305" s="116">
        <v>5</v>
      </c>
      <c r="N305" s="117" t="s">
        <v>199</v>
      </c>
      <c r="O305" s="120">
        <v>3</v>
      </c>
      <c r="P305" s="19"/>
      <c r="Q305" s="88"/>
      <c r="R305" s="88"/>
      <c r="S305" s="88"/>
      <c r="T305" s="88"/>
      <c r="U305" s="88"/>
    </row>
    <row r="306" spans="1:21">
      <c r="A306" s="15" t="s">
        <v>66</v>
      </c>
      <c r="B306" s="16" t="s">
        <v>39</v>
      </c>
      <c r="C306" s="17">
        <v>4</v>
      </c>
      <c r="D306" s="17">
        <v>4</v>
      </c>
      <c r="E306" s="17">
        <v>3</v>
      </c>
      <c r="F306" s="17">
        <v>3</v>
      </c>
      <c r="G306" s="17">
        <v>3</v>
      </c>
      <c r="H306" s="17">
        <v>3</v>
      </c>
      <c r="I306" s="17">
        <v>3</v>
      </c>
      <c r="J306" s="17">
        <v>3</v>
      </c>
      <c r="K306" s="17">
        <v>4</v>
      </c>
      <c r="L306" s="17">
        <v>2</v>
      </c>
      <c r="M306" s="17">
        <v>3</v>
      </c>
      <c r="N306" s="30"/>
      <c r="O306" s="42">
        <v>2</v>
      </c>
      <c r="P306" s="19"/>
      <c r="Q306" s="88"/>
      <c r="R306" s="88"/>
      <c r="S306" s="88"/>
      <c r="T306" s="88"/>
      <c r="U306" s="88"/>
    </row>
    <row r="307" spans="1:21">
      <c r="A307" s="15" t="s">
        <v>67</v>
      </c>
      <c r="B307" s="16" t="s">
        <v>39</v>
      </c>
      <c r="C307" s="17">
        <v>4</v>
      </c>
      <c r="D307" s="17">
        <v>2</v>
      </c>
      <c r="E307" s="17">
        <v>5</v>
      </c>
      <c r="F307" s="17">
        <v>2</v>
      </c>
      <c r="G307" s="17">
        <v>3</v>
      </c>
      <c r="H307" s="17">
        <v>2</v>
      </c>
      <c r="I307" s="17">
        <v>3</v>
      </c>
      <c r="J307" s="17">
        <v>2</v>
      </c>
      <c r="K307" s="17">
        <v>2</v>
      </c>
      <c r="L307" s="17">
        <v>2</v>
      </c>
      <c r="M307" s="17">
        <v>2</v>
      </c>
      <c r="N307" s="30"/>
      <c r="O307" s="42">
        <v>2</v>
      </c>
      <c r="P307" s="16"/>
      <c r="Q307" s="88"/>
      <c r="R307" s="88"/>
      <c r="S307" s="88"/>
      <c r="T307" s="88"/>
      <c r="U307" s="88"/>
    </row>
    <row r="308" spans="1:21">
      <c r="A308" s="95" t="s">
        <v>69</v>
      </c>
      <c r="B308" s="96" t="s">
        <v>39</v>
      </c>
      <c r="C308" s="127">
        <v>5</v>
      </c>
      <c r="D308" s="127">
        <v>5</v>
      </c>
      <c r="E308" s="127">
        <v>5</v>
      </c>
      <c r="F308" s="132">
        <v>3</v>
      </c>
      <c r="G308" s="132">
        <v>3</v>
      </c>
      <c r="H308" s="127">
        <v>4</v>
      </c>
      <c r="I308" s="127">
        <v>5</v>
      </c>
      <c r="J308" s="127">
        <v>5</v>
      </c>
      <c r="K308" s="127">
        <v>5</v>
      </c>
      <c r="L308" s="127">
        <v>5</v>
      </c>
      <c r="M308" s="127">
        <v>5</v>
      </c>
      <c r="N308" s="129" t="s">
        <v>199</v>
      </c>
      <c r="O308" s="133">
        <v>3</v>
      </c>
      <c r="P308" s="19"/>
      <c r="Q308" s="88"/>
      <c r="R308" s="88"/>
      <c r="S308" s="88"/>
      <c r="T308" s="88"/>
      <c r="U308" s="88"/>
    </row>
    <row r="309" spans="1:21">
      <c r="A309" s="89"/>
      <c r="B309" s="89" t="s">
        <v>194</v>
      </c>
      <c r="C309" s="2">
        <f t="shared" ref="C309" si="440">SUM(C302:C308)</f>
        <v>32</v>
      </c>
      <c r="D309" s="2">
        <f t="shared" ref="D309" si="441">SUM(D302:D308)</f>
        <v>31</v>
      </c>
      <c r="E309" s="2">
        <f t="shared" ref="E309" si="442">SUM(E302:E308)</f>
        <v>33</v>
      </c>
      <c r="F309" s="2">
        <f t="shared" ref="F309" si="443">SUM(F302:F308)</f>
        <v>25</v>
      </c>
      <c r="G309" s="2">
        <f t="shared" ref="G309" si="444">SUM(G302:G308)</f>
        <v>27</v>
      </c>
      <c r="H309" s="2">
        <f t="shared" ref="H309" si="445">SUM(H302:H308)</f>
        <v>26</v>
      </c>
      <c r="I309" s="2">
        <f t="shared" ref="I309" si="446">SUM(I302:I308)</f>
        <v>29</v>
      </c>
      <c r="J309" s="2">
        <f t="shared" ref="J309" si="447">SUM(J302:J308)</f>
        <v>27</v>
      </c>
      <c r="K309" s="2">
        <f t="shared" ref="K309" si="448">SUM(K302:K308)</f>
        <v>30</v>
      </c>
      <c r="L309" s="2">
        <f t="shared" ref="L309" si="449">SUM(L302:L308)</f>
        <v>26</v>
      </c>
      <c r="M309" s="2">
        <f t="shared" ref="M309" si="450">SUM(M302:M308)</f>
        <v>30</v>
      </c>
      <c r="N309" s="89">
        <f t="shared" ref="N309" si="451">SUM(C309:M309)</f>
        <v>316</v>
      </c>
      <c r="O309" s="2">
        <f t="shared" ref="O309" si="452">SUM(O302:O308)</f>
        <v>19</v>
      </c>
      <c r="P309" s="89">
        <f t="shared" ref="P309" si="453">SUM(N309:O309)</f>
        <v>335</v>
      </c>
      <c r="Q309" s="89"/>
      <c r="R309" s="89"/>
      <c r="S309" s="89"/>
      <c r="T309" s="89"/>
      <c r="U309" s="89"/>
    </row>
    <row r="310" spans="1:21">
      <c r="A310" s="89"/>
      <c r="B310" s="89" t="s">
        <v>195</v>
      </c>
      <c r="C310" s="2">
        <v>1</v>
      </c>
      <c r="D310" s="2">
        <v>1</v>
      </c>
      <c r="E310" s="2">
        <v>3</v>
      </c>
      <c r="F310" s="2">
        <v>3</v>
      </c>
      <c r="G310" s="2">
        <v>3</v>
      </c>
      <c r="H310" s="2">
        <v>2</v>
      </c>
      <c r="I310" s="2">
        <v>1</v>
      </c>
      <c r="J310" s="2">
        <v>2</v>
      </c>
      <c r="K310" s="2">
        <v>1</v>
      </c>
      <c r="L310" s="2">
        <v>1</v>
      </c>
      <c r="M310" s="2">
        <v>1</v>
      </c>
      <c r="N310" s="2"/>
      <c r="O310" s="2">
        <v>3</v>
      </c>
      <c r="P310" s="89"/>
      <c r="Q310" s="89"/>
      <c r="R310" s="89"/>
      <c r="S310" s="89"/>
      <c r="T310" s="89"/>
      <c r="U310" s="89"/>
    </row>
    <row r="311" spans="1:21">
      <c r="A311" s="89"/>
      <c r="B311" s="89" t="s">
        <v>196</v>
      </c>
      <c r="C311" s="2">
        <f t="shared" ref="C311" si="454">C309*C310</f>
        <v>32</v>
      </c>
      <c r="D311" s="2">
        <f t="shared" ref="D311" si="455">D309*D310</f>
        <v>31</v>
      </c>
      <c r="E311" s="2">
        <f t="shared" ref="E311" si="456">E309*E310</f>
        <v>99</v>
      </c>
      <c r="F311" s="2">
        <f t="shared" ref="F311" si="457">F309*F310</f>
        <v>75</v>
      </c>
      <c r="G311" s="2">
        <f t="shared" ref="G311" si="458">G309*G310</f>
        <v>81</v>
      </c>
      <c r="H311" s="2">
        <f t="shared" ref="H311" si="459">H309*H310</f>
        <v>52</v>
      </c>
      <c r="I311" s="2">
        <f t="shared" ref="I311" si="460">I309*I310</f>
        <v>29</v>
      </c>
      <c r="J311" s="2">
        <f t="shared" ref="J311" si="461">J309*J310</f>
        <v>54</v>
      </c>
      <c r="K311" s="2">
        <f t="shared" ref="K311" si="462">K309*K310</f>
        <v>30</v>
      </c>
      <c r="L311" s="2">
        <f t="shared" ref="L311" si="463">L309*L310</f>
        <v>26</v>
      </c>
      <c r="M311" s="2">
        <f t="shared" ref="M311" si="464">M309*M310</f>
        <v>30</v>
      </c>
      <c r="N311" s="90">
        <f t="shared" ref="N311" si="465">SUM(C311:M311)</f>
        <v>539</v>
      </c>
      <c r="O311" s="2">
        <f t="shared" ref="O311:U311" si="466">O309*O310</f>
        <v>57</v>
      </c>
      <c r="P311" s="90">
        <f t="shared" ref="P311" si="467">SUM(N311:O311)</f>
        <v>596</v>
      </c>
      <c r="Q311" s="89"/>
      <c r="R311" s="89"/>
      <c r="S311" s="89"/>
      <c r="T311" s="89"/>
      <c r="U311" s="89"/>
    </row>
    <row r="312" spans="1:21">
      <c r="A312" s="89"/>
      <c r="B312" s="89" t="s">
        <v>197</v>
      </c>
      <c r="C312" s="2">
        <v>35</v>
      </c>
      <c r="D312" s="2">
        <v>35</v>
      </c>
      <c r="E312" s="2">
        <v>105</v>
      </c>
      <c r="F312" s="2">
        <v>105</v>
      </c>
      <c r="G312" s="2">
        <v>105</v>
      </c>
      <c r="H312" s="2">
        <v>70</v>
      </c>
      <c r="I312" s="2">
        <v>35</v>
      </c>
      <c r="J312" s="2">
        <v>70</v>
      </c>
      <c r="K312" s="2">
        <v>35</v>
      </c>
      <c r="L312" s="2">
        <v>35</v>
      </c>
      <c r="M312" s="2">
        <v>35</v>
      </c>
      <c r="N312" s="89">
        <v>665</v>
      </c>
      <c r="O312" s="2">
        <v>105</v>
      </c>
      <c r="P312" s="89">
        <v>770</v>
      </c>
      <c r="Q312" s="89"/>
      <c r="R312" s="89"/>
      <c r="S312" s="89"/>
      <c r="T312" s="89"/>
      <c r="U312" s="89"/>
    </row>
    <row r="313" spans="1:21">
      <c r="A313" s="91"/>
      <c r="B313" s="93" t="s">
        <v>39</v>
      </c>
      <c r="C313" s="86">
        <f t="shared" ref="C313" si="468">(C310*C309)/C312</f>
        <v>0.91428571428571426</v>
      </c>
      <c r="D313" s="86">
        <f t="shared" ref="D313" si="469">(D310*D309)/D312</f>
        <v>0.88571428571428568</v>
      </c>
      <c r="E313" s="86">
        <f t="shared" ref="E313" si="470">(E310*E309)/E312</f>
        <v>0.94285714285714284</v>
      </c>
      <c r="F313" s="86">
        <f t="shared" ref="F313" si="471">(F310*F309)/F312</f>
        <v>0.7142857142857143</v>
      </c>
      <c r="G313" s="86">
        <f t="shared" ref="G313" si="472">(G310*G309)/G312</f>
        <v>0.77142857142857146</v>
      </c>
      <c r="H313" s="86">
        <f t="shared" ref="H313" si="473">(H310*H309)/H312</f>
        <v>0.74285714285714288</v>
      </c>
      <c r="I313" s="86">
        <f t="shared" ref="I313" si="474">(I310*I309)/I312</f>
        <v>0.82857142857142863</v>
      </c>
      <c r="J313" s="86">
        <f t="shared" ref="J313" si="475">(J310*J309)/J312</f>
        <v>0.77142857142857146</v>
      </c>
      <c r="K313" s="86">
        <f t="shared" ref="K313" si="476">(K310*K309)/K312</f>
        <v>0.8571428571428571</v>
      </c>
      <c r="L313" s="86">
        <f t="shared" ref="L313" si="477">(L310*L309)/L312</f>
        <v>0.74285714285714288</v>
      </c>
      <c r="M313" s="86">
        <f t="shared" ref="M313" si="478">(M310*M309)/M312</f>
        <v>0.8571428571428571</v>
      </c>
      <c r="N313" s="92">
        <f t="shared" ref="N313" si="479">N311/N312</f>
        <v>0.81052631578947365</v>
      </c>
      <c r="O313" s="86">
        <f t="shared" ref="O313" si="480">(O310*O309)/O312</f>
        <v>0.54285714285714282</v>
      </c>
      <c r="P313" s="92">
        <f t="shared" ref="P313" si="481">P311/P312</f>
        <v>0.77402597402597406</v>
      </c>
      <c r="Q313" s="91"/>
      <c r="R313" s="91"/>
      <c r="S313" s="91"/>
      <c r="T313" s="91"/>
      <c r="U313" s="91"/>
    </row>
    <row r="314" spans="1:21">
      <c r="A314" s="74" t="s">
        <v>58</v>
      </c>
      <c r="B314" s="21" t="s">
        <v>40</v>
      </c>
      <c r="C314" s="17">
        <v>3</v>
      </c>
      <c r="D314" s="17">
        <v>3</v>
      </c>
      <c r="E314" s="17">
        <v>5</v>
      </c>
      <c r="F314" s="17">
        <v>3</v>
      </c>
      <c r="G314" s="17">
        <v>5</v>
      </c>
      <c r="H314" s="17">
        <v>4</v>
      </c>
      <c r="I314" s="17">
        <v>3</v>
      </c>
      <c r="J314" s="17">
        <v>4</v>
      </c>
      <c r="K314" s="17">
        <v>5</v>
      </c>
      <c r="L314" s="17">
        <v>5</v>
      </c>
      <c r="M314" s="17">
        <v>5</v>
      </c>
      <c r="N314" s="30"/>
      <c r="O314" s="18">
        <v>5</v>
      </c>
      <c r="P314" s="19"/>
      <c r="Q314" s="88"/>
      <c r="R314" s="88"/>
      <c r="S314" s="88"/>
      <c r="T314" s="88"/>
      <c r="U314" s="88"/>
    </row>
    <row r="315" spans="1:21">
      <c r="A315" s="100" t="s">
        <v>61</v>
      </c>
      <c r="B315" s="101" t="s">
        <v>40</v>
      </c>
      <c r="C315" s="116">
        <v>4</v>
      </c>
      <c r="D315" s="116">
        <v>4</v>
      </c>
      <c r="E315" s="116">
        <v>5</v>
      </c>
      <c r="F315" s="116">
        <v>5</v>
      </c>
      <c r="G315" s="116">
        <v>5</v>
      </c>
      <c r="H315" s="116">
        <v>5</v>
      </c>
      <c r="I315" s="116">
        <v>3</v>
      </c>
      <c r="J315" s="116">
        <v>5</v>
      </c>
      <c r="K315" s="116">
        <v>5</v>
      </c>
      <c r="L315" s="116">
        <v>5</v>
      </c>
      <c r="M315" s="116">
        <v>5</v>
      </c>
      <c r="N315" s="117" t="s">
        <v>199</v>
      </c>
      <c r="O315" s="118">
        <v>5</v>
      </c>
      <c r="P315" s="19"/>
      <c r="Q315" s="88"/>
      <c r="R315" s="88"/>
      <c r="S315" s="88"/>
      <c r="T315" s="88"/>
      <c r="U315" s="88"/>
    </row>
    <row r="316" spans="1:21">
      <c r="A316" s="100" t="s">
        <v>63</v>
      </c>
      <c r="B316" s="101" t="s">
        <v>40</v>
      </c>
      <c r="C316" s="116">
        <v>4</v>
      </c>
      <c r="D316" s="116">
        <v>4</v>
      </c>
      <c r="E316" s="116">
        <v>4</v>
      </c>
      <c r="F316" s="116">
        <v>4</v>
      </c>
      <c r="G316" s="116">
        <v>4</v>
      </c>
      <c r="H316" s="116">
        <v>4</v>
      </c>
      <c r="I316" s="116">
        <v>4</v>
      </c>
      <c r="J316" s="116">
        <v>4</v>
      </c>
      <c r="K316" s="116">
        <v>4</v>
      </c>
      <c r="L316" s="116">
        <v>4</v>
      </c>
      <c r="M316" s="116">
        <v>4</v>
      </c>
      <c r="N316" s="117" t="s">
        <v>199</v>
      </c>
      <c r="O316" s="118">
        <v>4</v>
      </c>
      <c r="P316" s="16"/>
      <c r="Q316" s="88"/>
      <c r="R316" s="88"/>
      <c r="S316" s="88"/>
      <c r="T316" s="88"/>
      <c r="U316" s="88"/>
    </row>
    <row r="317" spans="1:21">
      <c r="A317" s="100" t="s">
        <v>65</v>
      </c>
      <c r="B317" s="101" t="s">
        <v>40</v>
      </c>
      <c r="C317" s="116">
        <v>5</v>
      </c>
      <c r="D317" s="116">
        <v>5</v>
      </c>
      <c r="E317" s="116">
        <v>5</v>
      </c>
      <c r="F317" s="116">
        <v>5</v>
      </c>
      <c r="G317" s="116">
        <v>5</v>
      </c>
      <c r="H317" s="116">
        <v>5</v>
      </c>
      <c r="I317" s="116">
        <v>5</v>
      </c>
      <c r="J317" s="116">
        <v>5</v>
      </c>
      <c r="K317" s="116">
        <v>5</v>
      </c>
      <c r="L317" s="116">
        <v>5</v>
      </c>
      <c r="M317" s="116">
        <v>5</v>
      </c>
      <c r="N317" s="117" t="s">
        <v>199</v>
      </c>
      <c r="O317" s="118">
        <v>5</v>
      </c>
      <c r="P317" s="19"/>
      <c r="Q317" s="88"/>
      <c r="R317" s="88"/>
      <c r="S317" s="88"/>
      <c r="T317" s="88"/>
      <c r="U317" s="88"/>
    </row>
    <row r="318" spans="1:21">
      <c r="A318" s="15" t="s">
        <v>66</v>
      </c>
      <c r="B318" s="16" t="s">
        <v>40</v>
      </c>
      <c r="C318" s="17">
        <v>4</v>
      </c>
      <c r="D318" s="17">
        <v>3</v>
      </c>
      <c r="E318" s="17">
        <v>3</v>
      </c>
      <c r="F318" s="17">
        <v>4</v>
      </c>
      <c r="G318" s="17">
        <v>4</v>
      </c>
      <c r="H318" s="17">
        <v>3</v>
      </c>
      <c r="I318" s="17">
        <v>4</v>
      </c>
      <c r="J318" s="17">
        <v>4</v>
      </c>
      <c r="K318" s="17">
        <v>3</v>
      </c>
      <c r="L318" s="17">
        <v>3</v>
      </c>
      <c r="M318" s="17">
        <v>4</v>
      </c>
      <c r="N318" s="30"/>
      <c r="O318" s="18">
        <v>4</v>
      </c>
      <c r="P318" s="19"/>
      <c r="Q318" s="88"/>
      <c r="R318" s="88"/>
      <c r="S318" s="88"/>
      <c r="T318" s="88"/>
      <c r="U318" s="88"/>
    </row>
    <row r="319" spans="1:21">
      <c r="A319" s="15" t="s">
        <v>67</v>
      </c>
      <c r="B319" s="16" t="s">
        <v>40</v>
      </c>
      <c r="C319" s="17">
        <v>4</v>
      </c>
      <c r="D319" s="17">
        <v>4</v>
      </c>
      <c r="E319" s="17">
        <v>5</v>
      </c>
      <c r="F319" s="17">
        <v>4</v>
      </c>
      <c r="G319" s="17">
        <v>5</v>
      </c>
      <c r="H319" s="17">
        <v>3</v>
      </c>
      <c r="I319" s="17">
        <v>3</v>
      </c>
      <c r="J319" s="17">
        <v>4</v>
      </c>
      <c r="K319" s="17">
        <v>4</v>
      </c>
      <c r="L319" s="17">
        <v>5</v>
      </c>
      <c r="M319" s="17">
        <v>4</v>
      </c>
      <c r="N319" s="30"/>
      <c r="O319" s="18">
        <v>5</v>
      </c>
      <c r="P319" s="16"/>
      <c r="Q319" s="88"/>
      <c r="R319" s="88"/>
      <c r="S319" s="88"/>
      <c r="T319" s="88"/>
      <c r="U319" s="88"/>
    </row>
    <row r="320" spans="1:21">
      <c r="A320" s="95" t="s">
        <v>69</v>
      </c>
      <c r="B320" s="96" t="s">
        <v>40</v>
      </c>
      <c r="C320" s="127">
        <v>5</v>
      </c>
      <c r="D320" s="127">
        <v>4</v>
      </c>
      <c r="E320" s="127">
        <v>5</v>
      </c>
      <c r="F320" s="127">
        <v>5</v>
      </c>
      <c r="G320" s="127">
        <v>5</v>
      </c>
      <c r="H320" s="127">
        <v>5</v>
      </c>
      <c r="I320" s="127">
        <v>4</v>
      </c>
      <c r="J320" s="127">
        <v>5</v>
      </c>
      <c r="K320" s="127">
        <v>5</v>
      </c>
      <c r="L320" s="127">
        <v>5</v>
      </c>
      <c r="M320" s="127">
        <v>5</v>
      </c>
      <c r="N320" s="129" t="s">
        <v>199</v>
      </c>
      <c r="O320" s="134">
        <v>5</v>
      </c>
      <c r="P320" s="19"/>
      <c r="Q320" s="88"/>
      <c r="R320" s="88"/>
      <c r="S320" s="88"/>
      <c r="T320" s="88"/>
      <c r="U320" s="88"/>
    </row>
    <row r="321" spans="1:21">
      <c r="A321" s="89"/>
      <c r="B321" s="89" t="s">
        <v>194</v>
      </c>
      <c r="C321" s="2">
        <f t="shared" ref="C321" si="482">SUM(C314:C320)</f>
        <v>29</v>
      </c>
      <c r="D321" s="2">
        <f t="shared" ref="D321" si="483">SUM(D314:D320)</f>
        <v>27</v>
      </c>
      <c r="E321" s="2">
        <f t="shared" ref="E321" si="484">SUM(E314:E320)</f>
        <v>32</v>
      </c>
      <c r="F321" s="2">
        <f t="shared" ref="F321" si="485">SUM(F314:F320)</f>
        <v>30</v>
      </c>
      <c r="G321" s="2">
        <f t="shared" ref="G321" si="486">SUM(G314:G320)</f>
        <v>33</v>
      </c>
      <c r="H321" s="2">
        <f t="shared" ref="H321" si="487">SUM(H314:H320)</f>
        <v>29</v>
      </c>
      <c r="I321" s="2">
        <f t="shared" ref="I321" si="488">SUM(I314:I320)</f>
        <v>26</v>
      </c>
      <c r="J321" s="2">
        <f t="shared" ref="J321" si="489">SUM(J314:J320)</f>
        <v>31</v>
      </c>
      <c r="K321" s="2">
        <f t="shared" ref="K321" si="490">SUM(K314:K320)</f>
        <v>31</v>
      </c>
      <c r="L321" s="2">
        <f t="shared" ref="L321" si="491">SUM(L314:L320)</f>
        <v>32</v>
      </c>
      <c r="M321" s="2">
        <f t="shared" ref="M321" si="492">SUM(M314:M320)</f>
        <v>32</v>
      </c>
      <c r="N321" s="89">
        <f t="shared" ref="N321" si="493">SUM(C321:M321)</f>
        <v>332</v>
      </c>
      <c r="O321" s="2">
        <f t="shared" ref="O321" si="494">SUM(O314:O320)</f>
        <v>33</v>
      </c>
      <c r="P321" s="89">
        <f t="shared" ref="P321" si="495">SUM(N321:O321)</f>
        <v>365</v>
      </c>
      <c r="Q321" s="89"/>
      <c r="R321" s="89"/>
      <c r="S321" s="89"/>
      <c r="T321" s="89"/>
      <c r="U321" s="89"/>
    </row>
    <row r="322" spans="1:21">
      <c r="A322" s="89"/>
      <c r="B322" s="89" t="s">
        <v>195</v>
      </c>
      <c r="C322" s="2">
        <v>1</v>
      </c>
      <c r="D322" s="2">
        <v>1</v>
      </c>
      <c r="E322" s="2">
        <v>3</v>
      </c>
      <c r="F322" s="2">
        <v>3</v>
      </c>
      <c r="G322" s="2">
        <v>3</v>
      </c>
      <c r="H322" s="2">
        <v>2</v>
      </c>
      <c r="I322" s="2">
        <v>1</v>
      </c>
      <c r="J322" s="2">
        <v>2</v>
      </c>
      <c r="K322" s="2">
        <v>1</v>
      </c>
      <c r="L322" s="2">
        <v>1</v>
      </c>
      <c r="M322" s="2">
        <v>1</v>
      </c>
      <c r="N322" s="2"/>
      <c r="O322" s="2">
        <v>3</v>
      </c>
      <c r="P322" s="89"/>
      <c r="Q322" s="89"/>
      <c r="R322" s="89"/>
      <c r="S322" s="89"/>
      <c r="T322" s="89"/>
      <c r="U322" s="89"/>
    </row>
    <row r="323" spans="1:21">
      <c r="A323" s="89"/>
      <c r="B323" s="89" t="s">
        <v>196</v>
      </c>
      <c r="C323" s="2">
        <f t="shared" ref="C323" si="496">C321*C322</f>
        <v>29</v>
      </c>
      <c r="D323" s="2">
        <f t="shared" ref="D323" si="497">D321*D322</f>
        <v>27</v>
      </c>
      <c r="E323" s="2">
        <f t="shared" ref="E323" si="498">E321*E322</f>
        <v>96</v>
      </c>
      <c r="F323" s="2">
        <f t="shared" ref="F323" si="499">F321*F322</f>
        <v>90</v>
      </c>
      <c r="G323" s="2">
        <f t="shared" ref="G323" si="500">G321*G322</f>
        <v>99</v>
      </c>
      <c r="H323" s="2">
        <f t="shared" ref="H323" si="501">H321*H322</f>
        <v>58</v>
      </c>
      <c r="I323" s="2">
        <f t="shared" ref="I323" si="502">I321*I322</f>
        <v>26</v>
      </c>
      <c r="J323" s="2">
        <f t="shared" ref="J323" si="503">J321*J322</f>
        <v>62</v>
      </c>
      <c r="K323" s="2">
        <f t="shared" ref="K323" si="504">K321*K322</f>
        <v>31</v>
      </c>
      <c r="L323" s="2">
        <f t="shared" ref="L323" si="505">L321*L322</f>
        <v>32</v>
      </c>
      <c r="M323" s="2">
        <f t="shared" ref="M323" si="506">M321*M322</f>
        <v>32</v>
      </c>
      <c r="N323" s="90">
        <f t="shared" ref="N323" si="507">SUM(C323:M323)</f>
        <v>582</v>
      </c>
      <c r="O323" s="2">
        <f t="shared" ref="O323:U323" si="508">O321*O322</f>
        <v>99</v>
      </c>
      <c r="P323" s="90">
        <f t="shared" ref="P323" si="509">SUM(N323:O323)</f>
        <v>681</v>
      </c>
      <c r="Q323" s="89"/>
      <c r="R323" s="89"/>
      <c r="S323" s="89"/>
      <c r="T323" s="89"/>
      <c r="U323" s="89"/>
    </row>
    <row r="324" spans="1:21">
      <c r="A324" s="89"/>
      <c r="B324" s="89" t="s">
        <v>197</v>
      </c>
      <c r="C324" s="2">
        <v>35</v>
      </c>
      <c r="D324" s="2">
        <v>35</v>
      </c>
      <c r="E324" s="2">
        <v>105</v>
      </c>
      <c r="F324" s="2">
        <v>105</v>
      </c>
      <c r="G324" s="2">
        <v>105</v>
      </c>
      <c r="H324" s="2">
        <v>70</v>
      </c>
      <c r="I324" s="2">
        <v>35</v>
      </c>
      <c r="J324" s="2">
        <v>70</v>
      </c>
      <c r="K324" s="2">
        <v>35</v>
      </c>
      <c r="L324" s="2">
        <v>35</v>
      </c>
      <c r="M324" s="2">
        <v>35</v>
      </c>
      <c r="N324" s="89">
        <v>665</v>
      </c>
      <c r="O324" s="2">
        <v>105</v>
      </c>
      <c r="P324" s="89">
        <v>770</v>
      </c>
      <c r="Q324" s="89"/>
      <c r="R324" s="89"/>
      <c r="S324" s="89"/>
      <c r="T324" s="89"/>
      <c r="U324" s="89"/>
    </row>
    <row r="325" spans="1:21">
      <c r="A325" s="91"/>
      <c r="B325" s="93" t="s">
        <v>40</v>
      </c>
      <c r="C325" s="86">
        <f t="shared" ref="C325" si="510">(C322*C321)/C324</f>
        <v>0.82857142857142863</v>
      </c>
      <c r="D325" s="86">
        <f t="shared" ref="D325" si="511">(D322*D321)/D324</f>
        <v>0.77142857142857146</v>
      </c>
      <c r="E325" s="86">
        <f t="shared" ref="E325" si="512">(E322*E321)/E324</f>
        <v>0.91428571428571426</v>
      </c>
      <c r="F325" s="86">
        <f t="shared" ref="F325" si="513">(F322*F321)/F324</f>
        <v>0.8571428571428571</v>
      </c>
      <c r="G325" s="86">
        <f t="shared" ref="G325" si="514">(G322*G321)/G324</f>
        <v>0.94285714285714284</v>
      </c>
      <c r="H325" s="86">
        <f t="shared" ref="H325" si="515">(H322*H321)/H324</f>
        <v>0.82857142857142863</v>
      </c>
      <c r="I325" s="86">
        <f t="shared" ref="I325" si="516">(I322*I321)/I324</f>
        <v>0.74285714285714288</v>
      </c>
      <c r="J325" s="86">
        <f t="shared" ref="J325" si="517">(J322*J321)/J324</f>
        <v>0.88571428571428568</v>
      </c>
      <c r="K325" s="86">
        <f t="shared" ref="K325" si="518">(K322*K321)/K324</f>
        <v>0.88571428571428568</v>
      </c>
      <c r="L325" s="86">
        <f t="shared" ref="L325" si="519">(L322*L321)/L324</f>
        <v>0.91428571428571426</v>
      </c>
      <c r="M325" s="86">
        <f t="shared" ref="M325" si="520">(M322*M321)/M324</f>
        <v>0.91428571428571426</v>
      </c>
      <c r="N325" s="92">
        <f t="shared" ref="N325" si="521">N323/N324</f>
        <v>0.87518796992481207</v>
      </c>
      <c r="O325" s="86">
        <f t="shared" ref="O325" si="522">(O322*O321)/O324</f>
        <v>0.94285714285714284</v>
      </c>
      <c r="P325" s="92">
        <f t="shared" ref="P325" si="523">P323/P324</f>
        <v>0.88441558441558443</v>
      </c>
      <c r="Q325" s="91"/>
      <c r="R325" s="91"/>
      <c r="S325" s="91"/>
      <c r="T325" s="91"/>
      <c r="U325" s="91"/>
    </row>
    <row r="326" spans="1:21">
      <c r="A326" s="16"/>
      <c r="B326" s="16"/>
      <c r="C326" s="22"/>
      <c r="D326" s="22"/>
      <c r="E326" s="22"/>
      <c r="F326" s="22"/>
      <c r="G326" s="22"/>
      <c r="H326" s="22"/>
      <c r="I326" s="22"/>
      <c r="J326" s="22"/>
      <c r="K326" s="22"/>
      <c r="L326" s="22"/>
      <c r="M326" s="22"/>
      <c r="N326" s="22"/>
      <c r="O326" s="77"/>
      <c r="P326" s="19"/>
      <c r="Q326" s="88"/>
      <c r="R326" s="88"/>
      <c r="S326" s="88"/>
      <c r="T326" s="88"/>
      <c r="U326" s="88"/>
    </row>
    <row r="327" spans="1:21">
      <c r="A327" s="16"/>
      <c r="B327" s="16"/>
      <c r="C327" s="22"/>
      <c r="D327" s="22"/>
      <c r="E327" s="22"/>
      <c r="F327" s="22"/>
      <c r="G327" s="22"/>
      <c r="H327" s="22"/>
      <c r="I327" s="22"/>
      <c r="J327" s="22"/>
      <c r="K327" s="22"/>
      <c r="L327" s="22"/>
      <c r="M327" s="22"/>
      <c r="N327" s="22"/>
      <c r="O327" s="77"/>
      <c r="P327" s="19"/>
      <c r="Q327" s="88"/>
      <c r="R327" s="88"/>
      <c r="S327" s="88"/>
      <c r="T327" s="88"/>
      <c r="U327" s="88"/>
    </row>
    <row r="328" spans="1:21">
      <c r="A328" s="16"/>
      <c r="B328" s="16"/>
      <c r="C328" s="22"/>
      <c r="D328" s="22"/>
      <c r="E328" s="22"/>
      <c r="F328" s="22"/>
      <c r="G328" s="22"/>
      <c r="H328" s="22"/>
      <c r="I328" s="22"/>
      <c r="J328" s="22"/>
      <c r="K328" s="22"/>
      <c r="L328" s="22"/>
      <c r="M328" s="22"/>
      <c r="N328" s="22"/>
      <c r="O328" s="77"/>
      <c r="P328" s="16"/>
      <c r="Q328" s="88"/>
      <c r="R328" s="88"/>
      <c r="S328" s="88"/>
      <c r="T328" s="88"/>
      <c r="U328" s="88"/>
    </row>
    <row r="329" spans="1:21">
      <c r="A329" s="16"/>
      <c r="B329" s="16"/>
      <c r="C329" s="22"/>
      <c r="D329" s="22"/>
      <c r="E329" s="22"/>
      <c r="F329" s="22"/>
      <c r="G329" s="22"/>
      <c r="H329" s="22"/>
      <c r="I329" s="22"/>
      <c r="J329" s="22"/>
      <c r="K329" s="22"/>
      <c r="L329" s="22"/>
      <c r="M329" s="22"/>
      <c r="N329" s="22"/>
      <c r="O329" s="77"/>
      <c r="P329" s="19"/>
      <c r="Q329" s="88"/>
      <c r="R329" s="88"/>
      <c r="S329" s="88"/>
      <c r="T329" s="88"/>
      <c r="U329" s="88"/>
    </row>
    <row r="330" spans="1:21">
      <c r="A330" s="16"/>
      <c r="B330" s="16"/>
      <c r="C330" s="22"/>
      <c r="D330" s="22"/>
      <c r="E330" s="22"/>
      <c r="F330" s="22"/>
      <c r="G330" s="22"/>
      <c r="H330" s="22"/>
      <c r="I330" s="22"/>
      <c r="J330" s="22"/>
      <c r="K330" s="22"/>
      <c r="L330" s="22"/>
      <c r="M330" s="22"/>
      <c r="N330" s="22"/>
      <c r="O330" s="77"/>
      <c r="P330" s="19"/>
      <c r="Q330" s="88"/>
      <c r="R330" s="88"/>
      <c r="S330" s="88"/>
      <c r="T330" s="88"/>
      <c r="U330" s="88"/>
    </row>
    <row r="331" spans="1:21">
      <c r="A331" s="16"/>
      <c r="B331" s="16"/>
      <c r="C331" s="22"/>
      <c r="D331" s="22"/>
      <c r="E331" s="22"/>
      <c r="F331" s="22"/>
      <c r="G331" s="22"/>
      <c r="H331" s="22"/>
      <c r="I331" s="22"/>
      <c r="J331" s="22"/>
      <c r="K331" s="22"/>
      <c r="L331" s="22"/>
      <c r="M331" s="22"/>
      <c r="N331" s="22"/>
      <c r="O331" s="77"/>
      <c r="P331" s="16"/>
      <c r="Q331" s="88"/>
      <c r="R331" s="88"/>
      <c r="S331" s="88"/>
      <c r="T331" s="88"/>
      <c r="U331" s="88"/>
    </row>
    <row r="332" spans="1:21">
      <c r="A332" s="16"/>
      <c r="B332" s="16"/>
      <c r="C332" s="22"/>
      <c r="D332" s="22"/>
      <c r="E332" s="22"/>
      <c r="F332" s="22"/>
      <c r="G332" s="22"/>
      <c r="H332" s="22"/>
      <c r="I332" s="22"/>
      <c r="J332" s="22"/>
      <c r="K332" s="22"/>
      <c r="L332" s="22"/>
      <c r="M332" s="22"/>
      <c r="N332" s="22"/>
      <c r="O332" s="77"/>
      <c r="P332" s="19"/>
      <c r="Q332" s="88"/>
      <c r="R332" s="88"/>
      <c r="S332" s="88"/>
      <c r="T332" s="88"/>
      <c r="U332" s="88"/>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1CA12D-D6ED-4745-B282-49E186E33EBB}">
  <dimension ref="B1:Q28"/>
  <sheetViews>
    <sheetView workbookViewId="0">
      <selection activeCell="P2" sqref="P2"/>
    </sheetView>
  </sheetViews>
  <sheetFormatPr defaultRowHeight="15"/>
  <cols>
    <col min="2" max="2" width="43.42578125" bestFit="1" customWidth="1"/>
    <col min="3" max="3" width="9.140625" style="140"/>
    <col min="4" max="4" width="11.42578125" style="140" customWidth="1"/>
    <col min="5" max="5" width="12.5703125" style="140" bestFit="1" customWidth="1"/>
    <col min="6" max="8" width="9.140625" style="140"/>
    <col min="9" max="9" width="12.5703125" style="140" bestFit="1" customWidth="1"/>
    <col min="10" max="10" width="13.28515625" style="140" customWidth="1"/>
    <col min="11" max="11" width="14.42578125" style="140" customWidth="1"/>
    <col min="12" max="14" width="9.140625" style="140"/>
    <col min="15" max="15" width="18.140625" style="140" customWidth="1"/>
    <col min="16" max="16" width="9.140625" style="140"/>
    <col min="17" max="17" width="9.140625" style="139"/>
  </cols>
  <sheetData>
    <row r="1" spans="2:16" ht="26.25">
      <c r="B1" s="26" t="s">
        <v>43</v>
      </c>
      <c r="C1" s="138" t="s">
        <v>45</v>
      </c>
      <c r="D1" s="138" t="s">
        <v>46</v>
      </c>
      <c r="E1" s="138" t="s">
        <v>47</v>
      </c>
      <c r="F1" s="138" t="s">
        <v>48</v>
      </c>
      <c r="G1" s="138" t="s">
        <v>49</v>
      </c>
      <c r="H1" s="138" t="s">
        <v>50</v>
      </c>
      <c r="I1" s="138" t="s">
        <v>51</v>
      </c>
      <c r="J1" s="138" t="s">
        <v>52</v>
      </c>
      <c r="K1" s="138" t="s">
        <v>53</v>
      </c>
      <c r="L1" s="138" t="s">
        <v>54</v>
      </c>
      <c r="M1" s="138" t="s">
        <v>55</v>
      </c>
      <c r="N1" s="138" t="s">
        <v>185</v>
      </c>
      <c r="O1" s="138" t="s">
        <v>56</v>
      </c>
      <c r="P1" s="138" t="s">
        <v>186</v>
      </c>
    </row>
    <row r="2" spans="2:16">
      <c r="B2" t="s">
        <v>14</v>
      </c>
      <c r="C2" s="140">
        <v>0.88571428571428568</v>
      </c>
      <c r="D2" s="140">
        <v>0.74285714285714288</v>
      </c>
      <c r="E2" s="140">
        <v>0.7142857142857143</v>
      </c>
      <c r="F2" s="140">
        <v>0.74285714285714288</v>
      </c>
      <c r="G2" s="140">
        <v>0.74285714285714288</v>
      </c>
      <c r="H2" s="140">
        <v>0.7142857142857143</v>
      </c>
      <c r="I2" s="140">
        <v>0.68571428571428572</v>
      </c>
      <c r="J2" s="140">
        <v>0.7142857142857143</v>
      </c>
      <c r="K2" s="140">
        <v>0.74285714285714288</v>
      </c>
      <c r="L2" s="140">
        <v>0.82857142857142863</v>
      </c>
      <c r="M2" s="140">
        <v>0.8</v>
      </c>
      <c r="N2" s="140">
        <v>0.74436090225563911</v>
      </c>
      <c r="O2" s="140">
        <v>0.8</v>
      </c>
      <c r="P2" s="140">
        <v>0.75194805194805192</v>
      </c>
    </row>
    <row r="3" spans="2:16">
      <c r="B3" t="s">
        <v>15</v>
      </c>
      <c r="C3" s="140">
        <v>0.8</v>
      </c>
      <c r="D3" s="140">
        <v>0.6</v>
      </c>
      <c r="E3" s="140">
        <v>0.88571428571428568</v>
      </c>
      <c r="F3" s="140">
        <v>0.8571428571428571</v>
      </c>
      <c r="G3" s="140">
        <v>0.82857142857142863</v>
      </c>
      <c r="H3" s="140">
        <v>0.77142857142857146</v>
      </c>
      <c r="I3" s="140">
        <v>0.6</v>
      </c>
      <c r="J3" s="140">
        <v>0.48571428571428571</v>
      </c>
      <c r="K3" s="140">
        <v>0.88571428571428568</v>
      </c>
      <c r="L3" s="140">
        <v>0.74285714285714288</v>
      </c>
      <c r="M3" s="140">
        <v>0.65714285714285714</v>
      </c>
      <c r="N3" s="140">
        <v>0.76390977443609021</v>
      </c>
      <c r="O3" s="140">
        <v>0.68571428571428572</v>
      </c>
      <c r="P3" s="140">
        <v>0.75324675324675328</v>
      </c>
    </row>
    <row r="4" spans="2:16">
      <c r="B4" t="s">
        <v>16</v>
      </c>
      <c r="C4" s="140">
        <v>0.62857142857142856</v>
      </c>
      <c r="D4" s="140">
        <v>0.6</v>
      </c>
      <c r="E4" s="140">
        <v>0.62857142857142856</v>
      </c>
      <c r="F4" s="140">
        <v>0.51428571428571423</v>
      </c>
      <c r="G4" s="140">
        <v>0.5714285714285714</v>
      </c>
      <c r="H4" s="140">
        <v>0.5714285714285714</v>
      </c>
      <c r="I4" s="140">
        <v>0.6</v>
      </c>
      <c r="J4" s="140">
        <v>0.51428571428571423</v>
      </c>
      <c r="K4" s="140">
        <v>0.68571428571428572</v>
      </c>
      <c r="L4" s="140">
        <v>0.65714285714285714</v>
      </c>
      <c r="M4" s="140">
        <v>0.65714285714285714</v>
      </c>
      <c r="N4" s="140">
        <v>0.5864661654135338</v>
      </c>
      <c r="O4" s="140">
        <v>0.45714285714285713</v>
      </c>
      <c r="P4" s="140">
        <v>0.5688311688311688</v>
      </c>
    </row>
    <row r="5" spans="2:16">
      <c r="B5" t="s">
        <v>17</v>
      </c>
      <c r="C5" s="140">
        <v>0.82857142857142863</v>
      </c>
      <c r="D5" s="140">
        <v>0.8</v>
      </c>
      <c r="E5" s="140">
        <v>0.94285714285714284</v>
      </c>
      <c r="F5" s="140">
        <v>0.8571428571428571</v>
      </c>
      <c r="G5" s="140">
        <v>0.88571428571428568</v>
      </c>
      <c r="H5" s="140">
        <v>0.82857142857142863</v>
      </c>
      <c r="I5" s="140">
        <v>0.74285714285714288</v>
      </c>
      <c r="J5" s="140">
        <v>0.8</v>
      </c>
      <c r="K5" s="140">
        <v>0.94285714285714284</v>
      </c>
      <c r="L5" s="140">
        <v>0.77142857142857146</v>
      </c>
      <c r="M5" s="140">
        <v>0.8571428571428571</v>
      </c>
      <c r="N5" s="140">
        <v>0.85563909774436087</v>
      </c>
      <c r="O5" s="140">
        <v>0.82857142857142863</v>
      </c>
      <c r="P5" s="140">
        <v>0.8519480519480519</v>
      </c>
    </row>
    <row r="6" spans="2:16">
      <c r="B6" t="s">
        <v>18</v>
      </c>
      <c r="C6" s="140">
        <v>0.97142857142857142</v>
      </c>
      <c r="D6" s="140">
        <v>0.91428571428571426</v>
      </c>
      <c r="E6" s="140">
        <v>0.97142857142857142</v>
      </c>
      <c r="F6" s="140">
        <v>0.88571428571428568</v>
      </c>
      <c r="G6" s="140">
        <v>0.94285714285714284</v>
      </c>
      <c r="H6" s="140">
        <v>0.88571428571428568</v>
      </c>
      <c r="I6" s="140">
        <v>0.91428571428571426</v>
      </c>
      <c r="J6" s="140">
        <v>0.8</v>
      </c>
      <c r="K6" s="140">
        <v>0.82857142857142863</v>
      </c>
      <c r="L6" s="140">
        <v>0.94285714285714284</v>
      </c>
      <c r="M6" s="140">
        <v>0.97142857142857142</v>
      </c>
      <c r="N6" s="140">
        <v>0.9112781954887218</v>
      </c>
      <c r="O6" s="140">
        <v>0.94285714285714284</v>
      </c>
      <c r="P6" s="140">
        <v>0.91558441558441561</v>
      </c>
    </row>
    <row r="7" spans="2:16">
      <c r="B7" t="s">
        <v>19</v>
      </c>
      <c r="C7" s="140">
        <v>0.7142857142857143</v>
      </c>
      <c r="D7" s="140">
        <v>0.51428571428571423</v>
      </c>
      <c r="E7" s="140">
        <v>0.65714285714285714</v>
      </c>
      <c r="F7" s="140">
        <v>0.74285714285714288</v>
      </c>
      <c r="G7" s="140">
        <v>0.74285714285714288</v>
      </c>
      <c r="H7" s="140">
        <v>0.68571428571428572</v>
      </c>
      <c r="I7" s="140">
        <v>0.68571428571428572</v>
      </c>
      <c r="J7" s="140">
        <v>0.6</v>
      </c>
      <c r="K7" s="140">
        <v>0.62857142857142856</v>
      </c>
      <c r="L7" s="140">
        <v>0.88571428571428568</v>
      </c>
      <c r="M7" s="140">
        <v>0.8571428571428571</v>
      </c>
      <c r="N7" s="140">
        <v>0.6992481203007519</v>
      </c>
      <c r="O7" s="140">
        <v>0.6</v>
      </c>
      <c r="P7" s="140">
        <v>0.68571428571428572</v>
      </c>
    </row>
    <row r="8" spans="2:16">
      <c r="B8" t="s">
        <v>20</v>
      </c>
      <c r="C8" s="140">
        <v>0.94285714285714284</v>
      </c>
      <c r="D8" s="140">
        <v>0.88571428571428568</v>
      </c>
      <c r="E8" s="140">
        <v>1</v>
      </c>
      <c r="F8" s="140">
        <v>0.88571428571428568</v>
      </c>
      <c r="G8" s="140">
        <v>0.91428571428571426</v>
      </c>
      <c r="H8" s="140">
        <v>0.77142857142857146</v>
      </c>
      <c r="I8" s="140">
        <v>0.88571428571428568</v>
      </c>
      <c r="J8" s="140">
        <v>0.97142857142857142</v>
      </c>
      <c r="K8" s="140">
        <v>0.94285714285714284</v>
      </c>
      <c r="L8" s="140">
        <v>0.91428571428571426</v>
      </c>
      <c r="M8" s="140">
        <v>0.88571428571428568</v>
      </c>
      <c r="N8" s="140">
        <v>0.91278195488721803</v>
      </c>
      <c r="O8" s="140">
        <v>0.97142857142857142</v>
      </c>
      <c r="P8" s="140">
        <v>0.92077922077922081</v>
      </c>
    </row>
    <row r="9" spans="2:16">
      <c r="B9" t="s">
        <v>21</v>
      </c>
      <c r="C9" s="140">
        <v>0.97142857142857142</v>
      </c>
      <c r="D9" s="140">
        <v>0.91428571428571426</v>
      </c>
      <c r="E9" s="140">
        <v>0.97142857142857142</v>
      </c>
      <c r="F9" s="140">
        <v>0.8571428571428571</v>
      </c>
      <c r="G9" s="140">
        <v>0.91428571428571426</v>
      </c>
      <c r="H9" s="140">
        <v>0.88571428571428568</v>
      </c>
      <c r="I9" s="140">
        <v>0.91428571428571426</v>
      </c>
      <c r="J9" s="140">
        <v>1</v>
      </c>
      <c r="K9" s="140">
        <v>0.88571428571428568</v>
      </c>
      <c r="L9" s="140">
        <v>0.91428571428571426</v>
      </c>
      <c r="M9" s="140">
        <v>0.88571428571428568</v>
      </c>
      <c r="N9" s="140">
        <v>0.92030075187969929</v>
      </c>
      <c r="O9" s="140">
        <v>0.91428571428571426</v>
      </c>
      <c r="P9" s="140">
        <v>0.91948051948051945</v>
      </c>
    </row>
    <row r="10" spans="2:16">
      <c r="B10" t="s">
        <v>22</v>
      </c>
      <c r="C10" s="140">
        <v>0.88571428571428568</v>
      </c>
      <c r="D10" s="140">
        <v>0.82857142857142863</v>
      </c>
      <c r="E10" s="140">
        <v>1</v>
      </c>
      <c r="F10" s="140">
        <v>0.68571428571428572</v>
      </c>
      <c r="G10" s="140">
        <v>0.74285714285714288</v>
      </c>
      <c r="H10" s="140">
        <v>0.77142857142857146</v>
      </c>
      <c r="I10" s="140">
        <v>0.77142857142857146</v>
      </c>
      <c r="J10" s="140">
        <v>0.88571428571428568</v>
      </c>
      <c r="K10" s="140">
        <v>0.8</v>
      </c>
      <c r="L10" s="140">
        <v>0.65714285714285714</v>
      </c>
      <c r="M10" s="140">
        <v>0.54285714285714282</v>
      </c>
      <c r="N10" s="140">
        <v>0.79398496240601502</v>
      </c>
      <c r="O10" s="140">
        <v>0.6</v>
      </c>
      <c r="P10" s="140">
        <v>0.76753246753246751</v>
      </c>
    </row>
    <row r="11" spans="2:16">
      <c r="B11" t="s">
        <v>23</v>
      </c>
      <c r="C11" s="140">
        <v>0.8571428571428571</v>
      </c>
      <c r="D11" s="140">
        <v>0.88571428571428568</v>
      </c>
      <c r="E11" s="140">
        <v>0.77142857142857146</v>
      </c>
      <c r="F11" s="140">
        <v>0.82857142857142863</v>
      </c>
      <c r="G11" s="140">
        <v>0.77142857142857146</v>
      </c>
      <c r="H11" s="140">
        <v>0.82857142857142863</v>
      </c>
      <c r="I11" s="140">
        <v>0.82857142857142863</v>
      </c>
      <c r="J11" s="140">
        <v>0.8571428571428571</v>
      </c>
      <c r="K11" s="140">
        <v>0.91428571428571426</v>
      </c>
      <c r="L11" s="140">
        <v>0.97142857142857142</v>
      </c>
      <c r="M11" s="140">
        <v>0.88571428571428568</v>
      </c>
      <c r="N11" s="140">
        <v>0.83308270676691731</v>
      </c>
      <c r="O11" s="140">
        <v>0.82857142857142863</v>
      </c>
      <c r="P11" s="140">
        <v>0.83246753246753247</v>
      </c>
    </row>
    <row r="12" spans="2:16">
      <c r="B12" t="s">
        <v>24</v>
      </c>
      <c r="C12" s="140">
        <v>0.82857142857142863</v>
      </c>
      <c r="D12" s="140">
        <v>0.8</v>
      </c>
      <c r="E12" s="140">
        <v>0.6</v>
      </c>
      <c r="F12" s="140">
        <v>0.62857142857142856</v>
      </c>
      <c r="G12" s="140">
        <v>0.65714285714285714</v>
      </c>
      <c r="H12" s="140">
        <v>0.74285714285714288</v>
      </c>
      <c r="I12" s="140">
        <v>0.68571428571428572</v>
      </c>
      <c r="J12" s="140">
        <v>0.77142857142857146</v>
      </c>
      <c r="K12" s="140">
        <v>0.8571428571428571</v>
      </c>
      <c r="L12" s="140">
        <v>0.82857142857142863</v>
      </c>
      <c r="M12" s="140">
        <v>0.74285714285714288</v>
      </c>
      <c r="N12" s="140">
        <v>0.70676691729323304</v>
      </c>
      <c r="O12" s="140">
        <v>0.37142857142857144</v>
      </c>
      <c r="P12" s="140">
        <v>0.66103896103896109</v>
      </c>
    </row>
    <row r="13" spans="2:16">
      <c r="B13" t="s">
        <v>25</v>
      </c>
      <c r="C13" s="140">
        <v>0.7142857142857143</v>
      </c>
      <c r="D13" s="140">
        <v>0.62857142857142856</v>
      </c>
      <c r="E13" s="140">
        <v>0.62857142857142856</v>
      </c>
      <c r="F13" s="140">
        <v>0.65714285714285714</v>
      </c>
      <c r="G13" s="140">
        <v>0.62857142857142856</v>
      </c>
      <c r="H13" s="140">
        <v>0.5714285714285714</v>
      </c>
      <c r="I13" s="140">
        <v>0.65714285714285714</v>
      </c>
      <c r="J13" s="140">
        <v>0.65714285714285714</v>
      </c>
      <c r="K13" s="140">
        <v>0.68571428571428572</v>
      </c>
      <c r="L13" s="140">
        <v>0.68571428571428572</v>
      </c>
      <c r="M13" s="140">
        <v>0.68571428571428572</v>
      </c>
      <c r="N13" s="140">
        <v>0.64511278195488719</v>
      </c>
      <c r="O13" s="140">
        <v>0.34285714285714286</v>
      </c>
      <c r="P13" s="140">
        <v>0.60389610389610393</v>
      </c>
    </row>
    <row r="14" spans="2:16">
      <c r="B14" t="s">
        <v>26</v>
      </c>
      <c r="C14" s="140">
        <v>0.94285714285714284</v>
      </c>
      <c r="D14" s="140">
        <v>0.88571428571428568</v>
      </c>
      <c r="E14" s="140">
        <v>0.97142857142857142</v>
      </c>
      <c r="F14" s="140">
        <v>0.8571428571428571</v>
      </c>
      <c r="G14" s="140">
        <v>0.8571428571428571</v>
      </c>
      <c r="H14" s="140">
        <v>0.88571428571428568</v>
      </c>
      <c r="I14" s="140">
        <v>0.88571428571428568</v>
      </c>
      <c r="J14" s="140">
        <v>0.8</v>
      </c>
      <c r="K14" s="140">
        <v>0.77142857142857146</v>
      </c>
      <c r="L14" s="140">
        <v>0.74285714285714288</v>
      </c>
      <c r="M14" s="140">
        <v>0.77142857142857146</v>
      </c>
      <c r="N14" s="140">
        <v>0.86466165413533835</v>
      </c>
      <c r="O14" s="140">
        <v>0.77142857142857146</v>
      </c>
      <c r="P14" s="140">
        <v>0.8519480519480519</v>
      </c>
    </row>
    <row r="15" spans="2:16">
      <c r="B15" t="s">
        <v>27</v>
      </c>
      <c r="C15" s="140">
        <v>0.94285714285714284</v>
      </c>
      <c r="D15" s="140">
        <v>0.8</v>
      </c>
      <c r="E15" s="140">
        <v>0.94285714285714284</v>
      </c>
      <c r="F15" s="140">
        <v>0.88571428571428568</v>
      </c>
      <c r="G15" s="140">
        <v>0.88571428571428568</v>
      </c>
      <c r="H15" s="140">
        <v>0.8571428571428571</v>
      </c>
      <c r="I15" s="140">
        <v>0.88571428571428568</v>
      </c>
      <c r="J15" s="140">
        <v>0.88571428571428568</v>
      </c>
      <c r="K15" s="140">
        <v>0.74285714285714288</v>
      </c>
      <c r="L15" s="140">
        <v>0.8571428571428571</v>
      </c>
      <c r="M15" s="140">
        <v>0.8571428571428571</v>
      </c>
      <c r="N15" s="140">
        <v>0.87969924812030076</v>
      </c>
      <c r="O15" s="140">
        <v>0.94285714285714284</v>
      </c>
      <c r="P15" s="140">
        <v>0.88831168831168827</v>
      </c>
    </row>
    <row r="16" spans="2:16">
      <c r="B16" t="s">
        <v>28</v>
      </c>
      <c r="C16" s="140">
        <v>0.82857142857142863</v>
      </c>
      <c r="D16" s="140">
        <v>0.82857142857142863</v>
      </c>
      <c r="E16" s="140">
        <v>0.8571428571428571</v>
      </c>
      <c r="F16" s="140">
        <v>0.8571428571428571</v>
      </c>
      <c r="G16" s="140">
        <v>0.77142857142857146</v>
      </c>
      <c r="H16" s="140">
        <v>0.77142857142857146</v>
      </c>
      <c r="I16" s="140">
        <v>0.8571428571428571</v>
      </c>
      <c r="J16" s="140">
        <v>0.7142857142857143</v>
      </c>
      <c r="K16" s="140">
        <v>0.77142857142857146</v>
      </c>
      <c r="L16" s="140">
        <v>0.65714285714285714</v>
      </c>
      <c r="M16" s="140">
        <v>0.77142857142857146</v>
      </c>
      <c r="N16" s="140">
        <v>0.79699248120300747</v>
      </c>
      <c r="O16" s="140">
        <v>0.5714285714285714</v>
      </c>
      <c r="P16" s="140">
        <v>0.76623376623376627</v>
      </c>
    </row>
    <row r="17" spans="2:16">
      <c r="B17" t="s">
        <v>29</v>
      </c>
      <c r="C17" s="140">
        <v>0.8571428571428571</v>
      </c>
      <c r="D17" s="140">
        <v>0.65714285714285714</v>
      </c>
      <c r="E17" s="140">
        <v>0.68571428571428572</v>
      </c>
      <c r="F17" s="140">
        <v>0.77142857142857146</v>
      </c>
      <c r="G17" s="140">
        <v>0.77142857142857146</v>
      </c>
      <c r="H17" s="140">
        <v>0.77142857142857146</v>
      </c>
      <c r="I17" s="140">
        <v>0.82857142857142863</v>
      </c>
      <c r="J17" s="140">
        <v>0.62857142857142856</v>
      </c>
      <c r="K17" s="140">
        <v>0.77142857142857146</v>
      </c>
      <c r="L17" s="140">
        <v>0.88571428571428568</v>
      </c>
      <c r="M17" s="140">
        <v>0.88571428571428568</v>
      </c>
      <c r="N17" s="140">
        <v>0.75639097744360906</v>
      </c>
      <c r="O17" s="140">
        <v>0.74285714285714288</v>
      </c>
      <c r="P17" s="140">
        <v>0.75454545454545452</v>
      </c>
    </row>
    <row r="18" spans="2:16">
      <c r="B18" t="s">
        <v>30</v>
      </c>
      <c r="C18" s="140">
        <v>0.7142857142857143</v>
      </c>
      <c r="D18" s="140">
        <v>0.8</v>
      </c>
      <c r="E18" s="140">
        <v>0.74285714285714288</v>
      </c>
      <c r="F18" s="140">
        <v>0.62857142857142856</v>
      </c>
      <c r="G18" s="140">
        <v>0.62857142857142856</v>
      </c>
      <c r="H18" s="140">
        <v>0.62857142857142856</v>
      </c>
      <c r="I18" s="140">
        <v>0.6</v>
      </c>
      <c r="J18" s="140">
        <v>0.6</v>
      </c>
      <c r="K18" s="140">
        <v>0.65714285714285714</v>
      </c>
      <c r="L18" s="140">
        <v>0.7142857142857143</v>
      </c>
      <c r="M18" s="140">
        <v>0.8</v>
      </c>
      <c r="N18" s="140">
        <v>0.67067669172932332</v>
      </c>
      <c r="O18" s="140">
        <v>0.6</v>
      </c>
      <c r="P18" s="140">
        <v>0.66103896103896109</v>
      </c>
    </row>
    <row r="19" spans="2:16">
      <c r="B19" t="s">
        <v>31</v>
      </c>
      <c r="C19" s="140">
        <v>0.97142857142857142</v>
      </c>
      <c r="D19" s="140">
        <v>0.8571428571428571</v>
      </c>
      <c r="E19" s="140">
        <v>0.97142857142857142</v>
      </c>
      <c r="F19" s="140">
        <v>0.94285714285714284</v>
      </c>
      <c r="G19" s="140">
        <v>0.97142857142857142</v>
      </c>
      <c r="H19" s="140">
        <v>0.91428571428571426</v>
      </c>
      <c r="I19" s="140">
        <v>0.97142857142857142</v>
      </c>
      <c r="J19" s="140">
        <v>0.8571428571428571</v>
      </c>
      <c r="K19" s="140">
        <v>0.91428571428571426</v>
      </c>
      <c r="L19" s="140">
        <v>0.91428571428571426</v>
      </c>
      <c r="M19" s="140">
        <v>0.94285714285714284</v>
      </c>
      <c r="N19" s="140">
        <v>0.93533834586466169</v>
      </c>
      <c r="O19" s="140">
        <v>0.97142857142857142</v>
      </c>
      <c r="P19" s="140">
        <v>0.94025974025974024</v>
      </c>
    </row>
    <row r="20" spans="2:16">
      <c r="B20" t="s">
        <v>32</v>
      </c>
      <c r="C20" s="140">
        <v>0.8</v>
      </c>
      <c r="D20" s="140">
        <v>0.65714285714285714</v>
      </c>
      <c r="E20" s="140">
        <v>0.62857142857142856</v>
      </c>
      <c r="F20" s="140">
        <v>0.5714285714285714</v>
      </c>
      <c r="G20" s="140">
        <v>0.5714285714285714</v>
      </c>
      <c r="H20" s="140">
        <v>0.65714285714285714</v>
      </c>
      <c r="I20" s="140">
        <v>0.74285714285714288</v>
      </c>
      <c r="J20" s="140">
        <v>0.5714285714285714</v>
      </c>
      <c r="K20" s="140">
        <v>0.8</v>
      </c>
      <c r="L20" s="140">
        <v>0.68571428571428572</v>
      </c>
      <c r="M20" s="140">
        <v>0.62857142857142856</v>
      </c>
      <c r="N20" s="140">
        <v>0.63609022556390982</v>
      </c>
      <c r="O20" s="140">
        <v>0.45714285714285713</v>
      </c>
      <c r="P20" s="140">
        <v>0.61168831168831173</v>
      </c>
    </row>
    <row r="21" spans="2:16">
      <c r="B21" t="s">
        <v>33</v>
      </c>
      <c r="C21" s="140">
        <v>0.91428571428571426</v>
      </c>
      <c r="D21" s="140">
        <v>0.88571428571428568</v>
      </c>
      <c r="E21" s="140">
        <v>0.91428571428571426</v>
      </c>
      <c r="F21" s="140">
        <v>0.7142857142857143</v>
      </c>
      <c r="G21" s="140">
        <v>0.68571428571428572</v>
      </c>
      <c r="H21" s="140">
        <v>0.77142857142857146</v>
      </c>
      <c r="I21" s="140">
        <v>0.82857142857142863</v>
      </c>
      <c r="J21" s="140">
        <v>0.77142857142857146</v>
      </c>
      <c r="K21" s="140">
        <v>0.82857142857142863</v>
      </c>
      <c r="L21" s="140">
        <v>0.82857142857142863</v>
      </c>
      <c r="M21" s="140">
        <v>0.91428571428571426</v>
      </c>
      <c r="N21" s="140">
        <v>0.80150375939849627</v>
      </c>
      <c r="O21" s="140">
        <v>0.6</v>
      </c>
      <c r="P21" s="140">
        <v>0.77402597402597406</v>
      </c>
    </row>
    <row r="22" spans="2:16">
      <c r="B22" t="s">
        <v>34</v>
      </c>
      <c r="C22" s="140">
        <v>0.77142857142857146</v>
      </c>
      <c r="D22" s="140">
        <v>0.68571428571428572</v>
      </c>
      <c r="E22" s="140">
        <v>0.8</v>
      </c>
      <c r="F22" s="140">
        <v>0.82857142857142863</v>
      </c>
      <c r="G22" s="140">
        <v>0.8</v>
      </c>
      <c r="H22" s="140">
        <v>0.8571428571428571</v>
      </c>
      <c r="I22" s="140">
        <v>0.74285714285714288</v>
      </c>
      <c r="J22" s="140">
        <v>0.7142857142857143</v>
      </c>
      <c r="K22" s="140">
        <v>0.82857142857142863</v>
      </c>
      <c r="L22" s="140">
        <v>0.77142857142857146</v>
      </c>
      <c r="M22" s="140">
        <v>0.8571428571428571</v>
      </c>
      <c r="N22" s="140">
        <v>0.79398496240601502</v>
      </c>
      <c r="O22" s="140">
        <v>0.82857142857142863</v>
      </c>
      <c r="P22" s="140">
        <v>0.79870129870129869</v>
      </c>
    </row>
    <row r="23" spans="2:16">
      <c r="B23" t="s">
        <v>35</v>
      </c>
      <c r="C23" s="140">
        <v>0.8</v>
      </c>
      <c r="D23" s="140">
        <v>0.5714285714285714</v>
      </c>
      <c r="E23" s="140">
        <v>0.7142857142857143</v>
      </c>
      <c r="F23" s="140">
        <v>0.77142857142857146</v>
      </c>
      <c r="G23" s="140">
        <v>0.74285714285714288</v>
      </c>
      <c r="H23" s="140">
        <v>0.68571428571428572</v>
      </c>
      <c r="I23" s="140">
        <v>0.62857142857142856</v>
      </c>
      <c r="J23" s="140">
        <v>0.51428571428571423</v>
      </c>
      <c r="K23" s="140">
        <v>0.8</v>
      </c>
      <c r="L23" s="140">
        <v>0.74285714285714288</v>
      </c>
      <c r="M23" s="140">
        <v>0.77142857142857146</v>
      </c>
      <c r="N23" s="140">
        <v>0.70526315789473681</v>
      </c>
      <c r="O23" s="140">
        <v>0.65714285714285714</v>
      </c>
      <c r="P23" s="140">
        <v>0.69870129870129871</v>
      </c>
    </row>
    <row r="24" spans="2:16">
      <c r="B24" t="s">
        <v>36</v>
      </c>
      <c r="C24" s="140">
        <v>0.45714285714285713</v>
      </c>
      <c r="D24" s="140">
        <v>0.45714285714285713</v>
      </c>
      <c r="E24" s="140">
        <v>0.22857142857142856</v>
      </c>
      <c r="F24" s="140">
        <v>0.51428571428571423</v>
      </c>
      <c r="G24" s="140">
        <v>0.42857142857142855</v>
      </c>
      <c r="H24" s="140">
        <v>0.4</v>
      </c>
      <c r="I24" s="140">
        <v>0.37142857142857144</v>
      </c>
      <c r="J24" s="140">
        <v>0.31428571428571428</v>
      </c>
      <c r="K24" s="140">
        <v>0.42857142857142855</v>
      </c>
      <c r="L24" s="140">
        <v>0.45714285714285713</v>
      </c>
      <c r="M24" s="140">
        <v>0.48571428571428571</v>
      </c>
      <c r="N24" s="140">
        <v>0.4</v>
      </c>
      <c r="O24" s="140">
        <v>0.34285714285714286</v>
      </c>
      <c r="P24" s="140">
        <v>0.39220779220779223</v>
      </c>
    </row>
    <row r="25" spans="2:16">
      <c r="B25" t="s">
        <v>37</v>
      </c>
      <c r="C25" s="140">
        <v>0.77142857142857146</v>
      </c>
      <c r="D25" s="140">
        <v>0.65714285714285714</v>
      </c>
      <c r="E25" s="140">
        <v>0.77142857142857146</v>
      </c>
      <c r="F25" s="140">
        <v>0.74285714285714288</v>
      </c>
      <c r="G25" s="140">
        <v>0.74285714285714288</v>
      </c>
      <c r="H25" s="140">
        <v>0.8</v>
      </c>
      <c r="I25" s="140">
        <v>0.77142857142857146</v>
      </c>
      <c r="J25" s="140">
        <v>0.68571428571428572</v>
      </c>
      <c r="K25" s="140">
        <v>0.82857142857142863</v>
      </c>
      <c r="L25" s="140">
        <v>0.82857142857142863</v>
      </c>
      <c r="M25" s="140">
        <v>0.8</v>
      </c>
      <c r="N25" s="140">
        <v>0.75789473684210529</v>
      </c>
      <c r="O25" s="140">
        <v>0.65714285714285714</v>
      </c>
      <c r="P25" s="140">
        <v>0.74415584415584413</v>
      </c>
    </row>
    <row r="26" spans="2:16">
      <c r="B26" t="s">
        <v>38</v>
      </c>
      <c r="C26" s="140">
        <v>0.8571428571428571</v>
      </c>
      <c r="D26" s="140">
        <v>0.65714285714285714</v>
      </c>
      <c r="E26" s="140">
        <v>0.7142857142857143</v>
      </c>
      <c r="F26" s="140">
        <v>0.77142857142857146</v>
      </c>
      <c r="G26" s="140">
        <v>0.82857142857142863</v>
      </c>
      <c r="H26" s="140">
        <v>0.8</v>
      </c>
      <c r="I26" s="140">
        <v>0.8</v>
      </c>
      <c r="J26" s="140">
        <v>0.77142857142857146</v>
      </c>
      <c r="K26" s="140">
        <v>0.88571428571428568</v>
      </c>
      <c r="L26" s="140">
        <v>0.88571428571428568</v>
      </c>
      <c r="M26" s="140">
        <v>0.88571428571428568</v>
      </c>
      <c r="N26" s="140">
        <v>0.79248120300751879</v>
      </c>
      <c r="O26" s="140">
        <v>0.77142857142857146</v>
      </c>
      <c r="P26" s="140">
        <v>0.78961038961038965</v>
      </c>
    </row>
    <row r="27" spans="2:16">
      <c r="B27" t="s">
        <v>39</v>
      </c>
      <c r="C27" s="140">
        <v>0.91428571428571426</v>
      </c>
      <c r="D27" s="140">
        <v>0.88571428571428568</v>
      </c>
      <c r="E27" s="140">
        <v>0.94285714285714284</v>
      </c>
      <c r="F27" s="140">
        <v>0.7142857142857143</v>
      </c>
      <c r="G27" s="140">
        <v>0.77142857142857146</v>
      </c>
      <c r="H27" s="140">
        <v>0.74285714285714288</v>
      </c>
      <c r="I27" s="140">
        <v>0.82857142857142863</v>
      </c>
      <c r="J27" s="140">
        <v>0.77142857142857146</v>
      </c>
      <c r="K27" s="140">
        <v>0.8571428571428571</v>
      </c>
      <c r="L27" s="140">
        <v>0.74285714285714288</v>
      </c>
      <c r="M27" s="140">
        <v>0.8571428571428571</v>
      </c>
      <c r="N27" s="140">
        <v>0.81052631578947365</v>
      </c>
      <c r="O27" s="140">
        <v>0.54285714285714282</v>
      </c>
      <c r="P27" s="140">
        <v>0.77402597402597406</v>
      </c>
    </row>
    <row r="28" spans="2:16">
      <c r="B28" t="s">
        <v>40</v>
      </c>
      <c r="C28" s="140">
        <v>0.82857142857142863</v>
      </c>
      <c r="D28" s="140">
        <v>0.77142857142857146</v>
      </c>
      <c r="E28" s="140">
        <v>0.91428571428571426</v>
      </c>
      <c r="F28" s="140">
        <v>0.8571428571428571</v>
      </c>
      <c r="G28" s="140">
        <v>0.94285714285714284</v>
      </c>
      <c r="H28" s="140">
        <v>0.82857142857142863</v>
      </c>
      <c r="I28" s="140">
        <v>0.74285714285714288</v>
      </c>
      <c r="J28" s="140">
        <v>0.88571428571428568</v>
      </c>
      <c r="K28" s="140">
        <v>0.88571428571428568</v>
      </c>
      <c r="L28" s="140">
        <v>0.91428571428571426</v>
      </c>
      <c r="M28" s="140">
        <v>0.91428571428571426</v>
      </c>
      <c r="N28" s="140">
        <v>0.87518796992481207</v>
      </c>
      <c r="O28" s="140">
        <v>0.94285714285714284</v>
      </c>
      <c r="P28" s="140">
        <v>0.88441558441558443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3AAEF6-DC40-4844-B4F7-E1247AEC84DB}">
  <dimension ref="A1:G30"/>
  <sheetViews>
    <sheetView workbookViewId="0">
      <selection activeCell="F30" sqref="F30"/>
    </sheetView>
  </sheetViews>
  <sheetFormatPr defaultRowHeight="15"/>
  <cols>
    <col min="1" max="1" width="56.28515625" bestFit="1" customWidth="1"/>
    <col min="5" max="5" width="12.85546875" bestFit="1" customWidth="1"/>
    <col min="6" max="6" width="11.7109375" bestFit="1" customWidth="1"/>
    <col min="7" max="7" width="47.85546875" bestFit="1" customWidth="1"/>
  </cols>
  <sheetData>
    <row r="1" spans="1:7" s="10" customFormat="1" ht="39.75">
      <c r="A1" s="82" t="s">
        <v>200</v>
      </c>
      <c r="B1" s="82" t="s">
        <v>185</v>
      </c>
      <c r="C1" s="82" t="s">
        <v>56</v>
      </c>
      <c r="D1" s="82" t="s">
        <v>186</v>
      </c>
      <c r="E1" s="82" t="s">
        <v>201</v>
      </c>
      <c r="F1" s="82" t="s">
        <v>202</v>
      </c>
      <c r="G1" s="26" t="s">
        <v>203</v>
      </c>
    </row>
    <row r="2" spans="1:7" s="10" customFormat="1">
      <c r="A2" s="10" t="s">
        <v>31</v>
      </c>
      <c r="B2" s="151">
        <v>0.93533834586466169</v>
      </c>
      <c r="C2" s="151">
        <v>0.97142857142857142</v>
      </c>
      <c r="D2" s="151">
        <v>0.94025974025974024</v>
      </c>
      <c r="E2" s="6">
        <v>5000</v>
      </c>
      <c r="G2" s="152"/>
    </row>
    <row r="3" spans="1:7" s="10" customFormat="1">
      <c r="A3" s="10" t="s">
        <v>21</v>
      </c>
      <c r="B3" s="151">
        <v>0.92030075187969929</v>
      </c>
      <c r="C3" s="151">
        <v>0.91428571428571426</v>
      </c>
      <c r="D3" s="151">
        <v>0.91948051948051945</v>
      </c>
      <c r="E3" s="6">
        <v>5000</v>
      </c>
      <c r="G3" s="152"/>
    </row>
    <row r="4" spans="1:7" s="10" customFormat="1">
      <c r="A4" s="10" t="s">
        <v>20</v>
      </c>
      <c r="B4" s="151">
        <v>0.91278195488721803</v>
      </c>
      <c r="C4" s="151">
        <v>0.97142857142857142</v>
      </c>
      <c r="D4" s="151">
        <v>0.92077922077922081</v>
      </c>
      <c r="E4" s="6">
        <v>5000</v>
      </c>
      <c r="G4" s="152"/>
    </row>
    <row r="5" spans="1:7" s="142" customFormat="1">
      <c r="A5" s="142" t="s">
        <v>18</v>
      </c>
      <c r="B5" s="143">
        <v>0.9112781954887218</v>
      </c>
      <c r="C5" s="143">
        <v>0.94285714285714284</v>
      </c>
      <c r="D5" s="143">
        <v>0.91558441558441561</v>
      </c>
      <c r="E5" s="144">
        <v>5000</v>
      </c>
      <c r="G5" s="145"/>
    </row>
    <row r="6" spans="1:7" s="10" customFormat="1">
      <c r="A6" s="10" t="s">
        <v>27</v>
      </c>
      <c r="B6" s="151">
        <v>0.87969924812030076</v>
      </c>
      <c r="C6" s="151">
        <v>0.94285714285714284</v>
      </c>
      <c r="D6" s="158">
        <v>0.88831168831168827</v>
      </c>
      <c r="E6" s="6">
        <v>4600</v>
      </c>
      <c r="G6" s="152"/>
    </row>
    <row r="7" spans="1:7" s="10" customFormat="1">
      <c r="A7" s="10" t="s">
        <v>40</v>
      </c>
      <c r="B7" s="151">
        <v>0.87518796992481207</v>
      </c>
      <c r="C7" s="151">
        <v>0.94285714285714284</v>
      </c>
      <c r="D7" s="158">
        <v>0.88441558441558443</v>
      </c>
      <c r="E7" s="6">
        <v>1905.19</v>
      </c>
      <c r="G7" s="152"/>
    </row>
    <row r="8" spans="1:7" s="10" customFormat="1">
      <c r="A8" s="10" t="s">
        <v>26</v>
      </c>
      <c r="B8" s="151">
        <v>0.86466165413533835</v>
      </c>
      <c r="C8" s="158">
        <v>0.77142857142857146</v>
      </c>
      <c r="D8" s="158">
        <v>0.8519480519480519</v>
      </c>
      <c r="E8" s="6">
        <v>5000</v>
      </c>
      <c r="G8" s="152"/>
    </row>
    <row r="9" spans="1:7" s="10" customFormat="1">
      <c r="A9" s="153" t="s">
        <v>17</v>
      </c>
      <c r="B9" s="154">
        <v>0.85563909774436087</v>
      </c>
      <c r="C9" s="154">
        <v>0.82857142857142863</v>
      </c>
      <c r="D9" s="154">
        <v>0.8519480519480519</v>
      </c>
      <c r="E9" s="155">
        <v>5000</v>
      </c>
      <c r="F9" s="153"/>
      <c r="G9" s="156" t="s">
        <v>204</v>
      </c>
    </row>
    <row r="10" spans="1:7" s="10" customFormat="1">
      <c r="A10" s="10" t="s">
        <v>23</v>
      </c>
      <c r="B10" s="151">
        <v>0.83308270676691731</v>
      </c>
      <c r="C10" s="151">
        <v>0.82857142857142863</v>
      </c>
      <c r="D10" s="151">
        <v>0.83246753246753247</v>
      </c>
      <c r="E10" s="6">
        <v>1523.27</v>
      </c>
      <c r="G10" s="152"/>
    </row>
    <row r="11" spans="1:7" s="10" customFormat="1">
      <c r="A11" s="10" t="s">
        <v>39</v>
      </c>
      <c r="B11" s="151">
        <v>0.81052631578947365</v>
      </c>
      <c r="C11" s="151">
        <v>0.54285714285714282</v>
      </c>
      <c r="D11" s="158">
        <v>0.77402597402597406</v>
      </c>
      <c r="E11" s="6">
        <v>5000</v>
      </c>
      <c r="G11" s="152"/>
    </row>
    <row r="12" spans="1:7" s="142" customFormat="1">
      <c r="A12" s="142" t="s">
        <v>33</v>
      </c>
      <c r="B12" s="143">
        <v>0.80150375939849627</v>
      </c>
      <c r="C12" s="143">
        <v>0.6</v>
      </c>
      <c r="D12" s="164">
        <v>0.77402597402597406</v>
      </c>
      <c r="E12" s="144">
        <v>5000</v>
      </c>
      <c r="G12" s="145"/>
    </row>
    <row r="13" spans="1:7" s="10" customFormat="1">
      <c r="A13" s="10" t="s">
        <v>28</v>
      </c>
      <c r="B13" s="151">
        <v>0.79699248120300747</v>
      </c>
      <c r="C13" s="151">
        <v>0.5714285714285714</v>
      </c>
      <c r="D13" s="158">
        <v>0.76623376623376627</v>
      </c>
      <c r="E13" s="6">
        <v>5000</v>
      </c>
      <c r="G13" s="152"/>
    </row>
    <row r="14" spans="1:7" s="10" customFormat="1">
      <c r="A14" s="10" t="s">
        <v>34</v>
      </c>
      <c r="B14" s="151">
        <v>0.79398496240601502</v>
      </c>
      <c r="C14" s="151">
        <v>0.82857142857142863</v>
      </c>
      <c r="D14" s="158">
        <v>0.79870129870129869</v>
      </c>
      <c r="E14" s="6">
        <v>5000</v>
      </c>
      <c r="G14" s="152"/>
    </row>
    <row r="15" spans="1:7" s="10" customFormat="1">
      <c r="A15" s="10" t="s">
        <v>22</v>
      </c>
      <c r="B15" s="151">
        <v>0.79398496240601502</v>
      </c>
      <c r="C15" s="151">
        <v>0.6</v>
      </c>
      <c r="D15" s="158">
        <v>0.76753246753246751</v>
      </c>
      <c r="E15" s="6">
        <v>5000</v>
      </c>
      <c r="G15" s="152"/>
    </row>
    <row r="16" spans="1:7" s="10" customFormat="1">
      <c r="A16" s="10" t="s">
        <v>38</v>
      </c>
      <c r="B16" s="151">
        <v>0.79248120300751879</v>
      </c>
      <c r="C16" s="151">
        <v>0.77142857142857146</v>
      </c>
      <c r="D16" s="158">
        <v>0.78961038961038965</v>
      </c>
      <c r="E16" s="6">
        <v>4990.2700000000004</v>
      </c>
      <c r="G16" s="152"/>
    </row>
    <row r="17" spans="1:7" s="10" customFormat="1">
      <c r="A17" s="10" t="s">
        <v>15</v>
      </c>
      <c r="B17" s="151">
        <v>0.76390977443609021</v>
      </c>
      <c r="C17" s="151">
        <v>0.68571428571428572</v>
      </c>
      <c r="D17" s="158">
        <v>0.75324675324675328</v>
      </c>
      <c r="E17" s="6">
        <v>5000</v>
      </c>
      <c r="G17" s="152"/>
    </row>
    <row r="18" spans="1:7" s="10" customFormat="1">
      <c r="A18" s="10" t="s">
        <v>37</v>
      </c>
      <c r="B18" s="151">
        <v>0.75789473684210529</v>
      </c>
      <c r="C18" s="151">
        <v>0.65714285714285714</v>
      </c>
      <c r="D18" s="158">
        <v>0.74415584415584413</v>
      </c>
      <c r="E18" s="6">
        <v>5000</v>
      </c>
      <c r="G18" s="152"/>
    </row>
    <row r="19" spans="1:7" s="10" customFormat="1">
      <c r="A19" s="10" t="s">
        <v>29</v>
      </c>
      <c r="B19" s="151">
        <v>0.75639097744360906</v>
      </c>
      <c r="C19" s="151">
        <v>0.74285714285714288</v>
      </c>
      <c r="D19" s="158">
        <v>0.75454545454545452</v>
      </c>
      <c r="E19" s="6">
        <v>369.41</v>
      </c>
      <c r="G19" s="152"/>
    </row>
    <row r="20" spans="1:7" s="10" customFormat="1">
      <c r="A20" s="10" t="s">
        <v>14</v>
      </c>
      <c r="B20" s="151">
        <v>0.74436090225563911</v>
      </c>
      <c r="C20" s="151">
        <v>0.8</v>
      </c>
      <c r="D20" s="158">
        <v>0.75194805194805192</v>
      </c>
      <c r="E20" s="6">
        <v>300</v>
      </c>
      <c r="G20" s="152"/>
    </row>
    <row r="21" spans="1:7" s="10" customFormat="1">
      <c r="A21" s="10" t="s">
        <v>24</v>
      </c>
      <c r="B21" s="151">
        <v>0.70676691729323304</v>
      </c>
      <c r="C21" s="151">
        <v>0.37142857142857144</v>
      </c>
      <c r="D21" s="151">
        <v>0.66103896103896109</v>
      </c>
      <c r="E21" s="6">
        <v>3000</v>
      </c>
      <c r="G21" s="152"/>
    </row>
    <row r="22" spans="1:7" s="142" customFormat="1">
      <c r="A22" s="142" t="s">
        <v>35</v>
      </c>
      <c r="B22" s="143">
        <v>0.70526315789473681</v>
      </c>
      <c r="C22" s="143">
        <v>0.65714285714285714</v>
      </c>
      <c r="D22" s="143">
        <v>0.69870129870129871</v>
      </c>
      <c r="E22" s="144">
        <v>3100</v>
      </c>
      <c r="G22" s="145"/>
    </row>
    <row r="23" spans="1:7" s="10" customFormat="1">
      <c r="A23" s="10" t="s">
        <v>19</v>
      </c>
      <c r="B23" s="151">
        <v>0.6992481203007519</v>
      </c>
      <c r="C23" s="151">
        <v>0.6</v>
      </c>
      <c r="D23" s="151">
        <v>0.68571428571428572</v>
      </c>
      <c r="E23" s="6">
        <v>600</v>
      </c>
      <c r="G23" s="152"/>
    </row>
    <row r="24" spans="1:7" s="10" customFormat="1">
      <c r="A24" s="10" t="s">
        <v>30</v>
      </c>
      <c r="B24" s="151">
        <v>0.67067669172932332</v>
      </c>
      <c r="C24" s="151">
        <v>0.6</v>
      </c>
      <c r="D24" s="151">
        <v>0.66103896103896109</v>
      </c>
      <c r="E24" s="163">
        <v>1200</v>
      </c>
      <c r="G24" s="152"/>
    </row>
    <row r="25" spans="1:7" s="10" customFormat="1">
      <c r="A25" s="10" t="s">
        <v>25</v>
      </c>
      <c r="B25" s="151">
        <v>0.64511278195488719</v>
      </c>
      <c r="C25" s="151">
        <v>0.34285714285714286</v>
      </c>
      <c r="D25" s="151">
        <v>0.60389610389610393</v>
      </c>
      <c r="E25" s="6">
        <v>5000</v>
      </c>
      <c r="G25" s="152"/>
    </row>
    <row r="26" spans="1:7" s="10" customFormat="1">
      <c r="A26" s="10" t="s">
        <v>32</v>
      </c>
      <c r="B26" s="151">
        <v>0.63609022556390982</v>
      </c>
      <c r="C26" s="151">
        <v>0.45714285714285713</v>
      </c>
      <c r="D26" s="151">
        <v>0.61168831168831173</v>
      </c>
      <c r="E26" s="6">
        <v>5000</v>
      </c>
      <c r="G26" s="152"/>
    </row>
    <row r="27" spans="1:7" s="10" customFormat="1">
      <c r="A27" s="10" t="s">
        <v>16</v>
      </c>
      <c r="B27" s="151">
        <v>0.5864661654135338</v>
      </c>
      <c r="C27" s="151">
        <v>0.45714285714285713</v>
      </c>
      <c r="D27" s="151">
        <v>0.5688311688311688</v>
      </c>
      <c r="E27" s="6">
        <v>5000</v>
      </c>
      <c r="G27" s="152"/>
    </row>
    <row r="28" spans="1:7" s="10" customFormat="1">
      <c r="A28" s="10" t="s">
        <v>36</v>
      </c>
      <c r="B28" s="151">
        <v>0.4</v>
      </c>
      <c r="C28" s="151">
        <v>0.34285714285714286</v>
      </c>
      <c r="D28" s="151">
        <v>0.39220779220779223</v>
      </c>
      <c r="E28" s="6">
        <v>5000</v>
      </c>
      <c r="G28" s="152"/>
    </row>
    <row r="29" spans="1:7">
      <c r="A29" s="109"/>
      <c r="B29" s="109"/>
      <c r="C29" s="109"/>
      <c r="D29" s="109" t="s">
        <v>184</v>
      </c>
      <c r="E29" s="110">
        <f>SUM(E2:E28)</f>
        <v>106588.14</v>
      </c>
      <c r="F29" s="110">
        <f>SUM(F2:F28)</f>
        <v>0</v>
      </c>
      <c r="G29" s="111"/>
    </row>
    <row r="30" spans="1:7">
      <c r="A30" s="112"/>
      <c r="B30" s="112"/>
      <c r="C30" s="112"/>
      <c r="D30" s="112" t="s">
        <v>205</v>
      </c>
      <c r="E30" s="112"/>
      <c r="F30" s="113">
        <f>33500-F29</f>
        <v>33500</v>
      </c>
      <c r="G30" s="114"/>
    </row>
  </sheetData>
  <sortState xmlns:xlrd2="http://schemas.microsoft.com/office/spreadsheetml/2017/richdata2" ref="A2:G28">
    <sortCondition descending="1" ref="B2:B28"/>
  </sortState>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57A5D8-36CB-4740-B660-5B20C5C88937}">
  <dimension ref="A1:G30"/>
  <sheetViews>
    <sheetView workbookViewId="0">
      <selection activeCell="B18" sqref="B18"/>
    </sheetView>
  </sheetViews>
  <sheetFormatPr defaultRowHeight="15"/>
  <cols>
    <col min="1" max="1" width="56.28515625" bestFit="1" customWidth="1"/>
    <col min="5" max="5" width="12.85546875" bestFit="1" customWidth="1"/>
    <col min="6" max="6" width="11.7109375" bestFit="1" customWidth="1"/>
    <col min="7" max="7" width="47.85546875" bestFit="1" customWidth="1"/>
  </cols>
  <sheetData>
    <row r="1" spans="1:7" ht="39.75">
      <c r="A1" s="82" t="s">
        <v>200</v>
      </c>
      <c r="B1" s="82" t="s">
        <v>185</v>
      </c>
      <c r="C1" s="82" t="s">
        <v>56</v>
      </c>
      <c r="D1" s="82" t="s">
        <v>186</v>
      </c>
      <c r="E1" s="82" t="s">
        <v>201</v>
      </c>
      <c r="F1" s="82" t="s">
        <v>202</v>
      </c>
      <c r="G1" s="26" t="s">
        <v>203</v>
      </c>
    </row>
    <row r="2" spans="1:7" s="10" customFormat="1">
      <c r="A2" s="10" t="s">
        <v>31</v>
      </c>
      <c r="B2" s="151">
        <v>0.93533834586466169</v>
      </c>
      <c r="C2" s="151">
        <v>0.97142857142857142</v>
      </c>
      <c r="D2" s="151">
        <v>0.94025974025974024</v>
      </c>
      <c r="E2" s="6">
        <v>5000</v>
      </c>
      <c r="F2" s="6">
        <v>5000</v>
      </c>
      <c r="G2" s="152"/>
    </row>
    <row r="3" spans="1:7" s="10" customFormat="1">
      <c r="A3" s="10" t="s">
        <v>20</v>
      </c>
      <c r="B3" s="151">
        <v>0.91278195488721803</v>
      </c>
      <c r="C3" s="151">
        <v>0.97142857142857142</v>
      </c>
      <c r="D3" s="151">
        <v>0.92077922077922081</v>
      </c>
      <c r="E3" s="6">
        <v>5000</v>
      </c>
      <c r="F3" s="6">
        <v>5000</v>
      </c>
      <c r="G3" s="152"/>
    </row>
    <row r="4" spans="1:7" s="10" customFormat="1">
      <c r="A4" s="10" t="s">
        <v>18</v>
      </c>
      <c r="B4" s="151">
        <v>0.9112781954887218</v>
      </c>
      <c r="C4" s="151">
        <v>0.94285714285714284</v>
      </c>
      <c r="D4" s="151">
        <v>0.91558441558441561</v>
      </c>
      <c r="E4" s="6">
        <v>5000</v>
      </c>
      <c r="F4" s="6">
        <v>5000</v>
      </c>
      <c r="G4" s="152"/>
    </row>
    <row r="5" spans="1:7" s="10" customFormat="1">
      <c r="A5" s="10" t="s">
        <v>27</v>
      </c>
      <c r="B5" s="151">
        <v>0.87969924812030076</v>
      </c>
      <c r="C5" s="151">
        <v>0.94285714285714284</v>
      </c>
      <c r="D5" s="157">
        <v>0.88831168831168827</v>
      </c>
      <c r="E5" s="6">
        <v>4600</v>
      </c>
      <c r="F5" s="6">
        <v>4600</v>
      </c>
      <c r="G5" s="152"/>
    </row>
    <row r="6" spans="1:7" s="10" customFormat="1">
      <c r="A6" s="10" t="s">
        <v>40</v>
      </c>
      <c r="B6" s="151">
        <v>0.87518796992481207</v>
      </c>
      <c r="C6" s="151">
        <v>0.94285714285714284</v>
      </c>
      <c r="D6" s="157">
        <v>0.88441558441558443</v>
      </c>
      <c r="E6" s="6">
        <v>1905.19</v>
      </c>
      <c r="F6" s="6">
        <v>1905.19</v>
      </c>
      <c r="G6" s="152"/>
    </row>
    <row r="7" spans="1:7" s="142" customFormat="1">
      <c r="A7" s="142" t="s">
        <v>21</v>
      </c>
      <c r="B7" s="143">
        <v>0.92030075187969929</v>
      </c>
      <c r="C7" s="143">
        <v>0.91428571428571426</v>
      </c>
      <c r="D7" s="143">
        <v>0.91948051948051945</v>
      </c>
      <c r="E7" s="144">
        <v>5000</v>
      </c>
      <c r="F7" s="144">
        <v>5000</v>
      </c>
      <c r="G7" s="145"/>
    </row>
    <row r="8" spans="1:7" s="10" customFormat="1">
      <c r="A8" s="153" t="s">
        <v>17</v>
      </c>
      <c r="B8" s="154">
        <v>0.85563909774436087</v>
      </c>
      <c r="C8" s="154">
        <v>0.82857142857142863</v>
      </c>
      <c r="D8" s="154">
        <v>0.8519480519480519</v>
      </c>
      <c r="E8" s="155">
        <v>5000</v>
      </c>
      <c r="F8" s="153"/>
      <c r="G8" s="156" t="s">
        <v>204</v>
      </c>
    </row>
    <row r="9" spans="1:7" s="10" customFormat="1">
      <c r="A9" s="10" t="s">
        <v>23</v>
      </c>
      <c r="B9" s="151">
        <v>0.83308270676691731</v>
      </c>
      <c r="C9" s="151">
        <v>0.82857142857142863</v>
      </c>
      <c r="D9" s="151">
        <v>0.83246753246753247</v>
      </c>
      <c r="E9" s="6">
        <v>1523.27</v>
      </c>
      <c r="F9" s="6">
        <v>1523.27</v>
      </c>
      <c r="G9" s="152"/>
    </row>
    <row r="10" spans="1:7" s="10" customFormat="1">
      <c r="A10" s="10" t="s">
        <v>34</v>
      </c>
      <c r="B10" s="151">
        <v>0.79398496240601502</v>
      </c>
      <c r="C10" s="151">
        <v>0.82857142857142863</v>
      </c>
      <c r="D10" s="157">
        <v>0.79870129870129869</v>
      </c>
      <c r="E10" s="6">
        <v>5000</v>
      </c>
      <c r="F10" s="168">
        <v>1500</v>
      </c>
      <c r="G10" s="152"/>
    </row>
    <row r="11" spans="1:7" s="142" customFormat="1">
      <c r="A11" s="142" t="s">
        <v>14</v>
      </c>
      <c r="B11" s="143">
        <v>0.74436090225563911</v>
      </c>
      <c r="C11" s="143">
        <v>0.8</v>
      </c>
      <c r="D11" s="160">
        <v>0.75194805194805192</v>
      </c>
      <c r="E11" s="144">
        <v>300</v>
      </c>
      <c r="F11" s="169">
        <v>300</v>
      </c>
      <c r="G11" s="145"/>
    </row>
    <row r="12" spans="1:7" s="10" customFormat="1">
      <c r="A12" s="10" t="s">
        <v>26</v>
      </c>
      <c r="B12" s="151">
        <v>0.86466165413533835</v>
      </c>
      <c r="C12" s="158">
        <v>0.77142857142857146</v>
      </c>
      <c r="D12" s="162">
        <v>0.8519480519480519</v>
      </c>
      <c r="E12" s="6">
        <v>5000</v>
      </c>
      <c r="F12" s="168">
        <v>1500</v>
      </c>
      <c r="G12" s="152"/>
    </row>
    <row r="13" spans="1:7" s="10" customFormat="1">
      <c r="A13" s="10" t="s">
        <v>38</v>
      </c>
      <c r="B13" s="151">
        <v>0.79248120300751879</v>
      </c>
      <c r="C13" s="151">
        <v>0.77142857142857146</v>
      </c>
      <c r="D13" s="151">
        <v>0.78961038961038965</v>
      </c>
      <c r="E13" s="6">
        <v>4990.2700000000004</v>
      </c>
      <c r="F13" s="168">
        <v>1500</v>
      </c>
      <c r="G13" s="152"/>
    </row>
    <row r="14" spans="1:7" s="142" customFormat="1">
      <c r="A14" s="142" t="s">
        <v>29</v>
      </c>
      <c r="B14" s="143">
        <v>0.75639097744360906</v>
      </c>
      <c r="C14" s="143">
        <v>0.74285714285714288</v>
      </c>
      <c r="D14" s="143">
        <v>0.75454545454545452</v>
      </c>
      <c r="E14" s="144">
        <v>369.41</v>
      </c>
      <c r="F14" s="144">
        <v>369.41</v>
      </c>
      <c r="G14" s="145"/>
    </row>
    <row r="15" spans="1:7" s="10" customFormat="1">
      <c r="A15" s="10" t="s">
        <v>15</v>
      </c>
      <c r="B15" s="151">
        <v>0.76390977443609021</v>
      </c>
      <c r="C15" s="151">
        <v>0.68571428571428572</v>
      </c>
      <c r="D15" s="162">
        <v>0.75324675324675328</v>
      </c>
      <c r="E15" s="6">
        <v>5000</v>
      </c>
      <c r="G15" s="152"/>
    </row>
    <row r="16" spans="1:7" s="10" customFormat="1">
      <c r="A16" s="10" t="s">
        <v>37</v>
      </c>
      <c r="B16" s="151">
        <v>0.75789473684210529</v>
      </c>
      <c r="C16" s="151">
        <v>0.65714285714285714</v>
      </c>
      <c r="D16" s="162">
        <v>0.74415584415584413</v>
      </c>
      <c r="E16" s="6">
        <v>5000</v>
      </c>
      <c r="G16" s="152"/>
    </row>
    <row r="17" spans="1:7" s="10" customFormat="1">
      <c r="A17" s="10" t="s">
        <v>35</v>
      </c>
      <c r="B17" s="151">
        <v>0.70526315789473681</v>
      </c>
      <c r="C17" s="151">
        <v>0.65714285714285714</v>
      </c>
      <c r="D17" s="151">
        <v>0.69870129870129871</v>
      </c>
      <c r="E17" s="6">
        <v>3100</v>
      </c>
      <c r="G17" s="152"/>
    </row>
    <row r="18" spans="1:7" s="10" customFormat="1">
      <c r="A18" s="10" t="s">
        <v>33</v>
      </c>
      <c r="B18" s="151">
        <v>0.80150375939849627</v>
      </c>
      <c r="C18" s="151">
        <v>0.6</v>
      </c>
      <c r="D18" s="162">
        <v>0.77402597402597406</v>
      </c>
      <c r="E18" s="6">
        <v>5000</v>
      </c>
      <c r="G18" s="152"/>
    </row>
    <row r="19" spans="1:7" s="10" customFormat="1">
      <c r="A19" s="10" t="s">
        <v>22</v>
      </c>
      <c r="B19" s="151">
        <v>0.79398496240601502</v>
      </c>
      <c r="C19" s="151">
        <v>0.6</v>
      </c>
      <c r="D19" s="162">
        <v>0.76753246753246751</v>
      </c>
      <c r="E19" s="6">
        <v>5000</v>
      </c>
      <c r="G19" s="152"/>
    </row>
    <row r="20" spans="1:7" s="10" customFormat="1">
      <c r="A20" s="10" t="s">
        <v>19</v>
      </c>
      <c r="B20" s="151">
        <v>0.6992481203007519</v>
      </c>
      <c r="C20" s="151">
        <v>0.6</v>
      </c>
      <c r="D20" s="151">
        <v>0.68571428571428572</v>
      </c>
      <c r="E20" s="6">
        <v>600</v>
      </c>
      <c r="G20" s="152"/>
    </row>
    <row r="21" spans="1:7" s="142" customFormat="1">
      <c r="A21" s="142" t="s">
        <v>30</v>
      </c>
      <c r="B21" s="143">
        <v>0.67067669172932332</v>
      </c>
      <c r="C21" s="143">
        <v>0.6</v>
      </c>
      <c r="D21" s="143">
        <v>0.66103896103896109</v>
      </c>
      <c r="E21" s="159">
        <v>1200</v>
      </c>
      <c r="G21" s="145"/>
    </row>
    <row r="22" spans="1:7" s="10" customFormat="1">
      <c r="A22" s="10" t="s">
        <v>28</v>
      </c>
      <c r="B22" s="151">
        <v>0.79699248120300747</v>
      </c>
      <c r="C22" s="151">
        <v>0.5714285714285714</v>
      </c>
      <c r="D22" s="162">
        <v>0.76623376623376627</v>
      </c>
      <c r="E22" s="6">
        <v>5000</v>
      </c>
      <c r="G22" s="152"/>
    </row>
    <row r="23" spans="1:7" s="10" customFormat="1">
      <c r="A23" s="10" t="s">
        <v>39</v>
      </c>
      <c r="B23" s="151">
        <v>0.81052631578947365</v>
      </c>
      <c r="C23" s="151">
        <v>0.54285714285714282</v>
      </c>
      <c r="D23" s="162">
        <v>0.77402597402597406</v>
      </c>
      <c r="E23" s="6">
        <v>5000</v>
      </c>
      <c r="G23" s="152"/>
    </row>
    <row r="24" spans="1:7" s="10" customFormat="1">
      <c r="A24" s="10" t="s">
        <v>32</v>
      </c>
      <c r="B24" s="151">
        <v>0.63609022556390982</v>
      </c>
      <c r="C24" s="151">
        <v>0.45714285714285713</v>
      </c>
      <c r="D24" s="151">
        <v>0.61168831168831173</v>
      </c>
      <c r="E24" s="6">
        <v>5000</v>
      </c>
      <c r="G24" s="152"/>
    </row>
    <row r="25" spans="1:7" s="10" customFormat="1">
      <c r="A25" s="10" t="s">
        <v>16</v>
      </c>
      <c r="B25" s="151">
        <v>0.5864661654135338</v>
      </c>
      <c r="C25" s="151">
        <v>0.45714285714285713</v>
      </c>
      <c r="D25" s="151">
        <v>0.5688311688311688</v>
      </c>
      <c r="E25" s="6">
        <v>5000</v>
      </c>
      <c r="G25" s="152"/>
    </row>
    <row r="26" spans="1:7" s="10" customFormat="1">
      <c r="A26" s="10" t="s">
        <v>24</v>
      </c>
      <c r="B26" s="151">
        <v>0.70676691729323304</v>
      </c>
      <c r="C26" s="151">
        <v>0.37142857142857144</v>
      </c>
      <c r="D26" s="151">
        <v>0.66103896103896109</v>
      </c>
      <c r="E26" s="6">
        <v>3000</v>
      </c>
      <c r="G26" s="152"/>
    </row>
    <row r="27" spans="1:7" s="10" customFormat="1">
      <c r="A27" s="10" t="s">
        <v>25</v>
      </c>
      <c r="B27" s="151">
        <v>0.64511278195488719</v>
      </c>
      <c r="C27" s="151">
        <v>0.34285714285714286</v>
      </c>
      <c r="D27" s="151">
        <v>0.60389610389610393</v>
      </c>
      <c r="E27" s="6">
        <v>5000</v>
      </c>
      <c r="G27" s="152"/>
    </row>
    <row r="28" spans="1:7" s="10" customFormat="1">
      <c r="A28" s="10" t="s">
        <v>36</v>
      </c>
      <c r="B28" s="151">
        <v>0.4</v>
      </c>
      <c r="C28" s="151">
        <v>0.34285714285714286</v>
      </c>
      <c r="D28" s="151">
        <v>0.39220779220779223</v>
      </c>
      <c r="E28" s="6">
        <v>5000</v>
      </c>
      <c r="G28" s="152"/>
    </row>
    <row r="29" spans="1:7">
      <c r="A29" s="109"/>
      <c r="B29" s="109"/>
      <c r="C29" s="109"/>
      <c r="D29" s="109" t="s">
        <v>184</v>
      </c>
      <c r="E29" s="110">
        <f>SUM(E2:E28)</f>
        <v>106588.14</v>
      </c>
      <c r="F29" s="110">
        <f>SUM(F2:F28)</f>
        <v>33197.870000000003</v>
      </c>
      <c r="G29" s="111"/>
    </row>
    <row r="30" spans="1:7">
      <c r="A30" s="112"/>
      <c r="B30" s="112"/>
      <c r="C30" s="112"/>
      <c r="D30" s="112" t="s">
        <v>205</v>
      </c>
      <c r="E30" s="112"/>
      <c r="F30" s="113">
        <f>33500-F29</f>
        <v>302.12999999999738</v>
      </c>
      <c r="G30" s="114"/>
    </row>
  </sheetData>
  <sortState xmlns:xlrd2="http://schemas.microsoft.com/office/spreadsheetml/2017/richdata2" ref="A2:G28">
    <sortCondition descending="1" ref="C2:C28"/>
  </sortState>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119309-62DC-4365-A653-F08BB29144D4}">
  <dimension ref="A1:G32"/>
  <sheetViews>
    <sheetView tabSelected="1" workbookViewId="0">
      <pane ySplit="1" topLeftCell="A6" activePane="bottomLeft" state="frozen"/>
      <selection pane="bottomLeft" activeCell="B22" sqref="B22"/>
    </sheetView>
  </sheetViews>
  <sheetFormatPr defaultRowHeight="15"/>
  <cols>
    <col min="1" max="1" width="56.28515625" bestFit="1" customWidth="1"/>
    <col min="5" max="5" width="12.5703125" customWidth="1"/>
    <col min="6" max="6" width="18.7109375" customWidth="1"/>
    <col min="7" max="7" width="42" style="89" customWidth="1"/>
  </cols>
  <sheetData>
    <row r="1" spans="1:7" ht="39.75">
      <c r="A1" s="82" t="s">
        <v>200</v>
      </c>
      <c r="B1" s="82" t="s">
        <v>185</v>
      </c>
      <c r="C1" s="82" t="s">
        <v>56</v>
      </c>
      <c r="D1" s="82" t="s">
        <v>186</v>
      </c>
      <c r="E1" s="82" t="s">
        <v>201</v>
      </c>
      <c r="F1" s="82" t="s">
        <v>202</v>
      </c>
      <c r="G1" s="26" t="s">
        <v>203</v>
      </c>
    </row>
    <row r="2" spans="1:7">
      <c r="A2" t="s">
        <v>31</v>
      </c>
      <c r="B2" s="141">
        <v>0.93533834586466169</v>
      </c>
      <c r="C2" s="141">
        <v>0.97142857142857142</v>
      </c>
      <c r="D2" s="141">
        <v>0.94025974025974024</v>
      </c>
      <c r="E2" s="5">
        <v>5000</v>
      </c>
      <c r="F2" s="5">
        <v>5000</v>
      </c>
    </row>
    <row r="3" spans="1:7">
      <c r="A3" t="s">
        <v>20</v>
      </c>
      <c r="B3" s="141">
        <v>0.91278195488721803</v>
      </c>
      <c r="C3" s="141">
        <v>0.97142857142857142</v>
      </c>
      <c r="D3" s="141">
        <v>0.92077922077922081</v>
      </c>
      <c r="E3" s="5">
        <v>5000</v>
      </c>
      <c r="F3" s="5">
        <v>5000</v>
      </c>
    </row>
    <row r="4" spans="1:7">
      <c r="A4" s="53" t="s">
        <v>21</v>
      </c>
      <c r="B4" s="141">
        <v>0.92030075187969929</v>
      </c>
      <c r="C4" s="141">
        <v>0.91428571428571426</v>
      </c>
      <c r="D4" s="141">
        <v>0.91948051948051945</v>
      </c>
      <c r="E4" s="5">
        <v>5000</v>
      </c>
      <c r="F4" s="5">
        <v>5000</v>
      </c>
    </row>
    <row r="5" spans="1:7" s="142" customFormat="1">
      <c r="A5" s="166" t="s">
        <v>18</v>
      </c>
      <c r="B5" s="143">
        <v>0.9112781954887218</v>
      </c>
      <c r="C5" s="143">
        <v>0.94285714285714284</v>
      </c>
      <c r="D5" s="143">
        <v>0.91558441558441561</v>
      </c>
      <c r="E5" s="144">
        <v>5000</v>
      </c>
      <c r="F5" s="144">
        <v>5000</v>
      </c>
      <c r="G5" s="145"/>
    </row>
    <row r="6" spans="1:7">
      <c r="A6" t="s">
        <v>27</v>
      </c>
      <c r="B6" s="141">
        <v>0.87969924812030076</v>
      </c>
      <c r="C6" s="141">
        <v>0.94285714285714284</v>
      </c>
      <c r="D6" s="141">
        <v>0.88831168831168827</v>
      </c>
      <c r="E6" s="5">
        <v>4600</v>
      </c>
      <c r="F6" s="5">
        <v>4600</v>
      </c>
      <c r="G6" s="89" t="s">
        <v>206</v>
      </c>
    </row>
    <row r="7" spans="1:7">
      <c r="A7" t="s">
        <v>40</v>
      </c>
      <c r="B7" s="141">
        <v>0.87518796992481207</v>
      </c>
      <c r="C7" s="141">
        <v>0.94285714285714284</v>
      </c>
      <c r="D7" s="141">
        <v>0.88441558441558443</v>
      </c>
      <c r="E7" s="5">
        <v>1905.19</v>
      </c>
      <c r="F7" s="5">
        <v>1905.19</v>
      </c>
    </row>
    <row r="8" spans="1:7">
      <c r="A8" s="165" t="s">
        <v>26</v>
      </c>
      <c r="B8" s="141">
        <v>0.86466165413533835</v>
      </c>
      <c r="C8" s="146">
        <v>0.77142857142857146</v>
      </c>
      <c r="D8" s="141">
        <v>0.8519480519480519</v>
      </c>
      <c r="E8" s="5">
        <v>5000</v>
      </c>
      <c r="F8" s="5">
        <v>1500</v>
      </c>
      <c r="G8" s="171"/>
    </row>
    <row r="9" spans="1:7" s="142" customFormat="1">
      <c r="A9" s="142" t="s">
        <v>23</v>
      </c>
      <c r="B9" s="143">
        <v>0.83308270676691731</v>
      </c>
      <c r="C9" s="143">
        <v>0.82857142857142863</v>
      </c>
      <c r="D9" s="143">
        <v>0.83246753246753247</v>
      </c>
      <c r="E9" s="144">
        <v>1523.27</v>
      </c>
      <c r="F9" s="144">
        <v>1523.27</v>
      </c>
      <c r="G9" s="170"/>
    </row>
    <row r="10" spans="1:7">
      <c r="A10" t="s">
        <v>34</v>
      </c>
      <c r="B10" s="141">
        <v>0.79398496240601502</v>
      </c>
      <c r="C10" s="161">
        <v>0.82857142857142863</v>
      </c>
      <c r="D10" s="141">
        <v>0.79870129870129869</v>
      </c>
      <c r="E10" s="6">
        <v>5000</v>
      </c>
      <c r="F10" s="5">
        <v>1500</v>
      </c>
    </row>
    <row r="11" spans="1:7">
      <c r="A11" t="s">
        <v>38</v>
      </c>
      <c r="B11" s="141">
        <v>0.79248120300751879</v>
      </c>
      <c r="C11" s="141">
        <v>0.77142857142857146</v>
      </c>
      <c r="D11" s="141">
        <v>0.78961038961038965</v>
      </c>
      <c r="E11" s="5">
        <v>4990.2700000000004</v>
      </c>
      <c r="F11" s="5">
        <v>1500</v>
      </c>
    </row>
    <row r="12" spans="1:7">
      <c r="A12" t="s">
        <v>33</v>
      </c>
      <c r="B12" s="161">
        <v>0.80150375939849627</v>
      </c>
      <c r="C12" s="146">
        <v>0.6</v>
      </c>
      <c r="D12" s="141">
        <v>0.77402597402597406</v>
      </c>
      <c r="E12" s="5">
        <v>5000</v>
      </c>
    </row>
    <row r="13" spans="1:7">
      <c r="A13" t="s">
        <v>39</v>
      </c>
      <c r="B13" s="161">
        <v>0.81052631578947365</v>
      </c>
      <c r="C13" s="146">
        <v>0.54285714285714282</v>
      </c>
      <c r="D13" s="141">
        <v>0.77402597402597406</v>
      </c>
      <c r="E13" s="5">
        <v>5000</v>
      </c>
    </row>
    <row r="14" spans="1:7">
      <c r="A14" s="165" t="s">
        <v>22</v>
      </c>
      <c r="B14" s="141">
        <v>0.79398496240601502</v>
      </c>
      <c r="C14" s="146">
        <v>0.6</v>
      </c>
      <c r="D14" s="141">
        <v>0.76753246753246751</v>
      </c>
      <c r="E14" s="5">
        <v>5000</v>
      </c>
    </row>
    <row r="15" spans="1:7">
      <c r="A15" t="s">
        <v>28</v>
      </c>
      <c r="B15" s="141">
        <v>0.79699248120300747</v>
      </c>
      <c r="C15" s="146">
        <v>0.5714285714285714</v>
      </c>
      <c r="D15" s="141">
        <v>0.76623376623376627</v>
      </c>
      <c r="E15" s="6">
        <v>5000</v>
      </c>
    </row>
    <row r="16" spans="1:7">
      <c r="A16" t="s">
        <v>29</v>
      </c>
      <c r="B16" s="141">
        <v>0.75639097744360906</v>
      </c>
      <c r="C16" s="141">
        <v>0.74285714285714288</v>
      </c>
      <c r="D16" s="141">
        <v>0.75454545454545452</v>
      </c>
      <c r="E16" s="5">
        <v>369.41</v>
      </c>
      <c r="F16" s="5">
        <v>369.41</v>
      </c>
    </row>
    <row r="17" spans="1:7">
      <c r="A17" t="s">
        <v>15</v>
      </c>
      <c r="B17" s="141">
        <v>0.76390977443609021</v>
      </c>
      <c r="C17" s="146">
        <v>0.68571428571428572</v>
      </c>
      <c r="D17" s="141">
        <v>0.75324675324675328</v>
      </c>
      <c r="E17" s="5">
        <v>5000</v>
      </c>
    </row>
    <row r="18" spans="1:7">
      <c r="A18" t="s">
        <v>14</v>
      </c>
      <c r="B18" s="141">
        <v>0.74436090225563911</v>
      </c>
      <c r="C18" s="161">
        <v>0.8</v>
      </c>
      <c r="D18" s="141">
        <v>0.75194805194805192</v>
      </c>
      <c r="E18" s="5">
        <v>300</v>
      </c>
      <c r="F18" s="167">
        <v>300</v>
      </c>
    </row>
    <row r="19" spans="1:7" s="142" customFormat="1">
      <c r="A19" s="142" t="s">
        <v>37</v>
      </c>
      <c r="B19" s="143">
        <v>0.75789473684210529</v>
      </c>
      <c r="C19" s="160">
        <v>0.65714285714285714</v>
      </c>
      <c r="D19" s="143">
        <v>0.74415584415584413</v>
      </c>
      <c r="E19" s="144">
        <v>5000</v>
      </c>
      <c r="G19" s="145"/>
    </row>
    <row r="20" spans="1:7">
      <c r="A20" t="s">
        <v>35</v>
      </c>
      <c r="B20" s="161">
        <v>0.70526315789473681</v>
      </c>
      <c r="C20" s="141">
        <v>0.65714285714285714</v>
      </c>
      <c r="D20" s="141">
        <v>0.69870129870129871</v>
      </c>
      <c r="E20" s="5">
        <v>3100</v>
      </c>
    </row>
    <row r="21" spans="1:7">
      <c r="A21" t="s">
        <v>19</v>
      </c>
      <c r="B21" s="141">
        <v>0.6992481203007519</v>
      </c>
      <c r="C21" s="141">
        <v>0.6</v>
      </c>
      <c r="D21" s="141">
        <v>0.68571428571428572</v>
      </c>
      <c r="E21" s="5">
        <v>600</v>
      </c>
    </row>
    <row r="22" spans="1:7">
      <c r="A22" t="s">
        <v>24</v>
      </c>
      <c r="B22" s="161">
        <v>0.70676691729323304</v>
      </c>
      <c r="C22" s="141">
        <v>0.37142857142857144</v>
      </c>
      <c r="D22" s="141">
        <v>0.66103896103896109</v>
      </c>
      <c r="E22" s="5">
        <v>3000</v>
      </c>
    </row>
    <row r="23" spans="1:7">
      <c r="A23" t="s">
        <v>30</v>
      </c>
      <c r="B23" s="141">
        <v>0.67067669172932332</v>
      </c>
      <c r="C23" s="141">
        <v>0.6</v>
      </c>
      <c r="D23" s="141">
        <v>0.66103896103896109</v>
      </c>
      <c r="E23" s="7">
        <v>1200</v>
      </c>
    </row>
    <row r="24" spans="1:7">
      <c r="A24" t="s">
        <v>32</v>
      </c>
      <c r="B24" s="141">
        <v>0.63609022556390982</v>
      </c>
      <c r="C24" s="141">
        <v>0.45714285714285713</v>
      </c>
      <c r="D24" s="141">
        <v>0.61168831168831173</v>
      </c>
      <c r="E24" s="5">
        <v>5000</v>
      </c>
    </row>
    <row r="25" spans="1:7">
      <c r="A25" t="s">
        <v>25</v>
      </c>
      <c r="B25" s="141">
        <v>0.64511278195488719</v>
      </c>
      <c r="C25" s="141">
        <v>0.34285714285714286</v>
      </c>
      <c r="D25" s="141">
        <v>0.60389610389610393</v>
      </c>
      <c r="E25" s="5">
        <v>5000</v>
      </c>
    </row>
    <row r="26" spans="1:7">
      <c r="A26" t="s">
        <v>16</v>
      </c>
      <c r="B26" s="141">
        <v>0.5864661654135338</v>
      </c>
      <c r="C26" s="141">
        <v>0.45714285714285713</v>
      </c>
      <c r="D26" s="141">
        <v>0.5688311688311688</v>
      </c>
      <c r="E26" s="5">
        <v>5000</v>
      </c>
    </row>
    <row r="27" spans="1:7">
      <c r="A27" t="s">
        <v>36</v>
      </c>
      <c r="B27" s="141">
        <v>0.4</v>
      </c>
      <c r="C27" s="141">
        <v>0.34285714285714286</v>
      </c>
      <c r="D27" s="141">
        <v>0.39220779220779223</v>
      </c>
      <c r="E27" s="5">
        <v>5000</v>
      </c>
    </row>
    <row r="28" spans="1:7">
      <c r="A28" s="109"/>
      <c r="B28" s="109"/>
      <c r="C28" s="109"/>
      <c r="D28" s="109" t="s">
        <v>184</v>
      </c>
      <c r="E28" s="110">
        <f>SUM(E2:E27)</f>
        <v>101588.14</v>
      </c>
      <c r="F28" s="110">
        <f>SUM(F2:F27)</f>
        <v>33197.870000000003</v>
      </c>
      <c r="G28" s="111"/>
    </row>
    <row r="29" spans="1:7">
      <c r="A29" s="112"/>
      <c r="B29" s="112"/>
      <c r="C29" s="112"/>
      <c r="D29" s="112" t="s">
        <v>205</v>
      </c>
      <c r="E29" s="112"/>
      <c r="F29" s="113">
        <f>33500-F28</f>
        <v>302.12999999999738</v>
      </c>
      <c r="G29" s="114"/>
    </row>
    <row r="32" spans="1:7">
      <c r="A32" s="147" t="s">
        <v>17</v>
      </c>
      <c r="B32" s="148">
        <v>0.85563909774436087</v>
      </c>
      <c r="C32" s="148">
        <v>0.82857142857142863</v>
      </c>
      <c r="D32" s="148">
        <v>0.8519480519480519</v>
      </c>
      <c r="E32" s="149">
        <v>0</v>
      </c>
      <c r="F32" s="149">
        <v>0</v>
      </c>
      <c r="G32" s="150" t="s">
        <v>207</v>
      </c>
    </row>
  </sheetData>
  <sortState xmlns:xlrd2="http://schemas.microsoft.com/office/spreadsheetml/2017/richdata2" ref="A2:G27">
    <sortCondition descending="1" ref="D2:D27"/>
  </sortState>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8C0197-A39C-48E4-9FED-BF552427F97B}">
  <dimension ref="A1:I28"/>
  <sheetViews>
    <sheetView workbookViewId="0">
      <selection activeCell="D2" sqref="D2:D4"/>
    </sheetView>
  </sheetViews>
  <sheetFormatPr defaultColWidth="8.85546875" defaultRowHeight="14.45"/>
  <cols>
    <col min="1" max="1" width="54" style="10" customWidth="1"/>
    <col min="2" max="2" width="20" style="11" bestFit="1" customWidth="1"/>
    <col min="3" max="3" width="61.140625" style="10" bestFit="1" customWidth="1"/>
    <col min="4" max="4" width="35.7109375" style="11" bestFit="1" customWidth="1"/>
    <col min="5" max="5" width="36.28515625" style="10" bestFit="1" customWidth="1"/>
    <col min="6" max="6" width="22.7109375" style="11" bestFit="1" customWidth="1"/>
    <col min="7" max="7" width="16.28515625" style="10" customWidth="1"/>
    <col min="8" max="8" width="14.28515625" style="10" customWidth="1"/>
    <col min="9" max="9" width="42.28515625" style="10" customWidth="1"/>
    <col min="10" max="16384" width="8.85546875" style="10"/>
  </cols>
  <sheetData>
    <row r="1" spans="1:9" s="59" customFormat="1" ht="28.9">
      <c r="A1" s="55" t="s">
        <v>12</v>
      </c>
      <c r="B1" s="56" t="s">
        <v>13</v>
      </c>
      <c r="C1" s="55" t="s">
        <v>208</v>
      </c>
      <c r="D1" s="56" t="s">
        <v>209</v>
      </c>
      <c r="E1" s="55" t="s">
        <v>210</v>
      </c>
      <c r="F1" s="57" t="s">
        <v>211</v>
      </c>
      <c r="G1" s="56" t="s">
        <v>212</v>
      </c>
      <c r="H1" s="58" t="s">
        <v>213</v>
      </c>
      <c r="I1" s="58" t="s">
        <v>203</v>
      </c>
    </row>
    <row r="2" spans="1:9" ht="15">
      <c r="A2" s="10" t="s">
        <v>18</v>
      </c>
      <c r="B2" s="6">
        <v>5000</v>
      </c>
      <c r="C2" s="10" t="s">
        <v>214</v>
      </c>
      <c r="D2" s="11" t="s">
        <v>215</v>
      </c>
      <c r="E2" s="10" t="s">
        <v>216</v>
      </c>
      <c r="F2" s="11">
        <v>1</v>
      </c>
      <c r="G2" s="11" t="s">
        <v>217</v>
      </c>
      <c r="H2" s="2" t="s">
        <v>218</v>
      </c>
      <c r="I2"/>
    </row>
    <row r="3" spans="1:9" ht="15">
      <c r="A3" s="10" t="s">
        <v>22</v>
      </c>
      <c r="B3" s="6">
        <v>5000</v>
      </c>
      <c r="C3" s="10" t="s">
        <v>214</v>
      </c>
      <c r="D3" s="11" t="s">
        <v>215</v>
      </c>
      <c r="E3" s="10" t="s">
        <v>219</v>
      </c>
      <c r="F3" s="11">
        <v>1</v>
      </c>
      <c r="G3" s="11" t="s">
        <v>220</v>
      </c>
      <c r="H3" s="2" t="s">
        <v>218</v>
      </c>
      <c r="I3"/>
    </row>
    <row r="4" spans="1:9" ht="15">
      <c r="A4" s="10" t="s">
        <v>26</v>
      </c>
      <c r="B4" s="6">
        <v>5000</v>
      </c>
      <c r="C4" s="10" t="s">
        <v>214</v>
      </c>
      <c r="D4" s="11" t="s">
        <v>215</v>
      </c>
      <c r="E4" s="10" t="s">
        <v>221</v>
      </c>
      <c r="F4" s="11">
        <v>2</v>
      </c>
      <c r="G4" s="11" t="s">
        <v>222</v>
      </c>
      <c r="H4" s="2" t="s">
        <v>218</v>
      </c>
      <c r="I4" t="s">
        <v>223</v>
      </c>
    </row>
    <row r="5" spans="1:9" ht="15">
      <c r="A5" s="10" t="s">
        <v>21</v>
      </c>
      <c r="B5" s="6">
        <v>5000</v>
      </c>
      <c r="C5" s="10" t="s">
        <v>214</v>
      </c>
      <c r="D5" s="11" t="s">
        <v>224</v>
      </c>
      <c r="E5" s="10" t="s">
        <v>219</v>
      </c>
      <c r="F5" s="11">
        <v>5</v>
      </c>
      <c r="G5" s="11" t="s">
        <v>225</v>
      </c>
      <c r="H5" s="2" t="s">
        <v>218</v>
      </c>
      <c r="I5"/>
    </row>
    <row r="6" spans="1:9" ht="15">
      <c r="A6" s="10" t="s">
        <v>28</v>
      </c>
      <c r="B6" s="6">
        <v>5000</v>
      </c>
      <c r="C6" s="10" t="s">
        <v>214</v>
      </c>
      <c r="D6" s="11" t="s">
        <v>224</v>
      </c>
      <c r="E6" s="10" t="s">
        <v>219</v>
      </c>
      <c r="F6" s="11">
        <v>5</v>
      </c>
      <c r="G6" s="11" t="s">
        <v>226</v>
      </c>
      <c r="H6" s="2" t="s">
        <v>218</v>
      </c>
      <c r="I6"/>
    </row>
    <row r="7" spans="1:9" ht="15">
      <c r="A7" s="10" t="s">
        <v>32</v>
      </c>
      <c r="B7" s="6">
        <v>5000</v>
      </c>
      <c r="C7" s="10" t="s">
        <v>227</v>
      </c>
      <c r="D7" s="11" t="s">
        <v>224</v>
      </c>
      <c r="E7" s="10" t="s">
        <v>228</v>
      </c>
      <c r="F7" s="11">
        <v>4</v>
      </c>
      <c r="G7" s="11" t="s">
        <v>229</v>
      </c>
      <c r="H7" s="2" t="s">
        <v>218</v>
      </c>
      <c r="I7"/>
    </row>
    <row r="8" spans="1:9" ht="15">
      <c r="A8" s="10" t="s">
        <v>39</v>
      </c>
      <c r="B8" s="6">
        <v>5000</v>
      </c>
      <c r="C8" s="10" t="s">
        <v>214</v>
      </c>
      <c r="D8" s="11" t="s">
        <v>224</v>
      </c>
      <c r="E8" s="10" t="s">
        <v>219</v>
      </c>
      <c r="F8" s="11" t="s">
        <v>230</v>
      </c>
      <c r="G8" s="11" t="s">
        <v>231</v>
      </c>
      <c r="H8" s="2" t="s">
        <v>218</v>
      </c>
      <c r="I8"/>
    </row>
    <row r="9" spans="1:9" ht="15">
      <c r="A9" s="10" t="s">
        <v>23</v>
      </c>
      <c r="B9" s="6">
        <v>1523.27</v>
      </c>
      <c r="C9" s="10" t="s">
        <v>227</v>
      </c>
      <c r="D9" s="11" t="s">
        <v>232</v>
      </c>
      <c r="E9" s="10" t="s">
        <v>221</v>
      </c>
      <c r="F9" s="11">
        <v>6</v>
      </c>
      <c r="G9" s="11" t="s">
        <v>233</v>
      </c>
      <c r="H9" s="2" t="s">
        <v>218</v>
      </c>
      <c r="I9"/>
    </row>
    <row r="10" spans="1:9" ht="15">
      <c r="A10" s="10" t="s">
        <v>24</v>
      </c>
      <c r="B10" s="6">
        <v>3000</v>
      </c>
      <c r="C10" s="10" t="s">
        <v>227</v>
      </c>
      <c r="D10" s="11" t="s">
        <v>232</v>
      </c>
      <c r="E10" s="10" t="s">
        <v>228</v>
      </c>
      <c r="F10" s="11">
        <v>5</v>
      </c>
      <c r="G10" s="11" t="s">
        <v>225</v>
      </c>
      <c r="H10" s="2" t="s">
        <v>218</v>
      </c>
      <c r="I10" t="s">
        <v>223</v>
      </c>
    </row>
    <row r="11" spans="1:9" ht="15">
      <c r="A11" s="10" t="s">
        <v>14</v>
      </c>
      <c r="B11" s="6">
        <v>300</v>
      </c>
      <c r="C11" s="10" t="s">
        <v>227</v>
      </c>
      <c r="D11" s="11" t="s">
        <v>234</v>
      </c>
      <c r="E11" s="10" t="s">
        <v>228</v>
      </c>
      <c r="F11" s="11">
        <v>2</v>
      </c>
      <c r="G11" s="11" t="s">
        <v>222</v>
      </c>
      <c r="H11" s="2" t="s">
        <v>218</v>
      </c>
      <c r="I11"/>
    </row>
    <row r="12" spans="1:9" ht="15">
      <c r="A12" s="10" t="s">
        <v>33</v>
      </c>
      <c r="B12" s="6">
        <v>5000</v>
      </c>
      <c r="C12" s="10" t="s">
        <v>235</v>
      </c>
      <c r="D12" s="11" t="s">
        <v>234</v>
      </c>
      <c r="E12" s="10" t="s">
        <v>228</v>
      </c>
      <c r="F12" s="11">
        <v>1</v>
      </c>
      <c r="G12" s="11" t="s">
        <v>217</v>
      </c>
      <c r="H12" s="2" t="s">
        <v>218</v>
      </c>
      <c r="I12"/>
    </row>
    <row r="13" spans="1:9" ht="15">
      <c r="A13" s="10" t="s">
        <v>37</v>
      </c>
      <c r="B13" s="6">
        <v>5000</v>
      </c>
      <c r="C13" s="10" t="s">
        <v>227</v>
      </c>
      <c r="D13" s="11" t="s">
        <v>234</v>
      </c>
      <c r="E13" s="10" t="s">
        <v>228</v>
      </c>
      <c r="F13" s="11" t="s">
        <v>236</v>
      </c>
      <c r="G13" s="11" t="s">
        <v>231</v>
      </c>
      <c r="H13" s="2" t="s">
        <v>218</v>
      </c>
      <c r="I13"/>
    </row>
    <row r="14" spans="1:9" ht="15">
      <c r="A14" s="10" t="s">
        <v>15</v>
      </c>
      <c r="B14" s="6">
        <v>5000</v>
      </c>
      <c r="C14" s="10" t="s">
        <v>237</v>
      </c>
      <c r="D14" s="11" t="s">
        <v>238</v>
      </c>
      <c r="E14" s="10" t="s">
        <v>221</v>
      </c>
      <c r="F14" s="11">
        <v>7</v>
      </c>
      <c r="G14" s="11" t="s">
        <v>233</v>
      </c>
      <c r="H14" s="2" t="s">
        <v>218</v>
      </c>
      <c r="I14"/>
    </row>
    <row r="15" spans="1:9" ht="15">
      <c r="A15" s="10" t="s">
        <v>16</v>
      </c>
      <c r="B15" s="6">
        <v>5000</v>
      </c>
      <c r="C15" s="10" t="s">
        <v>227</v>
      </c>
      <c r="D15" s="11" t="s">
        <v>238</v>
      </c>
      <c r="E15" s="10" t="s">
        <v>221</v>
      </c>
      <c r="F15" s="13" t="s">
        <v>239</v>
      </c>
      <c r="G15" s="11" t="s">
        <v>231</v>
      </c>
      <c r="H15" s="2" t="s">
        <v>218</v>
      </c>
      <c r="I15"/>
    </row>
    <row r="16" spans="1:9" ht="15">
      <c r="A16" s="10" t="s">
        <v>17</v>
      </c>
      <c r="B16" s="6">
        <v>5000</v>
      </c>
      <c r="C16" s="10" t="s">
        <v>240</v>
      </c>
      <c r="D16" s="11" t="s">
        <v>238</v>
      </c>
      <c r="E16" s="10" t="s">
        <v>221</v>
      </c>
      <c r="F16" s="11">
        <v>2</v>
      </c>
      <c r="G16" s="11" t="s">
        <v>241</v>
      </c>
      <c r="H16" s="2" t="s">
        <v>218</v>
      </c>
      <c r="I16" s="54" t="s">
        <v>242</v>
      </c>
    </row>
    <row r="17" spans="1:9" ht="15">
      <c r="A17" s="10" t="s">
        <v>19</v>
      </c>
      <c r="B17" s="6">
        <v>600</v>
      </c>
      <c r="C17" s="10" t="s">
        <v>240</v>
      </c>
      <c r="D17" s="11" t="s">
        <v>238</v>
      </c>
      <c r="E17" s="10" t="s">
        <v>221</v>
      </c>
      <c r="F17" s="11">
        <v>4</v>
      </c>
      <c r="G17" s="11" t="s">
        <v>229</v>
      </c>
      <c r="H17" s="2" t="s">
        <v>218</v>
      </c>
      <c r="I17" s="54" t="s">
        <v>243</v>
      </c>
    </row>
    <row r="18" spans="1:9" ht="15">
      <c r="A18" s="10" t="s">
        <v>20</v>
      </c>
      <c r="B18" s="6">
        <v>5000</v>
      </c>
      <c r="C18" s="10" t="s">
        <v>240</v>
      </c>
      <c r="D18" s="11" t="s">
        <v>238</v>
      </c>
      <c r="E18" s="10" t="s">
        <v>228</v>
      </c>
      <c r="F18" s="11">
        <v>4</v>
      </c>
      <c r="G18" s="11" t="s">
        <v>244</v>
      </c>
      <c r="H18" s="2" t="s">
        <v>245</v>
      </c>
      <c r="I18" t="s">
        <v>246</v>
      </c>
    </row>
    <row r="19" spans="1:9" ht="15">
      <c r="A19" s="10" t="s">
        <v>25</v>
      </c>
      <c r="B19" s="6">
        <v>5000</v>
      </c>
      <c r="C19" s="10" t="s">
        <v>247</v>
      </c>
      <c r="D19" s="11" t="s">
        <v>238</v>
      </c>
      <c r="E19" s="10" t="s">
        <v>216</v>
      </c>
      <c r="F19" s="11" t="s">
        <v>231</v>
      </c>
      <c r="G19" s="11" t="s">
        <v>231</v>
      </c>
      <c r="H19" s="2" t="s">
        <v>218</v>
      </c>
      <c r="I19"/>
    </row>
    <row r="20" spans="1:9" ht="15">
      <c r="A20" s="10" t="s">
        <v>27</v>
      </c>
      <c r="B20" s="6">
        <v>4600</v>
      </c>
      <c r="C20" s="10" t="s">
        <v>240</v>
      </c>
      <c r="D20" s="11" t="s">
        <v>238</v>
      </c>
      <c r="E20" s="10" t="s">
        <v>221</v>
      </c>
      <c r="F20" s="11" t="s">
        <v>248</v>
      </c>
      <c r="G20" s="11" t="s">
        <v>231</v>
      </c>
      <c r="H20" s="2" t="s">
        <v>245</v>
      </c>
      <c r="I20" t="s">
        <v>246</v>
      </c>
    </row>
    <row r="21" spans="1:9" ht="15">
      <c r="A21" s="10" t="s">
        <v>29</v>
      </c>
      <c r="B21" s="6">
        <v>369.41</v>
      </c>
      <c r="C21" s="10" t="s">
        <v>227</v>
      </c>
      <c r="D21" s="11" t="s">
        <v>238</v>
      </c>
      <c r="E21" s="10" t="s">
        <v>221</v>
      </c>
      <c r="F21" s="11">
        <v>5</v>
      </c>
      <c r="G21" s="11" t="s">
        <v>225</v>
      </c>
      <c r="H21" s="2" t="s">
        <v>218</v>
      </c>
      <c r="I21"/>
    </row>
    <row r="22" spans="1:9" ht="15">
      <c r="A22" s="10" t="s">
        <v>30</v>
      </c>
      <c r="B22" s="6">
        <v>1200</v>
      </c>
      <c r="C22" s="10" t="s">
        <v>249</v>
      </c>
      <c r="D22" s="11" t="s">
        <v>238</v>
      </c>
      <c r="E22" s="10" t="s">
        <v>221</v>
      </c>
      <c r="F22" s="11">
        <v>4</v>
      </c>
      <c r="G22" s="11" t="s">
        <v>229</v>
      </c>
      <c r="H22" s="2" t="s">
        <v>245</v>
      </c>
      <c r="I22" t="s">
        <v>250</v>
      </c>
    </row>
    <row r="23" spans="1:9" ht="15">
      <c r="A23" s="10" t="s">
        <v>31</v>
      </c>
      <c r="B23" s="6">
        <v>5000</v>
      </c>
      <c r="C23" s="10" t="s">
        <v>240</v>
      </c>
      <c r="D23" s="11" t="s">
        <v>238</v>
      </c>
      <c r="E23" s="10" t="s">
        <v>216</v>
      </c>
      <c r="F23" s="11">
        <v>2</v>
      </c>
      <c r="G23" s="11" t="s">
        <v>222</v>
      </c>
      <c r="H23" s="2" t="s">
        <v>245</v>
      </c>
      <c r="I23" t="s">
        <v>251</v>
      </c>
    </row>
    <row r="24" spans="1:9" ht="15">
      <c r="A24" s="10" t="s">
        <v>34</v>
      </c>
      <c r="B24" s="6">
        <v>5000</v>
      </c>
      <c r="C24" s="10" t="s">
        <v>240</v>
      </c>
      <c r="D24" s="11" t="s">
        <v>238</v>
      </c>
      <c r="E24" s="10" t="s">
        <v>216</v>
      </c>
      <c r="F24" s="11">
        <v>1</v>
      </c>
      <c r="G24" s="11" t="s">
        <v>217</v>
      </c>
      <c r="H24" s="2" t="s">
        <v>218</v>
      </c>
      <c r="I24"/>
    </row>
    <row r="25" spans="1:9" ht="15">
      <c r="A25" s="10" t="s">
        <v>35</v>
      </c>
      <c r="B25" s="6">
        <v>3100</v>
      </c>
      <c r="C25" s="10" t="s">
        <v>240</v>
      </c>
      <c r="D25" s="11" t="s">
        <v>238</v>
      </c>
      <c r="E25" s="10" t="s">
        <v>228</v>
      </c>
      <c r="F25" s="11">
        <v>1</v>
      </c>
      <c r="G25" s="11" t="s">
        <v>217</v>
      </c>
      <c r="H25" s="2" t="s">
        <v>218</v>
      </c>
      <c r="I25"/>
    </row>
    <row r="26" spans="1:9" ht="15">
      <c r="A26" s="10" t="s">
        <v>36</v>
      </c>
      <c r="B26" s="6">
        <v>5000</v>
      </c>
      <c r="C26" s="10" t="s">
        <v>227</v>
      </c>
      <c r="D26" s="11" t="s">
        <v>238</v>
      </c>
      <c r="E26" s="10" t="s">
        <v>219</v>
      </c>
      <c r="F26" s="11" t="s">
        <v>248</v>
      </c>
      <c r="G26" s="11" t="s">
        <v>231</v>
      </c>
      <c r="H26" s="2" t="s">
        <v>218</v>
      </c>
      <c r="I26"/>
    </row>
    <row r="27" spans="1:9" ht="15">
      <c r="A27" s="10" t="s">
        <v>38</v>
      </c>
      <c r="B27" s="6">
        <v>4990.2700000000004</v>
      </c>
      <c r="C27" s="10" t="s">
        <v>227</v>
      </c>
      <c r="D27" s="11" t="s">
        <v>238</v>
      </c>
      <c r="E27" s="10" t="s">
        <v>219</v>
      </c>
      <c r="F27" s="11">
        <v>7</v>
      </c>
      <c r="G27" s="11" t="s">
        <v>233</v>
      </c>
      <c r="H27" s="2" t="s">
        <v>218</v>
      </c>
      <c r="I27" t="s">
        <v>223</v>
      </c>
    </row>
    <row r="28" spans="1:9">
      <c r="A28" s="10" t="s">
        <v>40</v>
      </c>
      <c r="B28" s="6">
        <v>1905.19</v>
      </c>
      <c r="C28" s="10" t="s">
        <v>240</v>
      </c>
      <c r="D28" s="11" t="s">
        <v>238</v>
      </c>
      <c r="E28" s="10" t="s">
        <v>221</v>
      </c>
      <c r="F28" s="11">
        <v>5</v>
      </c>
      <c r="G28" s="11" t="s">
        <v>225</v>
      </c>
      <c r="H28" s="2" t="s">
        <v>245</v>
      </c>
      <c r="I28" t="s">
        <v>246</v>
      </c>
    </row>
  </sheetData>
  <sortState xmlns:xlrd2="http://schemas.microsoft.com/office/spreadsheetml/2017/richdata2" ref="A2:I28">
    <sortCondition ref="D2:D28"/>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0FC60B85A56FC4CA0F78F96BAE25DF9" ma:contentTypeVersion="20" ma:contentTypeDescription="Create a new document." ma:contentTypeScope="" ma:versionID="7da7c20de6f8a44aca01035398d03cc4">
  <xsd:schema xmlns:xsd="http://www.w3.org/2001/XMLSchema" xmlns:xs="http://www.w3.org/2001/XMLSchema" xmlns:p="http://schemas.microsoft.com/office/2006/metadata/properties" xmlns:ns2="8e7f2a8c-ad26-4bbb-b901-d9219a287d1c" xmlns:ns3="ef89ae66-a131-48c8-a1f1-cfe24cfdd402" targetNamespace="http://schemas.microsoft.com/office/2006/metadata/properties" ma:root="true" ma:fieldsID="29fcf442c58646ac976be79aa3a84d20" ns2:_="" ns3:_="">
    <xsd:import namespace="8e7f2a8c-ad26-4bbb-b901-d9219a287d1c"/>
    <xsd:import namespace="ef89ae66-a131-48c8-a1f1-cfe24cfdd402"/>
    <xsd:element name="properties">
      <xsd:complexType>
        <xsd:sequence>
          <xsd:element name="documentManagement">
            <xsd:complexType>
              <xsd:all>
                <xsd:element ref="ns2:TaxKeywordTaxHTField" minOccurs="0"/>
                <xsd:element ref="ns2:TaxCatchAll" minOccurs="0"/>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2:_dlc_DocId" minOccurs="0"/>
                <xsd:element ref="ns2:_dlc_DocIdUrl" minOccurs="0"/>
                <xsd:element ref="ns2:_dlc_DocIdPersistId" minOccurs="0"/>
                <xsd:element ref="ns3:MediaLengthInSeconds" minOccurs="0"/>
                <xsd:element ref="ns3:lcf76f155ced4ddcb4097134ff3c332f"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e7f2a8c-ad26-4bbb-b901-d9219a287d1c" elementFormDefault="qualified">
    <xsd:import namespace="http://schemas.microsoft.com/office/2006/documentManagement/types"/>
    <xsd:import namespace="http://schemas.microsoft.com/office/infopath/2007/PartnerControls"/>
    <xsd:element name="TaxKeywordTaxHTField" ma:index="9" nillable="true" ma:taxonomy="true" ma:internalName="TaxKeywordTaxHTField" ma:taxonomyFieldName="TaxKeyword" ma:displayName="Enterprise Keywords" ma:fieldId="{23f27201-bee3-471e-b2e7-b64fd8b7ca38}" ma:taxonomyMulti="true" ma:sspId="43c11d47-10d4-4346-a23b-4f06e97b2d18" ma:termSetId="00000000-0000-0000-0000-000000000000" ma:anchorId="00000000-0000-0000-0000-000000000000" ma:open="true" ma:isKeyword="true">
      <xsd:complexType>
        <xsd:sequence>
          <xsd:element ref="pc:Terms" minOccurs="0" maxOccurs="1"/>
        </xsd:sequence>
      </xsd:complexType>
    </xsd:element>
    <xsd:element name="TaxCatchAll" ma:index="10" nillable="true" ma:displayName="Taxonomy Catch All Column" ma:hidden="true" ma:list="{72bb15fa-5c84-4420-b7ed-a21db8780bda}" ma:internalName="TaxCatchAll" ma:showField="CatchAllData" ma:web="8e7f2a8c-ad26-4bbb-b901-d9219a287d1c">
      <xsd:complexType>
        <xsd:complexContent>
          <xsd:extension base="dms:MultiChoiceLookup">
            <xsd:sequence>
              <xsd:element name="Value" type="dms:Lookup" maxOccurs="unbounded" minOccurs="0" nillable="true"/>
            </xsd:sequence>
          </xsd:extension>
        </xsd:complexContent>
      </xsd:complexType>
    </xsd:element>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_dlc_DocId" ma:index="23" nillable="true" ma:displayName="Document ID Value" ma:description="The value of the document ID assigned to this item." ma:internalName="_dlc_DocId" ma:readOnly="true">
      <xsd:simpleType>
        <xsd:restriction base="dms:Text"/>
      </xsd:simpleType>
    </xsd:element>
    <xsd:element name="_dlc_DocIdUrl" ma:index="24"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5"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ef89ae66-a131-48c8-a1f1-cfe24cfdd402" elementFormDefault="qualified">
    <xsd:import namespace="http://schemas.microsoft.com/office/2006/documentManagement/types"/>
    <xsd:import namespace="http://schemas.microsoft.com/office/infopath/2007/PartnerControls"/>
    <xsd:element name="MediaServiceMetadata" ma:index="13" nillable="true" ma:displayName="MediaServiceMetadata" ma:hidden="true" ma:internalName="MediaServiceMetadata" ma:readOnly="true">
      <xsd:simpleType>
        <xsd:restriction base="dms:Note"/>
      </xsd:simpleType>
    </xsd:element>
    <xsd:element name="MediaServiceFastMetadata" ma:index="14" nillable="true" ma:displayName="MediaServiceFastMetadata" ma:hidden="true" ma:internalName="MediaServiceFastMetadata" ma:readOnly="true">
      <xsd:simpleType>
        <xsd:restriction base="dms:Note"/>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DateTaken" ma:index="21" nillable="true" ma:displayName="MediaServiceDateTaken" ma:hidden="true" ma:internalName="MediaServiceDateTaken" ma:readOnly="true">
      <xsd:simpleType>
        <xsd:restriction base="dms:Text"/>
      </xsd:simpleType>
    </xsd:element>
    <xsd:element name="MediaServiceLocation" ma:index="22" nillable="true" ma:displayName="Location" ma:internalName="MediaServiceLocation" ma:readOnly="true">
      <xsd:simpleType>
        <xsd:restriction base="dms:Text"/>
      </xsd:simpleType>
    </xsd:element>
    <xsd:element name="MediaLengthInSeconds" ma:index="26" nillable="true" ma:displayName="MediaLengthInSeconds" ma:hidden="true" ma:internalName="MediaLengthInSeconds" ma:readOnly="true">
      <xsd:simpleType>
        <xsd:restriction base="dms:Unknown"/>
      </xsd:simpleType>
    </xsd:element>
    <xsd:element name="lcf76f155ced4ddcb4097134ff3c332f" ma:index="28" nillable="true" ma:taxonomy="true" ma:internalName="lcf76f155ced4ddcb4097134ff3c332f" ma:taxonomyFieldName="MediaServiceImageTags" ma:displayName="Image Tags" ma:readOnly="false" ma:fieldId="{5cf76f15-5ced-4ddc-b409-7134ff3c332f}" ma:taxonomyMulti="true" ma:sspId="43c11d47-10d4-4346-a23b-4f06e97b2d1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9" nillable="true" ma:displayName="MediaServiceObjectDetectorVersions" ma:hidden="true" ma:indexed="true" ma:internalName="MediaServiceObjectDetectorVersions" ma:readOnly="true">
      <xsd:simpleType>
        <xsd:restriction base="dms:Text"/>
      </xsd:simpleType>
    </xsd:element>
    <xsd:element name="MediaServiceSearchProperties" ma:index="30"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8e7f2a8c-ad26-4bbb-b901-d9219a287d1c">KVS4YWHN3FVX-277238330-21802</_dlc_DocId>
    <TaxKeywordTaxHTField xmlns="8e7f2a8c-ad26-4bbb-b901-d9219a287d1c">
      <Terms xmlns="http://schemas.microsoft.com/office/infopath/2007/PartnerControls"/>
    </TaxKeywordTaxHTField>
    <_dlc_DocIdUrl xmlns="8e7f2a8c-ad26-4bbb-b901-d9219a287d1c">
      <Url>https://slcut.sharepoint.com/sites/Sustainability/_layouts/15/DocIdRedir.aspx?ID=KVS4YWHN3FVX-277238330-21802</Url>
      <Description>KVS4YWHN3FVX-277238330-21802</Description>
    </_dlc_DocIdUrl>
    <lcf76f155ced4ddcb4097134ff3c332f xmlns="ef89ae66-a131-48c8-a1f1-cfe24cfdd402">
      <Terms xmlns="http://schemas.microsoft.com/office/infopath/2007/PartnerControls"/>
    </lcf76f155ced4ddcb4097134ff3c332f>
    <TaxCatchAll xmlns="8e7f2a8c-ad26-4bbb-b901-d9219a287d1c" xsi:nil="true"/>
  </documentManagement>
</p:properties>
</file>

<file path=customXml/itemProps1.xml><?xml version="1.0" encoding="utf-8"?>
<ds:datastoreItem xmlns:ds="http://schemas.openxmlformats.org/officeDocument/2006/customXml" ds:itemID="{BE750D63-DDBA-4728-A536-AC72477BB71B}"/>
</file>

<file path=customXml/itemProps2.xml><?xml version="1.0" encoding="utf-8"?>
<ds:datastoreItem xmlns:ds="http://schemas.openxmlformats.org/officeDocument/2006/customXml" ds:itemID="{2DDEA80D-0939-4C37-917E-87629ED9025A}"/>
</file>

<file path=customXml/itemProps3.xml><?xml version="1.0" encoding="utf-8"?>
<ds:datastoreItem xmlns:ds="http://schemas.openxmlformats.org/officeDocument/2006/customXml" ds:itemID="{0D17EABA-D690-4BA2-8281-D7219120B31B}"/>
</file>

<file path=customXml/itemProps4.xml><?xml version="1.0" encoding="utf-8"?>
<ds:datastoreItem xmlns:ds="http://schemas.openxmlformats.org/officeDocument/2006/customXml" ds:itemID="{2EAE1523-560B-412F-ADF2-964DCC797671}"/>
</file>

<file path=docProps/app.xml><?xml version="1.0" encoding="utf-8"?>
<Properties xmlns="http://schemas.openxmlformats.org/officeDocument/2006/extended-properties" xmlns:vt="http://schemas.openxmlformats.org/officeDocument/2006/docPropsVTypes">
  <Application>Microsoft Excel Online</Application>
  <Manager/>
  <Company>Salt Lake City Corporation</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Schwarz, Maria</dc:creator>
  <cp:keywords/>
  <dc:description/>
  <cp:lastModifiedBy/>
  <cp:revision/>
  <dcterms:created xsi:type="dcterms:W3CDTF">2025-04-01T16:44:50Z</dcterms:created>
  <dcterms:modified xsi:type="dcterms:W3CDTF">2025-04-17T22:46:01Z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MediaServiceImageTags">
    <vt:lpwstr/>
  </property>
  <property fmtid="{D5CDD505-2E9C-101B-9397-08002B2CF9AE}" pid="4" name="ContentTypeId">
    <vt:lpwstr>0x010100F0FC60B85A56FC4CA0F78F96BAE25DF9</vt:lpwstr>
  </property>
  <property fmtid="{D5CDD505-2E9C-101B-9397-08002B2CF9AE}" pid="5" name="_dlc_DocIdItemGuid">
    <vt:lpwstr>f30e58be-4574-4e5d-aa74-7909bb3e7856</vt:lpwstr>
  </property>
</Properties>
</file>