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lake\Documents\Budget Documents 2024-25\"/>
    </mc:Choice>
  </mc:AlternateContent>
  <xr:revisionPtr revIDLastSave="0" documentId="13_ncr:1_{850D56A3-79D1-46A9-8F32-7FB5C12168F4}" xr6:coauthVersionLast="36" xr6:coauthVersionMax="36" xr10:uidLastSave="{00000000-0000-0000-0000-000000000000}"/>
  <bookViews>
    <workbookView xWindow="0" yWindow="0" windowWidth="21570" windowHeight="7980" xr2:uid="{9B943815-02D3-4E44-8926-5E6C7A8D3B1F}"/>
  </bookViews>
  <sheets>
    <sheet name="Sheet1" sheetId="1" r:id="rId1"/>
  </sheets>
  <definedNames>
    <definedName name="_xlnm.Print_Titles" localSheetId="0">Sheet1!$A:$F,Sheet1!$4:$5</definedName>
    <definedName name="QB_BASIS_4" localSheetId="0" hidden="1">Sheet1!$G$3</definedName>
    <definedName name="QB_COLUMN_76200" localSheetId="0" hidden="1">Sheet1!$G$5</definedName>
    <definedName name="QB_COMPANY_0" localSheetId="0" hidden="1">Sheet1!$A$1</definedName>
    <definedName name="QB_DATA_0" localSheetId="0" hidden="1">Sheet1!$8:$8,Sheet1!$9:$9,Sheet1!$10:$10,Sheet1!$11:$11,Sheet1!$12:$12,Sheet1!$13:$13,Sheet1!$14:$14,Sheet1!$19:$19,Sheet1!$20:$20,Sheet1!$21:$21,Sheet1!$23:$23,Sheet1!$24:$24,Sheet1!$26:$26,Sheet1!$27:$27,Sheet1!$28:$28,Sheet1!$29:$29</definedName>
    <definedName name="QB_DATA_1" localSheetId="0" hidden="1">Sheet1!$31:$31,Sheet1!$32:$32,Sheet1!$34:$34,Sheet1!$35:$35,Sheet1!$36:$36,Sheet1!$37:$37,Sheet1!$38:$38,Sheet1!$39:$39,Sheet1!$41:$41,Sheet1!$42:$42,Sheet1!$44:$44,Sheet1!$45:$45,Sheet1!#REF!,Sheet1!$46:$46,Sheet1!$47:$47,Sheet1!$48:$48</definedName>
    <definedName name="QB_DATA_2" localSheetId="0" hidden="1">Sheet1!$49:$49,Sheet1!$51:$51,Sheet1!$52:$52,Sheet1!$53:$53,Sheet1!$54:$54,Sheet1!$55:$55,Sheet1!$56:$56,Sheet1!$57:$57,Sheet1!$58:$58,Sheet1!$59:$59,Sheet1!$60:$60,Sheet1!$61:$61,Sheet1!$63:$63,Sheet1!$64:$64,Sheet1!$65:$65,Sheet1!$66:$66</definedName>
    <definedName name="QB_DATA_3" localSheetId="0" hidden="1">Sheet1!$67:$67,Sheet1!$68:$68,Sheet1!$69:$69,Sheet1!$70:$70,Sheet1!$71:$71,Sheet1!$72:$72,Sheet1!$73:$73,Sheet1!$75:$75,Sheet1!$80:$80,Sheet1!$81:$81</definedName>
    <definedName name="QB_DATE_1" localSheetId="0" hidden="1">Sheet1!$G$2</definedName>
    <definedName name="QB_FORMULA_0" localSheetId="0" hidden="1">Sheet1!$G$15,Sheet1!$G$16,Sheet1!$G$22,Sheet1!$G$30,Sheet1!$G$40,Sheet1!$G$50,Sheet1!$G$74,Sheet1!$G$76,Sheet1!$G$77,Sheet1!$G$82,Sheet1!$G$83,Sheet1!$G$84</definedName>
    <definedName name="QB_ROW_100240" localSheetId="0" hidden="1">Sheet1!$E$23</definedName>
    <definedName name="QB_ROW_102240" localSheetId="0" hidden="1">Sheet1!$E$24</definedName>
    <definedName name="QB_ROW_103340" localSheetId="0" hidden="1">Sheet1!$E$54</definedName>
    <definedName name="QB_ROW_108250" localSheetId="0" hidden="1">Sheet1!$F$35</definedName>
    <definedName name="QB_ROW_109240" localSheetId="0" hidden="1">Sheet1!$E$58</definedName>
    <definedName name="QB_ROW_110240" localSheetId="0" hidden="1">Sheet1!$E$31</definedName>
    <definedName name="QB_ROW_111240" localSheetId="0" hidden="1">Sheet1!$E$51</definedName>
    <definedName name="QB_ROW_112250" localSheetId="0" hidden="1">Sheet1!$F$36</definedName>
    <definedName name="QB_ROW_113250" localSheetId="0" hidden="1">Sheet1!$F$19</definedName>
    <definedName name="QB_ROW_115040" localSheetId="0" hidden="1">Sheet1!$E$25</definedName>
    <definedName name="QB_ROW_115340" localSheetId="0" hidden="1">Sheet1!$E$30</definedName>
    <definedName name="QB_ROW_116040" localSheetId="0" hidden="1">Sheet1!$E$43</definedName>
    <definedName name="QB_ROW_116340" localSheetId="0" hidden="1">Sheet1!$E$50</definedName>
    <definedName name="QB_ROW_117250" localSheetId="0" hidden="1">Sheet1!$F$47</definedName>
    <definedName name="QB_ROW_119250" localSheetId="0" hidden="1">Sheet1!#REF!</definedName>
    <definedName name="QB_ROW_120250" localSheetId="0" hidden="1">Sheet1!$F$48</definedName>
    <definedName name="QB_ROW_121250" localSheetId="0" hidden="1">Sheet1!$F$45</definedName>
    <definedName name="QB_ROW_122250" localSheetId="0" hidden="1">Sheet1!$F$46</definedName>
    <definedName name="QB_ROW_123250" localSheetId="0" hidden="1">Sheet1!$F$44</definedName>
    <definedName name="QB_ROW_124240" localSheetId="0" hidden="1">Sheet1!$E$53</definedName>
    <definedName name="QB_ROW_125040" localSheetId="0" hidden="1">Sheet1!$E$33</definedName>
    <definedName name="QB_ROW_125340" localSheetId="0" hidden="1">Sheet1!$E$40</definedName>
    <definedName name="QB_ROW_126240" localSheetId="0" hidden="1">Sheet1!$E$42</definedName>
    <definedName name="QB_ROW_128250" localSheetId="0" hidden="1">Sheet1!$F$37</definedName>
    <definedName name="QB_ROW_129240" localSheetId="0" hidden="1">Sheet1!$E$52</definedName>
    <definedName name="QB_ROW_130240" localSheetId="0" hidden="1">Sheet1!$E$60</definedName>
    <definedName name="QB_ROW_131240" localSheetId="0" hidden="1">Sheet1!$E$55</definedName>
    <definedName name="QB_ROW_132250" localSheetId="0" hidden="1">Sheet1!$F$39</definedName>
    <definedName name="QB_ROW_140240" localSheetId="0" hidden="1">Sheet1!$E$57</definedName>
    <definedName name="QB_ROW_145250" localSheetId="0" hidden="1">Sheet1!$F$49</definedName>
    <definedName name="QB_ROW_149040" localSheetId="0" hidden="1">Sheet1!$E$62</definedName>
    <definedName name="QB_ROW_149250" localSheetId="0" hidden="1">Sheet1!$F$73</definedName>
    <definedName name="QB_ROW_149340" localSheetId="0" hidden="1">Sheet1!$E$74</definedName>
    <definedName name="QB_ROW_155250" localSheetId="0" hidden="1">Sheet1!$F$72</definedName>
    <definedName name="QB_ROW_163240" localSheetId="0" hidden="1">Sheet1!$E$75</definedName>
    <definedName name="QB_ROW_166250" localSheetId="0" hidden="1">Sheet1!$F$38</definedName>
    <definedName name="QB_ROW_171250" localSheetId="0" hidden="1">Sheet1!$F$26</definedName>
    <definedName name="QB_ROW_173250" localSheetId="0" hidden="1">Sheet1!$F$27</definedName>
    <definedName name="QB_ROW_174250" localSheetId="0" hidden="1">Sheet1!$F$28</definedName>
    <definedName name="QB_ROW_175250" localSheetId="0" hidden="1">Sheet1!$F$29</definedName>
    <definedName name="QB_ROW_176250" localSheetId="0" hidden="1">Sheet1!$F$34</definedName>
    <definedName name="QB_ROW_177240" localSheetId="0" hidden="1">Sheet1!$E$59</definedName>
    <definedName name="QB_ROW_178230" localSheetId="0" hidden="1">Sheet1!$D$81</definedName>
    <definedName name="QB_ROW_18301" localSheetId="0" hidden="1">Sheet1!$A$84</definedName>
    <definedName name="QB_ROW_184240" localSheetId="0" hidden="1">Sheet1!$E$61</definedName>
    <definedName name="QB_ROW_19011" localSheetId="0" hidden="1">Sheet1!$B$6</definedName>
    <definedName name="QB_ROW_19311" localSheetId="0" hidden="1">Sheet1!$B$77</definedName>
    <definedName name="QB_ROW_193250" localSheetId="0" hidden="1">Sheet1!$F$65</definedName>
    <definedName name="QB_ROW_194250" localSheetId="0" hidden="1">Sheet1!$F$66</definedName>
    <definedName name="QB_ROW_195250" localSheetId="0" hidden="1">Sheet1!$F$68</definedName>
    <definedName name="QB_ROW_196250" localSheetId="0" hidden="1">Sheet1!$F$70</definedName>
    <definedName name="QB_ROW_197250" localSheetId="0" hidden="1">Sheet1!$F$67</definedName>
    <definedName name="QB_ROW_198250" localSheetId="0" hidden="1">Sheet1!$F$69</definedName>
    <definedName name="QB_ROW_199250" localSheetId="0" hidden="1">Sheet1!$F$71</definedName>
    <definedName name="QB_ROW_200250" localSheetId="0" hidden="1">Sheet1!$F$64</definedName>
    <definedName name="QB_ROW_20031" localSheetId="0" hidden="1">Sheet1!$D$7</definedName>
    <definedName name="QB_ROW_202250" localSheetId="0" hidden="1">Sheet1!$F$63</definedName>
    <definedName name="QB_ROW_203040" localSheetId="0" hidden="1">Sheet1!$E$18</definedName>
    <definedName name="QB_ROW_20331" localSheetId="0" hidden="1">Sheet1!$D$15</definedName>
    <definedName name="QB_ROW_203340" localSheetId="0" hidden="1">Sheet1!$E$22</definedName>
    <definedName name="QB_ROW_204250" localSheetId="0" hidden="1">Sheet1!$F$20</definedName>
    <definedName name="QB_ROW_205250" localSheetId="0" hidden="1">Sheet1!$F$21</definedName>
    <definedName name="QB_ROW_21031" localSheetId="0" hidden="1">Sheet1!$D$17</definedName>
    <definedName name="QB_ROW_21331" localSheetId="0" hidden="1">Sheet1!$D$76</definedName>
    <definedName name="QB_ROW_22011" localSheetId="0" hidden="1">Sheet1!$B$78</definedName>
    <definedName name="QB_ROW_22311" localSheetId="0" hidden="1">Sheet1!$B$83</definedName>
    <definedName name="QB_ROW_23021" localSheetId="0" hidden="1">Sheet1!$C$79</definedName>
    <definedName name="QB_ROW_23321" localSheetId="0" hidden="1">Sheet1!$C$82</definedName>
    <definedName name="QB_ROW_78240" localSheetId="0" hidden="1">Sheet1!$E$12</definedName>
    <definedName name="QB_ROW_79230" localSheetId="0" hidden="1">Sheet1!$D$80</definedName>
    <definedName name="QB_ROW_82240" localSheetId="0" hidden="1">Sheet1!$E$8</definedName>
    <definedName name="QB_ROW_83240" localSheetId="0" hidden="1">Sheet1!$E$13</definedName>
    <definedName name="QB_ROW_84240" localSheetId="0" hidden="1">Sheet1!$E$14</definedName>
    <definedName name="QB_ROW_85240" localSheetId="0" hidden="1">Sheet1!$E$10</definedName>
    <definedName name="QB_ROW_86321" localSheetId="0" hidden="1">Sheet1!$C$16</definedName>
    <definedName name="QB_ROW_91240" localSheetId="0" hidden="1">Sheet1!$E$11</definedName>
    <definedName name="QB_ROW_92240" localSheetId="0" hidden="1">Sheet1!$E$9</definedName>
    <definedName name="QB_ROW_96240" localSheetId="0" hidden="1">Sheet1!$E$56</definedName>
    <definedName name="QB_ROW_98240" localSheetId="0" hidden="1">Sheet1!$E$32</definedName>
    <definedName name="QB_ROW_99240" localSheetId="0" hidden="1">Sheet1!$E$41</definedName>
    <definedName name="QB_SUBTITLE_3" localSheetId="0" hidden="1">Sheet1!$A$3</definedName>
    <definedName name="QB_TIME_5" localSheetId="0" hidden="1">Sheet1!$G$1</definedName>
    <definedName name="QB_TITLE_2" localSheetId="0" hidden="1">Sheet1!$A$2</definedName>
    <definedName name="QBCANSUPPORTUPDATE" localSheetId="0">TRUE</definedName>
    <definedName name="QBCOMPANYFILENAME" localSheetId="0">"C:\QuickBooks 2022\SUVPS2.qbw"</definedName>
    <definedName name="QBENDDATE" localSheetId="0">20250630</definedName>
    <definedName name="QBHEADERSONSCREEN" localSheetId="0">TRUE</definedName>
    <definedName name="QBMETADATASIZE" localSheetId="0">5924</definedName>
    <definedName name="QBPRESERVECOLOR" localSheetId="0">TRUE</definedName>
    <definedName name="QBPRESERVEFONT" localSheetId="0">TRUE</definedName>
    <definedName name="QBPRESERVEROWHEIGHT" localSheetId="0">TRUE</definedName>
    <definedName name="QBPRESERVESPACE" localSheetId="0">FALSE</definedName>
    <definedName name="QBREPORTCOLAXIS" localSheetId="0">8</definedName>
    <definedName name="QBREPORTCOMPANYID" localSheetId="0">"8d80eb6f40f04612988815b26f202edc"</definedName>
    <definedName name="QBREPORTCOMPARECOL_ANNUALBUDGET" localSheetId="0">FALSE</definedName>
    <definedName name="QBREPORTCOMPARECOL_AVGCOGS" localSheetId="0">FALSE</definedName>
    <definedName name="QBREPORTCOMPARECOL_AVGPRICE" localSheetId="0">FALSE</definedName>
    <definedName name="QBREPORTCOMPARECOL_BUDDIFF" localSheetId="0">FALSE</definedName>
    <definedName name="QBREPORTCOMPARECOL_BUDGET" localSheetId="0">TRUE</definedName>
    <definedName name="QBREPORTCOMPARECOL_BUDPCT" localSheetId="0">FALSE</definedName>
    <definedName name="QBREPORTCOMPARECOL_COGS" localSheetId="0">FALSE</definedName>
    <definedName name="QBREPORTCOMPARECOL_EXCLUDEAMOUNT" localSheetId="0">FALSE</definedName>
    <definedName name="QBREPORTCOMPARECOL_EXCLUDECURPERIOD" localSheetId="0">TRUE</definedName>
    <definedName name="QBREPORTCOMPARECOL_FORECAST" localSheetId="0">FALSE</definedName>
    <definedName name="QBREPORTCOMPARECOL_GROSSMARGIN" localSheetId="0">FALSE</definedName>
    <definedName name="QBREPORTCOMPARECOL_GROSSMARGINPCT" localSheetId="0">FALSE</definedName>
    <definedName name="QBREPORTCOMPARECOL_HOURS" localSheetId="0">FALSE</definedName>
    <definedName name="QBREPORTCOMPARECOL_PCTCOL" localSheetId="0">FALSE</definedName>
    <definedName name="QBREPORTCOMPARECOL_PCTEXPENSE" localSheetId="0">FALSE</definedName>
    <definedName name="QBREPORTCOMPARECOL_PCTINCOME" localSheetId="0">FALSE</definedName>
    <definedName name="QBREPORTCOMPARECOL_PCTOFSALES" localSheetId="0">FALSE</definedName>
    <definedName name="QBREPORTCOMPARECOL_PCTROW" localSheetId="0">FALSE</definedName>
    <definedName name="QBREPORTCOMPARECOL_PPDIFF" localSheetId="0">FALSE</definedName>
    <definedName name="QBREPORTCOMPARECOL_PPPCT" localSheetId="0">FALSE</definedName>
    <definedName name="QBREPORTCOMPARECOL_PREVPERIOD" localSheetId="0">FALSE</definedName>
    <definedName name="QBREPORTCOMPARECOL_PREVYEAR" localSheetId="0">FALSE</definedName>
    <definedName name="QBREPORTCOMPARECOL_PYDIFF" localSheetId="0">FALSE</definedName>
    <definedName name="QBREPORTCOMPARECOL_PYPCT" localSheetId="0">FALSE</definedName>
    <definedName name="QBREPORTCOMPARECOL_QTY" localSheetId="0">FALSE</definedName>
    <definedName name="QBREPORTCOMPARECOL_RATE" localSheetId="0">FALSE</definedName>
    <definedName name="QBREPORTCOMPARECOL_TRIPBILLEDMILES" localSheetId="0">FALSE</definedName>
    <definedName name="QBREPORTCOMPARECOL_TRIPBILLINGAMOUNT" localSheetId="0">FALSE</definedName>
    <definedName name="QBREPORTCOMPARECOL_TRIPMILES" localSheetId="0">FALSE</definedName>
    <definedName name="QBREPORTCOMPARECOL_TRIPNOTBILLABLEMILES" localSheetId="0">FALSE</definedName>
    <definedName name="QBREPORTCOMPARECOL_TRIPTAXDEDUCTIBLEAMOUNT" localSheetId="0">FALSE</definedName>
    <definedName name="QBREPORTCOMPARECOL_TRIPUNBILLEDMILES" localSheetId="0">FALSE</definedName>
    <definedName name="QBREPORTCOMPARECOL_YTD" localSheetId="0">FALSE</definedName>
    <definedName name="QBREPORTCOMPARECOL_YTDBUDGET" localSheetId="0">FALSE</definedName>
    <definedName name="QBREPORTCOMPARECOL_YTDPCT" localSheetId="0">FALSE</definedName>
    <definedName name="QBREPORTROWAXIS" localSheetId="0">11</definedName>
    <definedName name="QBREPORTSUBCOLAXIS" localSheetId="0">24</definedName>
    <definedName name="QBREPORTTYPE" localSheetId="0">287</definedName>
    <definedName name="QBROWHEADERS" localSheetId="0">6</definedName>
    <definedName name="QBSTARTDATE" localSheetId="0">20240701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2" i="1" l="1"/>
  <c r="G83" i="1" s="1"/>
  <c r="G74" i="1"/>
  <c r="G50" i="1"/>
  <c r="G30" i="1"/>
  <c r="G22" i="1"/>
  <c r="G15" i="1"/>
  <c r="G16" i="1" s="1"/>
  <c r="G76" i="1" l="1"/>
  <c r="G77" i="1" s="1"/>
  <c r="G84" i="1" s="1"/>
</calcChain>
</file>

<file path=xl/sharedStrings.xml><?xml version="1.0" encoding="utf-8"?>
<sst xmlns="http://schemas.openxmlformats.org/spreadsheetml/2006/main" count="85" uniqueCount="85">
  <si>
    <t>12:50 PM</t>
  </si>
  <si>
    <t>Southern Utah Valley Power Systems</t>
  </si>
  <si>
    <t>July 2024 through June 2025</t>
  </si>
  <si>
    <t>Ordinary Income/Expense</t>
  </si>
  <si>
    <t>Income</t>
  </si>
  <si>
    <t>400.441 · Payson Assessment</t>
  </si>
  <si>
    <t>400.442 · Springville Assessment</t>
  </si>
  <si>
    <t>400.443 · Salem Assessment</t>
  </si>
  <si>
    <t>400.444 · Spanish Fork Assessment</t>
  </si>
  <si>
    <t>400.446 · SESD Assessment</t>
  </si>
  <si>
    <t>400.449 · Safety Director Service Revenue</t>
  </si>
  <si>
    <t>400.450 · Safety Inventory Revenue</t>
  </si>
  <si>
    <t>Total Income</t>
  </si>
  <si>
    <t>Gross Profit</t>
  </si>
  <si>
    <t>Expense</t>
  </si>
  <si>
    <t>401.937 · Professional Services</t>
  </si>
  <si>
    <t>4019371 · Accounting Fees</t>
  </si>
  <si>
    <t>4019372 · Legal Fees</t>
  </si>
  <si>
    <t>4019373 · Consulting</t>
  </si>
  <si>
    <t>Total 401.937 · Professional Services</t>
  </si>
  <si>
    <t>401.935 · CREDA Assessments</t>
  </si>
  <si>
    <t>401.940 · Director's Fees</t>
  </si>
  <si>
    <t>401.941 · Office Expense</t>
  </si>
  <si>
    <t>4019412 · Office - Rent Expense</t>
  </si>
  <si>
    <t>9019413 · Office - Utilities</t>
  </si>
  <si>
    <t>4019414 · Office Supplies</t>
  </si>
  <si>
    <t>4019415 · Equipment Software &amp; Maint.</t>
  </si>
  <si>
    <t>Total 401.941 · Office Expense</t>
  </si>
  <si>
    <t>401.942 · Meal Expenses</t>
  </si>
  <si>
    <t>401.945 · Audit Expenses</t>
  </si>
  <si>
    <t>401.946 · Wages and Benefits</t>
  </si>
  <si>
    <t>4019461 · Salaries and Wages</t>
  </si>
  <si>
    <t>4019462 · Health and Life Insurance</t>
  </si>
  <si>
    <t>4019463 · Payroll Taxes</t>
  </si>
  <si>
    <t>4019464 · State Retirement Expense</t>
  </si>
  <si>
    <t>4019465 · 401(k) Contribution Expense</t>
  </si>
  <si>
    <t>4019466 · Workers Compensation</t>
  </si>
  <si>
    <t>Total 401.946 · Wages and Benefits</t>
  </si>
  <si>
    <t>401.947 · Insurance Expense</t>
  </si>
  <si>
    <t>401.948 · Dry Creek Property Insurance</t>
  </si>
  <si>
    <t>401.949 · Safety Expense</t>
  </si>
  <si>
    <t>4019491 · Safety - Utilities</t>
  </si>
  <si>
    <t>4019492 · Safety - Training and Travel Ex</t>
  </si>
  <si>
    <t>4019495 · Safety - Training Resources/Vid</t>
  </si>
  <si>
    <t>4019496 · Safety - Annual Safety Awarenes</t>
  </si>
  <si>
    <t>4019497 · Safety - Safety Committee Meet</t>
  </si>
  <si>
    <t>4019498 · Safety - Incentive Program</t>
  </si>
  <si>
    <t>Total 401.949 · Safety Expense</t>
  </si>
  <si>
    <t>401.950 · Misc. Expenses</t>
  </si>
  <si>
    <t>401.951 · SUVPS Equipment Expenses</t>
  </si>
  <si>
    <t>401.952 · Safety Inventory Expenses</t>
  </si>
  <si>
    <t>401.953 · Dry Creek Operating Expenses</t>
  </si>
  <si>
    <t>401.954 · PacifiCorp O&amp;M Expenses</t>
  </si>
  <si>
    <t>401.955 · 46 kv Line Dispatch</t>
  </si>
  <si>
    <t>401.956 · 46 kV Line O&amp;M Expenses</t>
  </si>
  <si>
    <t>401.957 · Interest Expense (Bond)</t>
  </si>
  <si>
    <t>Bond Principal</t>
  </si>
  <si>
    <t>401.958 · Truck Expense</t>
  </si>
  <si>
    <t>401.963 · Capital Equipment Expenditures</t>
  </si>
  <si>
    <t>401.959 · Capital Expenditures</t>
  </si>
  <si>
    <t>4019605 · Payson Switch Rack</t>
  </si>
  <si>
    <t>4019604 · Dry Creek Transformer 3</t>
  </si>
  <si>
    <t>4019597 · UDOT I-15 Interchange Project</t>
  </si>
  <si>
    <t>4019598 · Canyon Rd. - Taylor Line</t>
  </si>
  <si>
    <t>4019601 · Sp.Fork / RMP New Substation</t>
  </si>
  <si>
    <t>4019599 · NPS Breaker 27 Addition</t>
  </si>
  <si>
    <t>4019602 · Taylor Substation</t>
  </si>
  <si>
    <t>4019600 · Counsel Fees</t>
  </si>
  <si>
    <t>4019603 · NERC Compliance</t>
  </si>
  <si>
    <t>4019595 · Load Study</t>
  </si>
  <si>
    <t>401.959 · Capital Expenditures - Other</t>
  </si>
  <si>
    <t>Total 401.959 · Capital Expenditures</t>
  </si>
  <si>
    <t>66000 · Payroll Expenses</t>
  </si>
  <si>
    <t>Total Expense</t>
  </si>
  <si>
    <t>Net Ordinary Income</t>
  </si>
  <si>
    <t>Other Income/Expense</t>
  </si>
  <si>
    <t>Other Income</t>
  </si>
  <si>
    <t>400.480 · Interest Income</t>
  </si>
  <si>
    <t>4004420 · Contribution from Fund Balance</t>
  </si>
  <si>
    <t>Total Other Income</t>
  </si>
  <si>
    <t>Net Other Income</t>
  </si>
  <si>
    <t>Net Income</t>
  </si>
  <si>
    <t>2024/25</t>
  </si>
  <si>
    <t>PROPOSED</t>
  </si>
  <si>
    <t xml:space="preserve">Proposed Budget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</si>
</sst>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#,##0.00;\-#,##0.00"/>
  </numFmts>
  <fonts count="11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8"/>
      <color rgb="FF000080"/>
      <name val="Arial"/>
      <family val="2"/>
    </font>
    <font>
      <b/>
      <sz val="12"/>
      <color rgb="FF000080"/>
      <name val="Arial"/>
      <family val="2"/>
    </font>
    <font>
      <b/>
      <sz val="14"/>
      <color rgb="FF000080"/>
      <name val="Arial"/>
      <family val="2"/>
    </font>
    <font>
      <b/>
      <sz val="10"/>
      <color rgb="FF000000"/>
      <name val="Arial"/>
      <family val="2"/>
    </font>
    <font>
      <b/>
      <sz val="10"/>
      <color rgb="FF000080"/>
      <name val="Arial"/>
      <family val="2"/>
    </font>
    <font>
      <sz val="8"/>
      <color rgb="FF000000"/>
      <name val="Arial"/>
      <family val="2"/>
    </font>
    <font>
      <b/>
      <sz val="8"/>
      <color rgb="FFFF0000"/>
      <name val="Arial"/>
      <family val="2"/>
    </font>
    <font>
      <b/>
      <sz val="9"/>
      <color rgb="FF000000"/>
      <name val="Arial"/>
      <family val="2"/>
    </font>
    <font>
      <b/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/>
    <xf numFmtId="165" fontId="7" fillId="0" borderId="0" xfId="0" applyNumberFormat="1" applyFont="1"/>
    <xf numFmtId="165" fontId="7" fillId="0" borderId="0" xfId="0" applyNumberFormat="1" applyFont="1" applyBorder="1"/>
    <xf numFmtId="165" fontId="7" fillId="0" borderId="3" xfId="0" applyNumberFormat="1" applyFont="1" applyBorder="1"/>
    <xf numFmtId="165" fontId="7" fillId="0" borderId="2" xfId="0" applyNumberFormat="1" applyFont="1" applyBorder="1"/>
    <xf numFmtId="165" fontId="7" fillId="0" borderId="4" xfId="0" applyNumberFormat="1" applyFont="1" applyBorder="1"/>
    <xf numFmtId="165" fontId="1" fillId="0" borderId="5" xfId="0" applyNumberFormat="1" applyFont="1" applyBorder="1"/>
    <xf numFmtId="0" fontId="1" fillId="0" borderId="0" xfId="0" applyFont="1"/>
    <xf numFmtId="49" fontId="3" fillId="0" borderId="0" xfId="0" applyNumberFormat="1" applyFont="1" applyAlignment="1">
      <alignment horizontal="centerContinuous"/>
    </xf>
    <xf numFmtId="49" fontId="1" fillId="0" borderId="0" xfId="0" applyNumberFormat="1" applyFont="1" applyAlignment="1">
      <alignment horizontal="centerContinuous"/>
    </xf>
    <xf numFmtId="49" fontId="4" fillId="0" borderId="0" xfId="0" applyNumberFormat="1" applyFont="1" applyAlignment="1">
      <alignment horizontal="centerContinuous"/>
    </xf>
    <xf numFmtId="49" fontId="6" fillId="0" borderId="0" xfId="0" applyNumberFormat="1" applyFont="1" applyAlignment="1">
      <alignment horizontal="centerContinuous"/>
    </xf>
    <xf numFmtId="49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NumberFormat="1" applyFont="1"/>
    <xf numFmtId="0" fontId="0" fillId="0" borderId="0" xfId="0" applyNumberFormat="1"/>
    <xf numFmtId="49" fontId="5" fillId="0" borderId="1" xfId="0" applyNumberFormat="1" applyFont="1" applyBorder="1" applyAlignment="1">
      <alignment horizontal="center"/>
    </xf>
    <xf numFmtId="165" fontId="9" fillId="0" borderId="3" xfId="0" applyNumberFormat="1" applyFont="1" applyBorder="1"/>
    <xf numFmtId="49" fontId="8" fillId="0" borderId="0" xfId="0" applyNumberFormat="1" applyFont="1" applyAlignment="1">
      <alignment horizontal="right"/>
    </xf>
    <xf numFmtId="49" fontId="10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4</xdr:col>
          <xdr:colOff>114300</xdr:colOff>
          <xdr:row>1</xdr:row>
          <xdr:rowOff>28575</xdr:rowOff>
        </xdr:to>
        <xdr:sp macro="" textlink="">
          <xdr:nvSpPr>
            <xdr:cNvPr id="1025" name="FILTER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4</xdr:col>
          <xdr:colOff>114300</xdr:colOff>
          <xdr:row>1</xdr:row>
          <xdr:rowOff>28575</xdr:rowOff>
        </xdr:to>
        <xdr:sp macro="" textlink="">
          <xdr:nvSpPr>
            <xdr:cNvPr id="1026" name="HEADER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3C507-A254-4211-ADCD-ABC6A13A558C}">
  <sheetPr codeName="Sheet1"/>
  <dimension ref="A1:G85"/>
  <sheetViews>
    <sheetView showGridLines="0" tabSelected="1" topLeftCell="A10" workbookViewId="0">
      <selection activeCell="O11" sqref="O11"/>
    </sheetView>
  </sheetViews>
  <sheetFormatPr defaultRowHeight="15" x14ac:dyDescent="0.25"/>
  <cols>
    <col min="1" max="5" width="3" style="17" customWidth="1"/>
    <col min="6" max="6" width="34.85546875" style="17" customWidth="1"/>
    <col min="7" max="7" width="12.28515625" style="18" bestFit="1" customWidth="1"/>
    <col min="8" max="8" width="4.5703125" customWidth="1"/>
  </cols>
  <sheetData>
    <row r="1" spans="1:7" ht="15.75" x14ac:dyDescent="0.25">
      <c r="A1" s="9" t="s">
        <v>1</v>
      </c>
      <c r="B1" s="10"/>
      <c r="C1" s="10"/>
      <c r="D1" s="10"/>
      <c r="E1" s="10"/>
      <c r="F1" s="10"/>
      <c r="G1" s="13" t="s">
        <v>0</v>
      </c>
    </row>
    <row r="2" spans="1:7" ht="18" x14ac:dyDescent="0.25">
      <c r="A2" s="11" t="s">
        <v>84</v>
      </c>
      <c r="B2" s="10"/>
      <c r="C2" s="10"/>
      <c r="D2" s="10"/>
      <c r="E2" s="10"/>
      <c r="F2" s="10"/>
      <c r="G2" s="14">
        <v>45425</v>
      </c>
    </row>
    <row r="3" spans="1:7" x14ac:dyDescent="0.25">
      <c r="A3" s="12" t="s">
        <v>2</v>
      </c>
      <c r="B3" s="10"/>
      <c r="C3" s="10"/>
      <c r="D3" s="10"/>
      <c r="E3" s="10"/>
      <c r="F3" s="10"/>
      <c r="G3" s="21"/>
    </row>
    <row r="4" spans="1:7" ht="15.75" thickBot="1" x14ac:dyDescent="0.3">
      <c r="A4" s="1"/>
      <c r="B4" s="1"/>
      <c r="C4" s="1"/>
      <c r="D4" s="1"/>
      <c r="E4" s="1"/>
      <c r="F4" s="1"/>
      <c r="G4" s="22" t="s">
        <v>83</v>
      </c>
    </row>
    <row r="5" spans="1:7" s="16" customFormat="1" ht="16.5" thickTop="1" thickBot="1" x14ac:dyDescent="0.3">
      <c r="A5" s="15"/>
      <c r="B5" s="15"/>
      <c r="C5" s="15"/>
      <c r="D5" s="15"/>
      <c r="E5" s="15"/>
      <c r="F5" s="15"/>
      <c r="G5" s="19" t="s">
        <v>82</v>
      </c>
    </row>
    <row r="6" spans="1:7" ht="15.75" thickTop="1" x14ac:dyDescent="0.25">
      <c r="A6" s="1"/>
      <c r="B6" s="1" t="s">
        <v>3</v>
      </c>
      <c r="C6" s="1"/>
      <c r="D6" s="1"/>
      <c r="E6" s="1"/>
      <c r="F6" s="1"/>
      <c r="G6" s="2"/>
    </row>
    <row r="7" spans="1:7" x14ac:dyDescent="0.25">
      <c r="A7" s="1"/>
      <c r="B7" s="1"/>
      <c r="C7" s="1"/>
      <c r="D7" s="1" t="s">
        <v>4</v>
      </c>
      <c r="E7" s="1"/>
      <c r="F7" s="1"/>
      <c r="G7" s="2"/>
    </row>
    <row r="8" spans="1:7" x14ac:dyDescent="0.25">
      <c r="A8" s="1"/>
      <c r="B8" s="1"/>
      <c r="C8" s="1"/>
      <c r="D8" s="1"/>
      <c r="E8" s="1" t="s">
        <v>5</v>
      </c>
      <c r="F8" s="1"/>
      <c r="G8" s="2">
        <v>651771</v>
      </c>
    </row>
    <row r="9" spans="1:7" x14ac:dyDescent="0.25">
      <c r="A9" s="1"/>
      <c r="B9" s="1"/>
      <c r="C9" s="1"/>
      <c r="D9" s="1"/>
      <c r="E9" s="1" t="s">
        <v>6</v>
      </c>
      <c r="F9" s="1"/>
      <c r="G9" s="2">
        <v>1364830</v>
      </c>
    </row>
    <row r="10" spans="1:7" x14ac:dyDescent="0.25">
      <c r="A10" s="1"/>
      <c r="B10" s="1"/>
      <c r="C10" s="1"/>
      <c r="D10" s="1"/>
      <c r="E10" s="1" t="s">
        <v>7</v>
      </c>
      <c r="F10" s="1"/>
      <c r="G10" s="2">
        <v>294935</v>
      </c>
    </row>
    <row r="11" spans="1:7" x14ac:dyDescent="0.25">
      <c r="A11" s="1"/>
      <c r="B11" s="1"/>
      <c r="C11" s="1"/>
      <c r="D11" s="1"/>
      <c r="E11" s="1" t="s">
        <v>8</v>
      </c>
      <c r="F11" s="1"/>
      <c r="G11" s="2">
        <v>1491202</v>
      </c>
    </row>
    <row r="12" spans="1:7" x14ac:dyDescent="0.25">
      <c r="A12" s="1"/>
      <c r="B12" s="1"/>
      <c r="C12" s="1"/>
      <c r="D12" s="1"/>
      <c r="E12" s="1" t="s">
        <v>9</v>
      </c>
      <c r="F12" s="1"/>
      <c r="G12" s="2">
        <v>344561</v>
      </c>
    </row>
    <row r="13" spans="1:7" x14ac:dyDescent="0.25">
      <c r="A13" s="1"/>
      <c r="B13" s="1"/>
      <c r="C13" s="1"/>
      <c r="D13" s="1"/>
      <c r="E13" s="1" t="s">
        <v>10</v>
      </c>
      <c r="F13" s="1"/>
      <c r="G13" s="2">
        <v>0</v>
      </c>
    </row>
    <row r="14" spans="1:7" ht="15.75" thickBot="1" x14ac:dyDescent="0.3">
      <c r="A14" s="1"/>
      <c r="B14" s="1"/>
      <c r="C14" s="1"/>
      <c r="D14" s="1"/>
      <c r="E14" s="1" t="s">
        <v>11</v>
      </c>
      <c r="F14" s="1"/>
      <c r="G14" s="3">
        <v>10000</v>
      </c>
    </row>
    <row r="15" spans="1:7" ht="15.75" thickBot="1" x14ac:dyDescent="0.3">
      <c r="A15" s="1"/>
      <c r="B15" s="1"/>
      <c r="C15" s="1"/>
      <c r="D15" s="1" t="s">
        <v>12</v>
      </c>
      <c r="E15" s="1"/>
      <c r="F15" s="1"/>
      <c r="G15" s="4">
        <f>ROUND(SUM(G7:G14),5)</f>
        <v>4157299</v>
      </c>
    </row>
    <row r="16" spans="1:7" x14ac:dyDescent="0.25">
      <c r="A16" s="1"/>
      <c r="B16" s="1"/>
      <c r="C16" s="1" t="s">
        <v>13</v>
      </c>
      <c r="D16" s="1"/>
      <c r="E16" s="1"/>
      <c r="F16" s="1"/>
      <c r="G16" s="2">
        <f>G15</f>
        <v>4157299</v>
      </c>
    </row>
    <row r="17" spans="1:7" x14ac:dyDescent="0.25">
      <c r="A17" s="1"/>
      <c r="B17" s="1"/>
      <c r="C17" s="1"/>
      <c r="D17" s="1" t="s">
        <v>14</v>
      </c>
      <c r="E17" s="1"/>
      <c r="F17" s="1"/>
      <c r="G17" s="2"/>
    </row>
    <row r="18" spans="1:7" x14ac:dyDescent="0.25">
      <c r="A18" s="1"/>
      <c r="B18" s="1"/>
      <c r="C18" s="1"/>
      <c r="D18" s="1"/>
      <c r="E18" s="1" t="s">
        <v>15</v>
      </c>
      <c r="F18" s="1"/>
      <c r="G18" s="2"/>
    </row>
    <row r="19" spans="1:7" x14ac:dyDescent="0.25">
      <c r="A19" s="1"/>
      <c r="B19" s="1"/>
      <c r="C19" s="1"/>
      <c r="D19" s="1"/>
      <c r="E19" s="1"/>
      <c r="F19" s="1" t="s">
        <v>16</v>
      </c>
      <c r="G19" s="2">
        <v>10000</v>
      </c>
    </row>
    <row r="20" spans="1:7" x14ac:dyDescent="0.25">
      <c r="A20" s="1"/>
      <c r="B20" s="1"/>
      <c r="C20" s="1"/>
      <c r="D20" s="1"/>
      <c r="E20" s="1"/>
      <c r="F20" s="1" t="s">
        <v>17</v>
      </c>
      <c r="G20" s="2">
        <v>10000</v>
      </c>
    </row>
    <row r="21" spans="1:7" ht="15.75" thickBot="1" x14ac:dyDescent="0.3">
      <c r="A21" s="1"/>
      <c r="B21" s="1"/>
      <c r="C21" s="1"/>
      <c r="D21" s="1"/>
      <c r="E21" s="1"/>
      <c r="F21" s="1" t="s">
        <v>18</v>
      </c>
      <c r="G21" s="5">
        <v>15000</v>
      </c>
    </row>
    <row r="22" spans="1:7" x14ac:dyDescent="0.25">
      <c r="A22" s="1"/>
      <c r="B22" s="1"/>
      <c r="C22" s="1"/>
      <c r="D22" s="1"/>
      <c r="E22" s="1" t="s">
        <v>19</v>
      </c>
      <c r="F22" s="1"/>
      <c r="G22" s="2">
        <f>ROUND(SUM(G18:G21),5)</f>
        <v>35000</v>
      </c>
    </row>
    <row r="23" spans="1:7" x14ac:dyDescent="0.25">
      <c r="A23" s="1"/>
      <c r="B23" s="1"/>
      <c r="C23" s="1"/>
      <c r="D23" s="1"/>
      <c r="E23" s="1" t="s">
        <v>20</v>
      </c>
      <c r="F23" s="1"/>
      <c r="G23" s="2">
        <v>6000</v>
      </c>
    </row>
    <row r="24" spans="1:7" x14ac:dyDescent="0.25">
      <c r="A24" s="1"/>
      <c r="B24" s="1"/>
      <c r="C24" s="1"/>
      <c r="D24" s="1"/>
      <c r="E24" s="1" t="s">
        <v>21</v>
      </c>
      <c r="F24" s="1"/>
      <c r="G24" s="2">
        <v>0</v>
      </c>
    </row>
    <row r="25" spans="1:7" x14ac:dyDescent="0.25">
      <c r="A25" s="1"/>
      <c r="B25" s="1"/>
      <c r="C25" s="1"/>
      <c r="D25" s="1"/>
      <c r="E25" s="1" t="s">
        <v>22</v>
      </c>
      <c r="F25" s="1"/>
      <c r="G25" s="2"/>
    </row>
    <row r="26" spans="1:7" x14ac:dyDescent="0.25">
      <c r="A26" s="1"/>
      <c r="B26" s="1"/>
      <c r="C26" s="1"/>
      <c r="D26" s="1"/>
      <c r="E26" s="1"/>
      <c r="F26" s="1" t="s">
        <v>23</v>
      </c>
      <c r="G26" s="2">
        <v>6300</v>
      </c>
    </row>
    <row r="27" spans="1:7" x14ac:dyDescent="0.25">
      <c r="A27" s="1"/>
      <c r="B27" s="1"/>
      <c r="C27" s="1"/>
      <c r="D27" s="1"/>
      <c r="E27" s="1"/>
      <c r="F27" s="1" t="s">
        <v>24</v>
      </c>
      <c r="G27" s="2">
        <v>2500</v>
      </c>
    </row>
    <row r="28" spans="1:7" x14ac:dyDescent="0.25">
      <c r="A28" s="1"/>
      <c r="B28" s="1"/>
      <c r="C28" s="1"/>
      <c r="D28" s="1"/>
      <c r="E28" s="1"/>
      <c r="F28" s="1" t="s">
        <v>25</v>
      </c>
      <c r="G28" s="2">
        <v>3000</v>
      </c>
    </row>
    <row r="29" spans="1:7" ht="15.75" thickBot="1" x14ac:dyDescent="0.3">
      <c r="A29" s="1"/>
      <c r="B29" s="1"/>
      <c r="C29" s="1"/>
      <c r="D29" s="1"/>
      <c r="E29" s="1"/>
      <c r="F29" s="1" t="s">
        <v>26</v>
      </c>
      <c r="G29" s="5">
        <v>2500</v>
      </c>
    </row>
    <row r="30" spans="1:7" x14ac:dyDescent="0.25">
      <c r="A30" s="1"/>
      <c r="B30" s="1"/>
      <c r="C30" s="1"/>
      <c r="D30" s="1"/>
      <c r="E30" s="1" t="s">
        <v>27</v>
      </c>
      <c r="F30" s="1"/>
      <c r="G30" s="2">
        <f>ROUND(SUM(G25:G29),5)</f>
        <v>14300</v>
      </c>
    </row>
    <row r="31" spans="1:7" x14ac:dyDescent="0.25">
      <c r="A31" s="1"/>
      <c r="B31" s="1"/>
      <c r="C31" s="1"/>
      <c r="D31" s="1"/>
      <c r="E31" s="1" t="s">
        <v>28</v>
      </c>
      <c r="F31" s="1"/>
      <c r="G31" s="2">
        <v>2000</v>
      </c>
    </row>
    <row r="32" spans="1:7" x14ac:dyDescent="0.25">
      <c r="A32" s="1"/>
      <c r="B32" s="1"/>
      <c r="C32" s="1"/>
      <c r="D32" s="1"/>
      <c r="E32" s="1" t="s">
        <v>29</v>
      </c>
      <c r="F32" s="1"/>
      <c r="G32" s="2">
        <v>9500</v>
      </c>
    </row>
    <row r="33" spans="1:7" x14ac:dyDescent="0.25">
      <c r="A33" s="1"/>
      <c r="B33" s="1"/>
      <c r="C33" s="1"/>
      <c r="D33" s="1"/>
      <c r="E33" s="1" t="s">
        <v>30</v>
      </c>
      <c r="F33" s="1"/>
      <c r="G33" s="2"/>
    </row>
    <row r="34" spans="1:7" x14ac:dyDescent="0.25">
      <c r="A34" s="1"/>
      <c r="B34" s="1"/>
      <c r="C34" s="1"/>
      <c r="D34" s="1"/>
      <c r="E34" s="1"/>
      <c r="F34" s="1" t="s">
        <v>31</v>
      </c>
      <c r="G34" s="2">
        <v>300000</v>
      </c>
    </row>
    <row r="35" spans="1:7" x14ac:dyDescent="0.25">
      <c r="A35" s="1"/>
      <c r="B35" s="1"/>
      <c r="C35" s="1"/>
      <c r="D35" s="1"/>
      <c r="E35" s="1"/>
      <c r="F35" s="1" t="s">
        <v>32</v>
      </c>
      <c r="G35" s="2">
        <v>60000</v>
      </c>
    </row>
    <row r="36" spans="1:7" x14ac:dyDescent="0.25">
      <c r="A36" s="1"/>
      <c r="B36" s="1"/>
      <c r="C36" s="1"/>
      <c r="D36" s="1"/>
      <c r="E36" s="1"/>
      <c r="F36" s="1" t="s">
        <v>33</v>
      </c>
      <c r="G36" s="2">
        <v>25000</v>
      </c>
    </row>
    <row r="37" spans="1:7" x14ac:dyDescent="0.25">
      <c r="A37" s="1"/>
      <c r="B37" s="1"/>
      <c r="C37" s="1"/>
      <c r="D37" s="1"/>
      <c r="E37" s="1"/>
      <c r="F37" s="1" t="s">
        <v>34</v>
      </c>
      <c r="G37" s="2">
        <v>50000</v>
      </c>
    </row>
    <row r="38" spans="1:7" x14ac:dyDescent="0.25">
      <c r="A38" s="1"/>
      <c r="B38" s="1"/>
      <c r="C38" s="1"/>
      <c r="D38" s="1"/>
      <c r="E38" s="1"/>
      <c r="F38" s="1" t="s">
        <v>35</v>
      </c>
      <c r="G38" s="2">
        <v>0</v>
      </c>
    </row>
    <row r="39" spans="1:7" ht="15.75" thickBot="1" x14ac:dyDescent="0.3">
      <c r="A39" s="1"/>
      <c r="B39" s="1"/>
      <c r="C39" s="1"/>
      <c r="D39" s="1"/>
      <c r="E39" s="1"/>
      <c r="F39" s="1" t="s">
        <v>36</v>
      </c>
      <c r="G39" s="5">
        <v>4500</v>
      </c>
    </row>
    <row r="40" spans="1:7" x14ac:dyDescent="0.25">
      <c r="A40" s="1"/>
      <c r="B40" s="1"/>
      <c r="C40" s="1"/>
      <c r="D40" s="1"/>
      <c r="E40" s="1" t="s">
        <v>37</v>
      </c>
      <c r="F40" s="1"/>
      <c r="G40" s="2">
        <v>439500</v>
      </c>
    </row>
    <row r="41" spans="1:7" x14ac:dyDescent="0.25">
      <c r="A41" s="1"/>
      <c r="B41" s="1"/>
      <c r="C41" s="1"/>
      <c r="D41" s="1"/>
      <c r="E41" s="1" t="s">
        <v>38</v>
      </c>
      <c r="F41" s="1"/>
      <c r="G41" s="2">
        <v>12000</v>
      </c>
    </row>
    <row r="42" spans="1:7" x14ac:dyDescent="0.25">
      <c r="A42" s="1"/>
      <c r="B42" s="1"/>
      <c r="C42" s="1"/>
      <c r="D42" s="1"/>
      <c r="E42" s="1" t="s">
        <v>39</v>
      </c>
      <c r="F42" s="1"/>
      <c r="G42" s="2">
        <v>16000</v>
      </c>
    </row>
    <row r="43" spans="1:7" x14ac:dyDescent="0.25">
      <c r="A43" s="1"/>
      <c r="B43" s="1"/>
      <c r="C43" s="1"/>
      <c r="D43" s="1"/>
      <c r="E43" s="1" t="s">
        <v>40</v>
      </c>
      <c r="F43" s="1"/>
      <c r="G43" s="2"/>
    </row>
    <row r="44" spans="1:7" x14ac:dyDescent="0.25">
      <c r="A44" s="1"/>
      <c r="B44" s="1"/>
      <c r="C44" s="1"/>
      <c r="D44" s="1"/>
      <c r="E44" s="1"/>
      <c r="F44" s="1" t="s">
        <v>41</v>
      </c>
      <c r="G44" s="2">
        <v>1400</v>
      </c>
    </row>
    <row r="45" spans="1:7" x14ac:dyDescent="0.25">
      <c r="A45" s="1"/>
      <c r="B45" s="1"/>
      <c r="C45" s="1"/>
      <c r="D45" s="1"/>
      <c r="E45" s="1"/>
      <c r="F45" s="1" t="s">
        <v>42</v>
      </c>
      <c r="G45" s="2">
        <v>5000</v>
      </c>
    </row>
    <row r="46" spans="1:7" x14ac:dyDescent="0.25">
      <c r="A46" s="1"/>
      <c r="B46" s="1"/>
      <c r="C46" s="1"/>
      <c r="D46" s="1"/>
      <c r="E46" s="1"/>
      <c r="F46" s="1" t="s">
        <v>43</v>
      </c>
      <c r="G46" s="2">
        <v>1500</v>
      </c>
    </row>
    <row r="47" spans="1:7" x14ac:dyDescent="0.25">
      <c r="A47" s="1"/>
      <c r="B47" s="1"/>
      <c r="C47" s="1"/>
      <c r="D47" s="1"/>
      <c r="E47" s="1"/>
      <c r="F47" s="1" t="s">
        <v>44</v>
      </c>
      <c r="G47" s="2">
        <v>2500</v>
      </c>
    </row>
    <row r="48" spans="1:7" x14ac:dyDescent="0.25">
      <c r="A48" s="1"/>
      <c r="B48" s="1"/>
      <c r="C48" s="1"/>
      <c r="D48" s="1"/>
      <c r="E48" s="1"/>
      <c r="F48" s="1" t="s">
        <v>45</v>
      </c>
      <c r="G48" s="2">
        <v>1500</v>
      </c>
    </row>
    <row r="49" spans="1:7" ht="15.75" thickBot="1" x14ac:dyDescent="0.3">
      <c r="A49" s="1"/>
      <c r="B49" s="1"/>
      <c r="C49" s="1"/>
      <c r="D49" s="1"/>
      <c r="E49" s="1"/>
      <c r="F49" s="1" t="s">
        <v>46</v>
      </c>
      <c r="G49" s="5">
        <v>45000</v>
      </c>
    </row>
    <row r="50" spans="1:7" x14ac:dyDescent="0.25">
      <c r="A50" s="1"/>
      <c r="B50" s="1"/>
      <c r="C50" s="1"/>
      <c r="D50" s="1"/>
      <c r="E50" s="1" t="s">
        <v>47</v>
      </c>
      <c r="F50" s="1"/>
      <c r="G50" s="2">
        <f>ROUND(SUM(G43:G49),5)</f>
        <v>56900</v>
      </c>
    </row>
    <row r="51" spans="1:7" x14ac:dyDescent="0.25">
      <c r="A51" s="1"/>
      <c r="B51" s="1"/>
      <c r="C51" s="1"/>
      <c r="D51" s="1"/>
      <c r="E51" s="1" t="s">
        <v>48</v>
      </c>
      <c r="F51" s="1"/>
      <c r="G51" s="2">
        <v>2000</v>
      </c>
    </row>
    <row r="52" spans="1:7" x14ac:dyDescent="0.25">
      <c r="A52" s="1"/>
      <c r="B52" s="1"/>
      <c r="C52" s="1"/>
      <c r="D52" s="1"/>
      <c r="E52" s="1" t="s">
        <v>49</v>
      </c>
      <c r="F52" s="1"/>
      <c r="G52" s="2">
        <v>8000</v>
      </c>
    </row>
    <row r="53" spans="1:7" x14ac:dyDescent="0.25">
      <c r="A53" s="1"/>
      <c r="B53" s="1"/>
      <c r="C53" s="1"/>
      <c r="D53" s="1"/>
      <c r="E53" s="1" t="s">
        <v>50</v>
      </c>
      <c r="F53" s="1"/>
      <c r="G53" s="2">
        <v>10000</v>
      </c>
    </row>
    <row r="54" spans="1:7" x14ac:dyDescent="0.25">
      <c r="A54" s="1"/>
      <c r="B54" s="1"/>
      <c r="C54" s="1"/>
      <c r="D54" s="1"/>
      <c r="E54" s="1" t="s">
        <v>51</v>
      </c>
      <c r="F54" s="1"/>
      <c r="G54" s="2">
        <v>65000</v>
      </c>
    </row>
    <row r="55" spans="1:7" x14ac:dyDescent="0.25">
      <c r="A55" s="1"/>
      <c r="B55" s="1"/>
      <c r="C55" s="1"/>
      <c r="D55" s="1"/>
      <c r="E55" s="1" t="s">
        <v>52</v>
      </c>
      <c r="F55" s="1"/>
      <c r="G55" s="2">
        <v>5000</v>
      </c>
    </row>
    <row r="56" spans="1:7" x14ac:dyDescent="0.25">
      <c r="A56" s="1"/>
      <c r="B56" s="1"/>
      <c r="C56" s="1"/>
      <c r="D56" s="1"/>
      <c r="E56" s="1" t="s">
        <v>53</v>
      </c>
      <c r="F56" s="1"/>
      <c r="G56" s="2">
        <v>57000</v>
      </c>
    </row>
    <row r="57" spans="1:7" x14ac:dyDescent="0.25">
      <c r="A57" s="1"/>
      <c r="B57" s="1"/>
      <c r="C57" s="1"/>
      <c r="D57" s="1"/>
      <c r="E57" s="1" t="s">
        <v>54</v>
      </c>
      <c r="F57" s="1"/>
      <c r="G57" s="2">
        <v>60000</v>
      </c>
    </row>
    <row r="58" spans="1:7" x14ac:dyDescent="0.25">
      <c r="A58" s="1"/>
      <c r="B58" s="1"/>
      <c r="C58" s="1"/>
      <c r="D58" s="1"/>
      <c r="E58" s="1" t="s">
        <v>55</v>
      </c>
      <c r="F58" s="1"/>
      <c r="G58" s="2">
        <v>0</v>
      </c>
    </row>
    <row r="59" spans="1:7" x14ac:dyDescent="0.25">
      <c r="A59" s="1"/>
      <c r="B59" s="1"/>
      <c r="C59" s="1"/>
      <c r="D59" s="1"/>
      <c r="E59" s="1" t="s">
        <v>56</v>
      </c>
      <c r="F59" s="1"/>
      <c r="G59" s="2">
        <v>3331100</v>
      </c>
    </row>
    <row r="60" spans="1:7" x14ac:dyDescent="0.25">
      <c r="A60" s="1"/>
      <c r="B60" s="1"/>
      <c r="C60" s="1"/>
      <c r="D60" s="1"/>
      <c r="E60" s="1" t="s">
        <v>57</v>
      </c>
      <c r="F60" s="1"/>
      <c r="G60" s="2">
        <v>8000</v>
      </c>
    </row>
    <row r="61" spans="1:7" x14ac:dyDescent="0.25">
      <c r="A61" s="1"/>
      <c r="B61" s="1"/>
      <c r="C61" s="1"/>
      <c r="D61" s="1"/>
      <c r="E61" s="1" t="s">
        <v>58</v>
      </c>
      <c r="F61" s="1"/>
      <c r="G61" s="2">
        <v>10000</v>
      </c>
    </row>
    <row r="62" spans="1:7" x14ac:dyDescent="0.25">
      <c r="A62" s="1"/>
      <c r="B62" s="1"/>
      <c r="C62" s="1"/>
      <c r="D62" s="1"/>
      <c r="E62" s="1" t="s">
        <v>59</v>
      </c>
      <c r="F62" s="1"/>
      <c r="G62" s="2"/>
    </row>
    <row r="63" spans="1:7" x14ac:dyDescent="0.25">
      <c r="A63" s="1"/>
      <c r="B63" s="1"/>
      <c r="C63" s="1"/>
      <c r="D63" s="1"/>
      <c r="E63" s="1"/>
      <c r="F63" s="1" t="s">
        <v>60</v>
      </c>
      <c r="G63" s="2">
        <v>0</v>
      </c>
    </row>
    <row r="64" spans="1:7" x14ac:dyDescent="0.25">
      <c r="A64" s="1"/>
      <c r="B64" s="1"/>
      <c r="C64" s="1"/>
      <c r="D64" s="1"/>
      <c r="E64" s="1"/>
      <c r="F64" s="1" t="s">
        <v>61</v>
      </c>
      <c r="G64" s="2">
        <v>0</v>
      </c>
    </row>
    <row r="65" spans="1:7" x14ac:dyDescent="0.25">
      <c r="A65" s="1"/>
      <c r="B65" s="1"/>
      <c r="C65" s="1"/>
      <c r="D65" s="1"/>
      <c r="E65" s="1"/>
      <c r="F65" s="1" t="s">
        <v>62</v>
      </c>
      <c r="G65" s="2">
        <v>0</v>
      </c>
    </row>
    <row r="66" spans="1:7" x14ac:dyDescent="0.25">
      <c r="A66" s="1"/>
      <c r="B66" s="1"/>
      <c r="C66" s="1"/>
      <c r="D66" s="1"/>
      <c r="E66" s="1"/>
      <c r="F66" s="1" t="s">
        <v>63</v>
      </c>
      <c r="G66" s="2">
        <v>0</v>
      </c>
    </row>
    <row r="67" spans="1:7" x14ac:dyDescent="0.25">
      <c r="A67" s="1"/>
      <c r="B67" s="1"/>
      <c r="C67" s="1"/>
      <c r="D67" s="1"/>
      <c r="E67" s="1"/>
      <c r="F67" s="1" t="s">
        <v>64</v>
      </c>
      <c r="G67" s="2">
        <v>0</v>
      </c>
    </row>
    <row r="68" spans="1:7" x14ac:dyDescent="0.25">
      <c r="A68" s="1"/>
      <c r="B68" s="1"/>
      <c r="C68" s="1"/>
      <c r="D68" s="1"/>
      <c r="E68" s="1"/>
      <c r="F68" s="1" t="s">
        <v>65</v>
      </c>
      <c r="G68" s="2">
        <v>0</v>
      </c>
    </row>
    <row r="69" spans="1:7" x14ac:dyDescent="0.25">
      <c r="A69" s="1"/>
      <c r="B69" s="1"/>
      <c r="C69" s="1"/>
      <c r="D69" s="1"/>
      <c r="E69" s="1"/>
      <c r="F69" s="1" t="s">
        <v>66</v>
      </c>
      <c r="G69" s="2">
        <v>0</v>
      </c>
    </row>
    <row r="70" spans="1:7" x14ac:dyDescent="0.25">
      <c r="A70" s="1"/>
      <c r="B70" s="1"/>
      <c r="C70" s="1"/>
      <c r="D70" s="1"/>
      <c r="E70" s="1"/>
      <c r="F70" s="1" t="s">
        <v>67</v>
      </c>
      <c r="G70" s="2">
        <v>0</v>
      </c>
    </row>
    <row r="71" spans="1:7" x14ac:dyDescent="0.25">
      <c r="A71" s="1"/>
      <c r="B71" s="1"/>
      <c r="C71" s="1"/>
      <c r="D71" s="1"/>
      <c r="E71" s="1"/>
      <c r="F71" s="1" t="s">
        <v>68</v>
      </c>
      <c r="G71" s="2">
        <v>0</v>
      </c>
    </row>
    <row r="72" spans="1:7" x14ac:dyDescent="0.25">
      <c r="A72" s="1"/>
      <c r="B72" s="1"/>
      <c r="C72" s="1"/>
      <c r="D72" s="1"/>
      <c r="E72" s="1"/>
      <c r="F72" s="1" t="s">
        <v>69</v>
      </c>
      <c r="G72" s="2">
        <v>0</v>
      </c>
    </row>
    <row r="73" spans="1:7" ht="15.75" thickBot="1" x14ac:dyDescent="0.3">
      <c r="A73" s="1"/>
      <c r="B73" s="1"/>
      <c r="C73" s="1"/>
      <c r="D73" s="1"/>
      <c r="E73" s="1"/>
      <c r="F73" s="1" t="s">
        <v>70</v>
      </c>
      <c r="G73" s="5">
        <v>0</v>
      </c>
    </row>
    <row r="74" spans="1:7" x14ac:dyDescent="0.25">
      <c r="A74" s="1"/>
      <c r="B74" s="1"/>
      <c r="C74" s="1"/>
      <c r="D74" s="1"/>
      <c r="E74" s="1" t="s">
        <v>71</v>
      </c>
      <c r="F74" s="1"/>
      <c r="G74" s="2">
        <f>ROUND(SUM(G62:G73),5)</f>
        <v>0</v>
      </c>
    </row>
    <row r="75" spans="1:7" ht="15.75" thickBot="1" x14ac:dyDescent="0.3">
      <c r="A75" s="1"/>
      <c r="B75" s="1"/>
      <c r="C75" s="1"/>
      <c r="D75" s="1"/>
      <c r="E75" s="1" t="s">
        <v>72</v>
      </c>
      <c r="F75" s="1"/>
      <c r="G75" s="3">
        <v>200</v>
      </c>
    </row>
    <row r="76" spans="1:7" ht="15.75" thickBot="1" x14ac:dyDescent="0.3">
      <c r="A76" s="1"/>
      <c r="B76" s="1"/>
      <c r="C76" s="1"/>
      <c r="D76" s="1" t="s">
        <v>73</v>
      </c>
      <c r="E76" s="1"/>
      <c r="F76" s="1"/>
      <c r="G76" s="20">
        <f>ROUND(G17+SUM(G22:G24)+SUM(G30:G32)+SUM(G40:G42)+SUM(G50:G61)+SUM(G74:G75),5)</f>
        <v>4147500</v>
      </c>
    </row>
    <row r="77" spans="1:7" x14ac:dyDescent="0.25">
      <c r="A77" s="1"/>
      <c r="B77" s="1" t="s">
        <v>74</v>
      </c>
      <c r="C77" s="1"/>
      <c r="D77" s="1"/>
      <c r="E77" s="1"/>
      <c r="F77" s="1"/>
      <c r="G77" s="2">
        <f>ROUND(G6+G16-G76,5)</f>
        <v>9799</v>
      </c>
    </row>
    <row r="78" spans="1:7" x14ac:dyDescent="0.25">
      <c r="A78" s="1"/>
      <c r="B78" s="1" t="s">
        <v>75</v>
      </c>
      <c r="C78" s="1"/>
      <c r="D78" s="1"/>
      <c r="E78" s="1"/>
      <c r="F78" s="1"/>
      <c r="G78" s="2"/>
    </row>
    <row r="79" spans="1:7" x14ac:dyDescent="0.25">
      <c r="A79" s="1"/>
      <c r="B79" s="1"/>
      <c r="C79" s="1" t="s">
        <v>76</v>
      </c>
      <c r="D79" s="1"/>
      <c r="E79" s="1"/>
      <c r="F79" s="1"/>
      <c r="G79" s="2"/>
    </row>
    <row r="80" spans="1:7" x14ac:dyDescent="0.25">
      <c r="A80" s="1"/>
      <c r="B80" s="1"/>
      <c r="C80" s="1"/>
      <c r="D80" s="1" t="s">
        <v>77</v>
      </c>
      <c r="E80" s="1"/>
      <c r="F80" s="1"/>
      <c r="G80" s="2">
        <v>200000</v>
      </c>
    </row>
    <row r="81" spans="1:7" ht="15.75" thickBot="1" x14ac:dyDescent="0.3">
      <c r="A81" s="1"/>
      <c r="B81" s="1"/>
      <c r="C81" s="1"/>
      <c r="D81" s="1" t="s">
        <v>78</v>
      </c>
      <c r="E81" s="1"/>
      <c r="F81" s="1"/>
      <c r="G81" s="3">
        <v>-209799</v>
      </c>
    </row>
    <row r="82" spans="1:7" ht="15.75" thickBot="1" x14ac:dyDescent="0.3">
      <c r="A82" s="1"/>
      <c r="B82" s="1"/>
      <c r="C82" s="1" t="s">
        <v>79</v>
      </c>
      <c r="D82" s="1"/>
      <c r="E82" s="1"/>
      <c r="F82" s="1"/>
      <c r="G82" s="6">
        <f>ROUND(SUM(G79:G81),5)</f>
        <v>-9799</v>
      </c>
    </row>
    <row r="83" spans="1:7" ht="15.75" thickBot="1" x14ac:dyDescent="0.3">
      <c r="A83" s="1"/>
      <c r="B83" s="1" t="s">
        <v>80</v>
      </c>
      <c r="C83" s="1"/>
      <c r="D83" s="1"/>
      <c r="E83" s="1"/>
      <c r="F83" s="1"/>
      <c r="G83" s="6">
        <f>ROUND(G78+G82,5)</f>
        <v>-9799</v>
      </c>
    </row>
    <row r="84" spans="1:7" s="8" customFormat="1" ht="12" thickBot="1" x14ac:dyDescent="0.25">
      <c r="A84" s="1" t="s">
        <v>81</v>
      </c>
      <c r="B84" s="1"/>
      <c r="C84" s="1"/>
      <c r="D84" s="1"/>
      <c r="E84" s="1"/>
      <c r="F84" s="1"/>
      <c r="G84" s="7">
        <f>ROUND(G77+G83,5)</f>
        <v>0</v>
      </c>
    </row>
    <row r="85" spans="1:7" ht="15.75" thickTop="1" x14ac:dyDescent="0.25"/>
  </sheetData>
  <pageMargins left="0.7" right="0.7" top="0.75" bottom="0.75" header="0.1" footer="0.3"/>
  <pageSetup orientation="portrait" r:id="rId1"/>
  <headerFoot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1026" r:id="rId4" name="HEAD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114300</xdr:colOff>
                <xdr:row>1</xdr:row>
                <xdr:rowOff>28575</xdr:rowOff>
              </to>
            </anchor>
          </controlPr>
        </control>
      </mc:Choice>
      <mc:Fallback>
        <control shapeId="1026" r:id="rId4" name="HEADER"/>
      </mc:Fallback>
    </mc:AlternateContent>
    <mc:AlternateContent xmlns:mc="http://schemas.openxmlformats.org/markup-compatibility/2006">
      <mc:Choice Requires="x14">
        <control shapeId="1025" r:id="rId6" name="FILT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114300</xdr:colOff>
                <xdr:row>1</xdr:row>
                <xdr:rowOff>28575</xdr:rowOff>
              </to>
            </anchor>
          </controlPr>
        </control>
      </mc:Choice>
      <mc:Fallback>
        <control shapeId="1025" r:id="rId6" name="FILT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</dc:creator>
  <cp:lastModifiedBy>Blake</cp:lastModifiedBy>
  <cp:lastPrinted>2024-05-21T15:53:25Z</cp:lastPrinted>
  <dcterms:created xsi:type="dcterms:W3CDTF">2024-04-30T18:50:51Z</dcterms:created>
  <dcterms:modified xsi:type="dcterms:W3CDTF">2024-06-11T20:36:43Z</dcterms:modified>
</cp:coreProperties>
</file>