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RDA CITY MAIN" sheetId="1" r:id="rId4"/>
    <sheet state="visible" name="City Council" sheetId="2" r:id="rId5"/>
    <sheet state="visible" name="Recorder" sheetId="3" r:id="rId6"/>
    <sheet state="visible" name="Public Safety" sheetId="4" r:id="rId7"/>
    <sheet state="visible" name="Streets &amp;  Public Improvements" sheetId="5" r:id="rId8"/>
    <sheet state="visible" name="Treasurer" sheetId="6" r:id="rId9"/>
    <sheet state="visible" name="Sheet1" sheetId="7" r:id="rId10"/>
  </sheets>
  <definedNames/>
  <calcPr/>
  <extLst>
    <ext uri="GoogleSheetsCustomDataVersion2">
      <go:sheetsCustomData xmlns:go="http://customooxmlschemas.google.com/" r:id="rId11" roundtripDataChecksum="s4ezQE5DYOs3JTnVE74Ihb9FmBtEgg9fp26CyIdLVaU="/>
    </ext>
  </extLst>
</workbook>
</file>

<file path=xl/sharedStrings.xml><?xml version="1.0" encoding="utf-8"?>
<sst xmlns="http://schemas.openxmlformats.org/spreadsheetml/2006/main" count="726" uniqueCount="213">
  <si>
    <t xml:space="preserve">                                                                  Erda City - General Fund</t>
  </si>
  <si>
    <t xml:space="preserve">                                                                        FY 2024/2025 Budget</t>
  </si>
  <si>
    <t xml:space="preserve"> </t>
  </si>
  <si>
    <t>Tenative</t>
  </si>
  <si>
    <t>Actual</t>
  </si>
  <si>
    <t>Budget</t>
  </si>
  <si>
    <t>Revenues</t>
  </si>
  <si>
    <t>FY 2023</t>
  </si>
  <si>
    <t>FY 2024</t>
  </si>
  <si>
    <t>FY 2025</t>
  </si>
  <si>
    <t>Taxes</t>
  </si>
  <si>
    <t xml:space="preserve">Property taxes </t>
  </si>
  <si>
    <t>Mass transit</t>
  </si>
  <si>
    <t>Franchise taxes</t>
  </si>
  <si>
    <t>Sales tax</t>
  </si>
  <si>
    <t>Total Taxes</t>
  </si>
  <si>
    <t>License and Permits</t>
  </si>
  <si>
    <t>Business licensed &amp; fees</t>
  </si>
  <si>
    <t>Building permits</t>
  </si>
  <si>
    <t>Total License and Permits</t>
  </si>
  <si>
    <t>Intergovernmental Revenue</t>
  </si>
  <si>
    <t>Class C Road Allottment</t>
  </si>
  <si>
    <t>Liquor grant</t>
  </si>
  <si>
    <t>Total Intergovernmental</t>
  </si>
  <si>
    <t>Charges For Service</t>
  </si>
  <si>
    <t>Zoning &amp; subdivision fees</t>
  </si>
  <si>
    <t>Annexation applications</t>
  </si>
  <si>
    <t>Total Charges for Service</t>
  </si>
  <si>
    <t>Fines and Forfeitures</t>
  </si>
  <si>
    <t>Fines</t>
  </si>
  <si>
    <t>Total Fines and Forfeitures</t>
  </si>
  <si>
    <t>Rents &amp; Other Revenues</t>
  </si>
  <si>
    <t>Recycling</t>
  </si>
  <si>
    <t>Total Rents &amp; Other Revenues</t>
  </si>
  <si>
    <t>Interest &amp; Misc Revenues</t>
  </si>
  <si>
    <t>Interest earnings</t>
  </si>
  <si>
    <t>Sundry revenues</t>
  </si>
  <si>
    <t>Total Miscellaneous Revenues</t>
  </si>
  <si>
    <t>Transfers &amp; Contributions</t>
  </si>
  <si>
    <t>Fund balance appropriation</t>
  </si>
  <si>
    <t>Total Contributions &amp; Transfers</t>
  </si>
  <si>
    <t>Total General Fund Revenues</t>
  </si>
  <si>
    <t xml:space="preserve">                                                           Erda City - General Fund-Continued</t>
  </si>
  <si>
    <t>Half year</t>
  </si>
  <si>
    <t>Expenditures</t>
  </si>
  <si>
    <t>City Council</t>
  </si>
  <si>
    <t>Recorder</t>
  </si>
  <si>
    <t>Public Safety</t>
  </si>
  <si>
    <t>Streets &amp; Public Improvement</t>
  </si>
  <si>
    <t>Treasurer</t>
  </si>
  <si>
    <t>Reserves</t>
  </si>
  <si>
    <t>Total General Fund Expenditures</t>
  </si>
  <si>
    <t>Surplus/(Deficit)</t>
  </si>
  <si>
    <t>Fund Balance Beginning of Year</t>
  </si>
  <si>
    <t>Projected Surplus/(Deficit)</t>
  </si>
  <si>
    <t>Appropriate fund balance\Reserves</t>
  </si>
  <si>
    <t>Ending Fund Balance</t>
  </si>
  <si>
    <t>Fund Balance Percentage</t>
  </si>
  <si>
    <t>General Fund Balance per state law needs to between 5% and 25%  (Current projected fund balance)</t>
  </si>
  <si>
    <t>Without Class C Roads</t>
  </si>
  <si>
    <t xml:space="preserve">                                                                         Class C Roads</t>
  </si>
  <si>
    <t>Rev</t>
  </si>
  <si>
    <t>Expend</t>
  </si>
  <si>
    <t>Mass transit tax</t>
  </si>
  <si>
    <t>Class "B&amp;C" Road allotment</t>
  </si>
  <si>
    <t>Appropriation of fund balance</t>
  </si>
  <si>
    <t>Total Revenues</t>
  </si>
  <si>
    <t xml:space="preserve">Miscellaneous </t>
  </si>
  <si>
    <t>Mass transit projects</t>
  </si>
  <si>
    <t>Class "B&amp;C" road projects</t>
  </si>
  <si>
    <t>Total Capital Expenditures</t>
  </si>
  <si>
    <t xml:space="preserve">                                                                  Recreation Impact Fee Funds</t>
  </si>
  <si>
    <t>Recreation facility fees</t>
  </si>
  <si>
    <t>Timp Spec Serv Dist Impact Fee</t>
  </si>
  <si>
    <t>Park system</t>
  </si>
  <si>
    <t>Miscellaneous</t>
  </si>
  <si>
    <t xml:space="preserve">                                                                     Impact Fee Funds Streets</t>
  </si>
  <si>
    <t>Streets &amp; transportation fees</t>
  </si>
  <si>
    <t>Timpanogoas Sewer Hook On Fee</t>
  </si>
  <si>
    <t xml:space="preserve">Streets &amp; transport </t>
  </si>
  <si>
    <t xml:space="preserve">                                                                     ARPA Grant Funds</t>
  </si>
  <si>
    <t xml:space="preserve">                                                                        FY 2021/2022 Budget</t>
  </si>
  <si>
    <t>Year End</t>
  </si>
  <si>
    <t>To Date</t>
  </si>
  <si>
    <t>Projected</t>
  </si>
  <si>
    <t>FY 2021</t>
  </si>
  <si>
    <t>Amount</t>
  </si>
  <si>
    <t>ARPA Grant</t>
  </si>
  <si>
    <t>ARPA expenses</t>
  </si>
  <si>
    <t xml:space="preserve">                                                             Alpine City - Capital Projects Fund</t>
  </si>
  <si>
    <t>Interest revenue</t>
  </si>
  <si>
    <t>Transfer from General Fund</t>
  </si>
  <si>
    <t>Contributions from builders</t>
  </si>
  <si>
    <t>Fund Balance appropriation</t>
  </si>
  <si>
    <t>Capital outlay other</t>
  </si>
  <si>
    <t>Capital outlay buildings</t>
  </si>
  <si>
    <t>Transfer to GF</t>
  </si>
  <si>
    <t>Capital outlay equipment</t>
  </si>
  <si>
    <t xml:space="preserve">                                                                    Alpine City - Water Utility</t>
  </si>
  <si>
    <t>Operating Revenues</t>
  </si>
  <si>
    <t>Metered water sales</t>
  </si>
  <si>
    <t>Other water revenue</t>
  </si>
  <si>
    <t>Water connection fee</t>
  </si>
  <si>
    <t>Penalties</t>
  </si>
  <si>
    <t>Interest earned</t>
  </si>
  <si>
    <t>Develpers contribution</t>
  </si>
  <si>
    <t>Appropriated fund balance</t>
  </si>
  <si>
    <t>Total Utility Revenue</t>
  </si>
  <si>
    <t>Total Utility Fund Revenues</t>
  </si>
  <si>
    <t>Expenses</t>
  </si>
  <si>
    <t>Water operating</t>
  </si>
  <si>
    <t>Depreciation</t>
  </si>
  <si>
    <t>Capital outlay- Buildings</t>
  </si>
  <si>
    <t>Capital outlay- Improvements</t>
  </si>
  <si>
    <t>Capital outlay- Equipment</t>
  </si>
  <si>
    <t>Total Utility Fund Expenses</t>
  </si>
  <si>
    <t>Cash Balance Beginning of Year</t>
  </si>
  <si>
    <t>Ending Cash Balance</t>
  </si>
  <si>
    <t xml:space="preserve">                                                                Impact Fee Funds Water Impact Fees</t>
  </si>
  <si>
    <t>Water Impact Fees</t>
  </si>
  <si>
    <t>Impact fee projects</t>
  </si>
  <si>
    <t>To reserves</t>
  </si>
  <si>
    <t xml:space="preserve">                                                                    Alpine City - Sewer Utility</t>
  </si>
  <si>
    <t>Sewer system sales</t>
  </si>
  <si>
    <t>Other revenue</t>
  </si>
  <si>
    <t>Sewer connection fee</t>
  </si>
  <si>
    <t>Developers Contributions</t>
  </si>
  <si>
    <t>Sewer operating</t>
  </si>
  <si>
    <t xml:space="preserve">                                                          Alpine City - Sewer Impact Fee Funds</t>
  </si>
  <si>
    <t>Sewer Impact Fees</t>
  </si>
  <si>
    <t>Sewer Impact fee projects</t>
  </si>
  <si>
    <t xml:space="preserve">                                                                        Alpine City - PI Fund</t>
  </si>
  <si>
    <t>Irrigation water sales</t>
  </si>
  <si>
    <t>PI connection fee</t>
  </si>
  <si>
    <t>PI Grant project</t>
  </si>
  <si>
    <t>Developer Contributions</t>
  </si>
  <si>
    <t>PI operating</t>
  </si>
  <si>
    <t>Amortization</t>
  </si>
  <si>
    <t>Capital Outlay</t>
  </si>
  <si>
    <t>PI Project</t>
  </si>
  <si>
    <t>Capital Outlay- Equipment</t>
  </si>
  <si>
    <t>Bond costs</t>
  </si>
  <si>
    <t>Debt Service</t>
  </si>
  <si>
    <t xml:space="preserve">                                                 Alpine City - Pressure Irrigation Impact Fee Funds</t>
  </si>
  <si>
    <t>PI Impact Fees</t>
  </si>
  <si>
    <t>PI Impact fee projects</t>
  </si>
  <si>
    <t xml:space="preserve">                                                              Alpine City - Storm Drain Fund</t>
  </si>
  <si>
    <t>Storm drain revenue</t>
  </si>
  <si>
    <t>SWPP fee</t>
  </si>
  <si>
    <t>Storm drain impact fee</t>
  </si>
  <si>
    <t>SD operating</t>
  </si>
  <si>
    <t>Capital outlay</t>
  </si>
  <si>
    <t xml:space="preserve">                                                 Alpine City - Storm Drain Impact Fee Funds</t>
  </si>
  <si>
    <t>SD Impact Fees</t>
  </si>
  <si>
    <t>SD Impact fee projects</t>
  </si>
  <si>
    <t xml:space="preserve">                                                             Alpine City - Trust &amp; Agency Fund</t>
  </si>
  <si>
    <t>Miscellaneous expenses</t>
  </si>
  <si>
    <t>Total Expenditures</t>
  </si>
  <si>
    <t xml:space="preserve">                                                         Alpine City - Cemetery Perpetual Fund</t>
  </si>
  <si>
    <t>Cemetery lot payments</t>
  </si>
  <si>
    <t>Upright Monument</t>
  </si>
  <si>
    <t>Interest revenues</t>
  </si>
  <si>
    <t>Appropriate fund balance</t>
  </si>
  <si>
    <t>Cemetery expenses</t>
  </si>
  <si>
    <t>Total Expenses</t>
  </si>
  <si>
    <t xml:space="preserve">Salaries and Wages </t>
  </si>
  <si>
    <t>Employee Benefits</t>
  </si>
  <si>
    <t>Overtime Wages</t>
  </si>
  <si>
    <t>Books, Subscriptions, &amp; Members</t>
  </si>
  <si>
    <t>Public Notices/elections</t>
  </si>
  <si>
    <t xml:space="preserve">Travel </t>
  </si>
  <si>
    <t>Office Supplies &amp; Postage</t>
  </si>
  <si>
    <t>Equipment - Supplies &amp; Mainten</t>
  </si>
  <si>
    <t>Telephone</t>
  </si>
  <si>
    <t>Professional Services</t>
  </si>
  <si>
    <t>Education</t>
  </si>
  <si>
    <t>Insurance</t>
  </si>
  <si>
    <t>Rent</t>
  </si>
  <si>
    <t>Council discretionary fund</t>
  </si>
  <si>
    <t>Emergency operations/mitigation</t>
  </si>
  <si>
    <t>Other Expenses</t>
  </si>
  <si>
    <t>Total Administration</t>
  </si>
  <si>
    <t>Attorney</t>
  </si>
  <si>
    <t>5000 @ 12</t>
  </si>
  <si>
    <t>Misc legal</t>
  </si>
  <si>
    <t>IT</t>
  </si>
  <si>
    <t>Accountant</t>
  </si>
  <si>
    <t>Audit</t>
  </si>
  <si>
    <t xml:space="preserve">  Total</t>
  </si>
  <si>
    <t>City Recorder</t>
  </si>
  <si>
    <t>Salaries wages</t>
  </si>
  <si>
    <t>Benefits</t>
  </si>
  <si>
    <t>Office supplies</t>
  </si>
  <si>
    <t>Travel</t>
  </si>
  <si>
    <t>Professional services</t>
  </si>
  <si>
    <t>Training/seminars</t>
  </si>
  <si>
    <t>Total Recorder</t>
  </si>
  <si>
    <t>Part time recorder $30 per hour</t>
  </si>
  <si>
    <t>Police</t>
  </si>
  <si>
    <t>Dispatch fee</t>
  </si>
  <si>
    <t>Total Public Safety</t>
  </si>
  <si>
    <t>Streets &amp; Public Improvements</t>
  </si>
  <si>
    <t>Contract/Building Inspector</t>
  </si>
  <si>
    <t>Insurance &amp; Surety Bonds</t>
  </si>
  <si>
    <t>Class C road projects</t>
  </si>
  <si>
    <t>Building Permit Surcharge</t>
  </si>
  <si>
    <t>Total Streets &amp; Public Improv</t>
  </si>
  <si>
    <t>Ensign Engineer/inspector</t>
  </si>
  <si>
    <t>Treasure</t>
  </si>
  <si>
    <t>Equipment - Supplies &amp; Maintenance</t>
  </si>
  <si>
    <t>Building And Grounds Supplies</t>
  </si>
  <si>
    <t>Utilities</t>
  </si>
  <si>
    <t>Total Treasure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</si>
</sst>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&quot;$&quot;* #,##0_);_(&quot;$&quot;* \(#,##0\);_(&quot;$&quot;* &quot;-&quot;_);_(@_)"/>
  </numFmts>
  <fonts count="14">
    <font>
      <sz val="10.0"/>
      <color rgb="FF000000"/>
      <name val="Arial"/>
      <scheme val="minor"/>
    </font>
    <font>
      <sz val="10.0"/>
      <color theme="1"/>
      <name val="Times New Roman"/>
    </font>
    <font>
      <b/>
      <sz val="12.0"/>
      <color theme="0"/>
      <name val="Times New Roman"/>
    </font>
    <font>
      <sz val="10.0"/>
      <color theme="0"/>
      <name val="Times New Roman"/>
    </font>
    <font>
      <b/>
      <sz val="11.0"/>
      <color theme="0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>
      <color theme="1"/>
      <name val="Arial"/>
      <scheme val="minor"/>
    </font>
    <font>
      <b/>
      <sz val="10.0"/>
      <color rgb="FFFF0000"/>
      <name val="Arial"/>
    </font>
    <font>
      <sz val="10.0"/>
      <color theme="1"/>
      <name val="Arial"/>
    </font>
    <font>
      <sz val="11.0"/>
      <color theme="1"/>
      <name val="Arial"/>
    </font>
    <font>
      <b/>
      <sz val="10.0"/>
      <color theme="1"/>
      <name val="Times New Roman"/>
    </font>
    <font>
      <b/>
      <sz val="11.0"/>
      <color theme="1"/>
      <name val="Arial"/>
    </font>
    <font>
      <b/>
      <u/>
      <sz val="11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  <fill>
      <patternFill patternType="solid">
        <fgColor rgb="FFCCFFCC"/>
        <bgColor rgb="FFCCFFCC"/>
      </patternFill>
    </fill>
    <fill>
      <patternFill patternType="solid">
        <fgColor rgb="FFC6D9F0"/>
        <bgColor rgb="FFC6D9F0"/>
      </patternFill>
    </fill>
    <fill>
      <patternFill patternType="solid">
        <fgColor rgb="FFEAF1DD"/>
        <bgColor rgb="FFEAF1DD"/>
      </patternFill>
    </fill>
  </fills>
  <borders count="19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double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2" fillId="2" fontId="3" numFmtId="0" xfId="0" applyAlignment="1" applyBorder="1" applyFont="1">
      <alignment shrinkToFit="0" vertical="bottom" wrapText="0"/>
    </xf>
    <xf borderId="3" fillId="2" fontId="3" numFmtId="0" xfId="0" applyAlignment="1" applyBorder="1" applyFont="1">
      <alignment shrinkToFit="0" vertical="bottom" wrapText="0"/>
    </xf>
    <xf borderId="4" fillId="2" fontId="2" numFmtId="0" xfId="0" applyAlignment="1" applyBorder="1" applyFont="1">
      <alignment shrinkToFit="0" vertical="bottom" wrapText="0"/>
    </xf>
    <xf borderId="5" fillId="2" fontId="3" numFmtId="0" xfId="0" applyAlignment="1" applyBorder="1" applyFont="1">
      <alignment shrinkToFit="0" vertical="bottom" wrapText="0"/>
    </xf>
    <xf borderId="6" fillId="2" fontId="3" numFmtId="0" xfId="0" applyAlignment="1" applyBorder="1" applyFont="1">
      <alignment shrinkToFit="0" vertical="bottom" wrapText="0"/>
    </xf>
    <xf borderId="7" fillId="2" fontId="4" numFmtId="0" xfId="0" applyAlignment="1" applyBorder="1" applyFont="1">
      <alignment horizontal="center" shrinkToFit="0" vertical="bottom" wrapText="0"/>
    </xf>
    <xf borderId="8" fillId="3" fontId="5" numFmtId="0" xfId="0" applyAlignment="1" applyBorder="1" applyFill="1" applyFont="1">
      <alignment shrinkToFit="0" vertical="bottom" wrapText="0"/>
    </xf>
    <xf borderId="1" fillId="2" fontId="4" numFmtId="0" xfId="0" applyAlignment="1" applyBorder="1" applyFont="1">
      <alignment horizontal="center" shrinkToFit="0" vertical="bottom" wrapText="0"/>
    </xf>
    <xf borderId="2" fillId="2" fontId="4" numFmtId="0" xfId="0" applyAlignment="1" applyBorder="1" applyFont="1">
      <alignment horizontal="center" shrinkToFit="0" vertical="bottom" wrapText="0"/>
    </xf>
    <xf borderId="3" fillId="2" fontId="4" numFmtId="0" xfId="0" applyAlignment="1" applyBorder="1" applyFont="1">
      <alignment horizontal="center" shrinkToFit="0" vertical="bottom" wrapText="0"/>
    </xf>
    <xf borderId="9" fillId="2" fontId="4" numFmtId="0" xfId="0" applyAlignment="1" applyBorder="1" applyFont="1">
      <alignment horizontal="center" shrinkToFit="0" vertical="bottom" wrapText="0"/>
    </xf>
    <xf borderId="10" fillId="2" fontId="4" numFmtId="0" xfId="0" applyAlignment="1" applyBorder="1" applyFont="1">
      <alignment horizontal="center" shrinkToFit="0" vertical="bottom" wrapText="0"/>
    </xf>
    <xf borderId="8" fillId="2" fontId="4" numFmtId="0" xfId="0" applyAlignment="1" applyBorder="1" applyFont="1">
      <alignment horizontal="center" shrinkToFit="0" vertical="bottom" wrapText="0"/>
    </xf>
    <xf borderId="11" fillId="2" fontId="4" numFmtId="0" xfId="0" applyAlignment="1" applyBorder="1" applyFont="1">
      <alignment horizontal="center" shrinkToFit="0" vertical="bottom" wrapText="0"/>
    </xf>
    <xf borderId="12" fillId="2" fontId="4" numFmtId="0" xfId="0" applyAlignment="1" applyBorder="1" applyFont="1">
      <alignment horizontal="center" shrinkToFit="0" vertical="bottom" wrapText="0"/>
    </xf>
    <xf borderId="4" fillId="2" fontId="4" numFmtId="0" xfId="0" applyAlignment="1" applyBorder="1" applyFont="1">
      <alignment horizontal="center" shrinkToFit="0" vertical="bottom" wrapText="0"/>
    </xf>
    <xf borderId="5" fillId="2" fontId="4" numFmtId="0" xfId="0" applyAlignment="1" applyBorder="1" applyFont="1">
      <alignment horizontal="center" shrinkToFit="0" vertical="bottom" wrapText="0"/>
    </xf>
    <xf borderId="6" fillId="2" fontId="4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5" numFmtId="165" xfId="0" applyAlignment="1" applyFont="1" applyNumberFormat="1">
      <alignment shrinkToFit="0" vertical="bottom" wrapText="0"/>
    </xf>
    <xf borderId="13" fillId="0" fontId="6" numFmtId="164" xfId="0" applyAlignment="1" applyBorder="1" applyFont="1" applyNumberFormat="1">
      <alignment shrinkToFit="0" vertical="bottom" wrapText="0"/>
    </xf>
    <xf borderId="0" fillId="0" fontId="7" numFmtId="0" xfId="0" applyFont="1"/>
    <xf borderId="0" fillId="0" fontId="8" numFmtId="0" xfId="0" applyAlignment="1" applyFont="1">
      <alignment shrinkToFit="0" vertical="bottom" wrapText="0"/>
    </xf>
    <xf borderId="0" fillId="0" fontId="6" numFmtId="164" xfId="0" applyAlignment="1" applyFont="1" applyNumberFormat="1">
      <alignment shrinkToFit="0" vertical="bottom" wrapText="0"/>
    </xf>
    <xf borderId="14" fillId="0" fontId="6" numFmtId="164" xfId="0" applyAlignment="1" applyBorder="1" applyFont="1" applyNumberFormat="1">
      <alignment shrinkToFit="0" vertical="bottom" wrapText="0"/>
    </xf>
    <xf borderId="0" fillId="0" fontId="5" numFmtId="166" xfId="0" applyAlignment="1" applyFont="1" applyNumberFormat="1">
      <alignment shrinkToFit="0" vertical="bottom" wrapText="0"/>
    </xf>
    <xf borderId="0" fillId="0" fontId="9" numFmtId="164" xfId="0" applyAlignment="1" applyFont="1" applyNumberFormat="1">
      <alignment shrinkToFit="0" vertical="bottom" wrapText="0"/>
    </xf>
    <xf borderId="15" fillId="0" fontId="6" numFmtId="164" xfId="0" applyAlignment="1" applyBorder="1" applyFont="1" applyNumberFormat="1">
      <alignment shrinkToFit="0" vertical="bottom" wrapText="0"/>
    </xf>
    <xf borderId="0" fillId="0" fontId="9" numFmtId="167" xfId="0" applyAlignment="1" applyFont="1" applyNumberFormat="1">
      <alignment shrinkToFit="0" vertical="bottom" wrapText="0"/>
    </xf>
    <xf borderId="0" fillId="0" fontId="10" numFmtId="164" xfId="0" applyAlignment="1" applyFont="1" applyNumberFormat="1">
      <alignment shrinkToFit="0" vertical="bottom" wrapText="0"/>
    </xf>
    <xf borderId="0" fillId="0" fontId="10" numFmtId="165" xfId="0" applyAlignment="1" applyFont="1" applyNumberFormat="1">
      <alignment shrinkToFit="0" vertical="bottom" wrapText="0"/>
    </xf>
    <xf borderId="0" fillId="0" fontId="9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0" fillId="0" fontId="6" numFmtId="168" xfId="0" applyAlignment="1" applyFont="1" applyNumberFormat="1">
      <alignment shrinkToFit="0" vertical="bottom" wrapText="0"/>
    </xf>
    <xf borderId="16" fillId="4" fontId="6" numFmtId="164" xfId="0" applyAlignment="1" applyBorder="1" applyFill="1" applyFont="1" applyNumberFormat="1">
      <alignment shrinkToFit="0" vertical="bottom" wrapText="0"/>
    </xf>
    <xf borderId="16" fillId="5" fontId="6" numFmtId="168" xfId="0" applyAlignment="1" applyBorder="1" applyFill="1" applyFont="1" applyNumberFormat="1">
      <alignment shrinkToFit="0" vertical="bottom" wrapText="0"/>
    </xf>
    <xf borderId="8" fillId="5" fontId="6" numFmtId="168" xfId="0" applyAlignment="1" applyBorder="1" applyFont="1" applyNumberFormat="1">
      <alignment shrinkToFit="0" vertical="bottom" wrapText="0"/>
    </xf>
    <xf borderId="17" fillId="6" fontId="6" numFmtId="168" xfId="0" applyAlignment="1" applyBorder="1" applyFill="1" applyFont="1" applyNumberFormat="1">
      <alignment shrinkToFit="0" vertical="bottom" wrapText="0"/>
    </xf>
    <xf borderId="0" fillId="0" fontId="12" numFmtId="10" xfId="0" applyAlignment="1" applyFont="1" applyNumberFormat="1">
      <alignment shrinkToFit="0" vertical="bottom" wrapText="0"/>
    </xf>
    <xf borderId="0" fillId="0" fontId="6" numFmtId="10" xfId="0" applyAlignment="1" applyFont="1" applyNumberFormat="1">
      <alignment shrinkToFit="0" vertical="bottom" wrapText="0"/>
    </xf>
    <xf borderId="0" fillId="0" fontId="6" numFmtId="165" xfId="0" applyAlignment="1" applyFont="1" applyNumberFormat="1">
      <alignment shrinkToFit="0" vertical="bottom" wrapText="0"/>
    </xf>
    <xf borderId="0" fillId="0" fontId="5" numFmtId="3" xfId="0" applyAlignment="1" applyFont="1" applyNumberFormat="1">
      <alignment shrinkToFit="0" vertical="bottom" wrapText="0"/>
    </xf>
    <xf borderId="0" fillId="0" fontId="5" numFmtId="167" xfId="0" applyAlignment="1" applyFont="1" applyNumberFormat="1">
      <alignment shrinkToFit="0" vertical="bottom" wrapText="0"/>
    </xf>
    <xf borderId="0" fillId="0" fontId="5" numFmtId="168" xfId="0" applyAlignment="1" applyFont="1" applyNumberFormat="1">
      <alignment shrinkToFit="0" vertical="bottom" wrapText="0"/>
    </xf>
    <xf borderId="16" fillId="7" fontId="6" numFmtId="164" xfId="0" applyAlignment="1" applyBorder="1" applyFill="1" applyFont="1" applyNumberFormat="1">
      <alignment shrinkToFit="0" vertical="bottom" wrapText="0"/>
    </xf>
    <xf borderId="16" fillId="8" fontId="6" numFmtId="164" xfId="0" applyAlignment="1" applyBorder="1" applyFill="1" applyFont="1" applyNumberFormat="1">
      <alignment shrinkToFit="0" vertical="bottom" wrapText="0"/>
    </xf>
    <xf borderId="8" fillId="7" fontId="6" numFmtId="164" xfId="0" applyAlignment="1" applyBorder="1" applyFont="1" applyNumberFormat="1">
      <alignment shrinkToFit="0" vertical="bottom" wrapText="0"/>
    </xf>
    <xf borderId="8" fillId="8" fontId="6" numFmtId="164" xfId="0" applyAlignment="1" applyBorder="1" applyFont="1" applyNumberFormat="1">
      <alignment shrinkToFit="0" vertical="bottom" wrapText="0"/>
    </xf>
    <xf borderId="16" fillId="5" fontId="6" numFmtId="164" xfId="0" applyAlignment="1" applyBorder="1" applyFont="1" applyNumberFormat="1">
      <alignment shrinkToFit="0" vertical="bottom" wrapText="0"/>
    </xf>
    <xf borderId="17" fillId="8" fontId="6" numFmtId="168" xfId="0" applyAlignment="1" applyBorder="1" applyFont="1" applyNumberFormat="1">
      <alignment shrinkToFit="0" vertical="bottom" wrapText="0"/>
    </xf>
    <xf borderId="8" fillId="3" fontId="5" numFmtId="166" xfId="0" applyAlignment="1" applyBorder="1" applyFont="1" applyNumberFormat="1">
      <alignment shrinkToFit="0" vertical="bottom" wrapText="0"/>
    </xf>
    <xf borderId="13" fillId="0" fontId="6" numFmtId="168" xfId="0" applyAlignment="1" applyBorder="1" applyFont="1" applyNumberFormat="1">
      <alignment shrinkToFit="0" vertical="bottom" wrapText="0"/>
    </xf>
    <xf borderId="16" fillId="4" fontId="6" numFmtId="168" xfId="0" applyAlignment="1" applyBorder="1" applyFont="1" applyNumberFormat="1">
      <alignment shrinkToFit="0" vertical="bottom" wrapText="0"/>
    </xf>
    <xf borderId="8" fillId="8" fontId="6" numFmtId="168" xfId="0" applyAlignment="1" applyBorder="1" applyFont="1" applyNumberFormat="1">
      <alignment shrinkToFit="0" vertical="bottom" wrapText="0"/>
    </xf>
    <xf borderId="4" fillId="2" fontId="2" numFmtId="0" xfId="0" applyAlignment="1" applyBorder="1" applyFont="1">
      <alignment horizontal="right" shrinkToFit="0" vertical="center" wrapText="0"/>
    </xf>
    <xf borderId="5" fillId="2" fontId="3" numFmtId="0" xfId="0" applyAlignment="1" applyBorder="1" applyFont="1">
      <alignment horizontal="center" shrinkToFit="0" vertical="center" wrapText="0"/>
    </xf>
    <xf borderId="0" fillId="0" fontId="13" numFmtId="0" xfId="0" applyAlignment="1" applyFont="1">
      <alignment shrinkToFit="0" vertical="bottom" wrapText="0"/>
    </xf>
    <xf borderId="0" fillId="0" fontId="9" numFmtId="168" xfId="0" applyAlignment="1" applyFont="1" applyNumberFormat="1">
      <alignment shrinkToFit="0" vertical="bottom" wrapText="0"/>
    </xf>
    <xf borderId="18" fillId="0" fontId="9" numFmtId="168" xfId="0" applyAlignment="1" applyBorder="1" applyFont="1" applyNumberFormat="1">
      <alignment shrinkToFit="0" vertical="bottom" wrapText="0"/>
    </xf>
    <xf borderId="18" fillId="0" fontId="6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35.38"/>
    <col customWidth="1" min="3" max="3" width="3.38"/>
    <col customWidth="1" min="4" max="4" width="19.13"/>
    <col customWidth="1" min="5" max="5" width="2.63"/>
    <col customWidth="1" min="6" max="6" width="17.88"/>
    <col customWidth="1" min="7" max="7" width="2.88"/>
    <col customWidth="1" min="8" max="8" width="18.25"/>
    <col customWidth="1" min="9" max="9" width="2.88"/>
    <col customWidth="1" min="10" max="10" width="3.75"/>
    <col customWidth="1" min="11" max="11" width="14.75"/>
    <col customWidth="1" min="12" max="12" width="19.63"/>
    <col customWidth="1" min="13" max="13" width="21.38"/>
    <col customWidth="1" min="14" max="17" width="8.0"/>
    <col customWidth="1" min="18" max="18" width="12.75"/>
    <col customWidth="1" min="19" max="22" width="8.0"/>
  </cols>
  <sheetData>
    <row r="1" ht="15.75" customHeight="1">
      <c r="A1" s="1"/>
      <c r="B1" s="2" t="s">
        <v>0</v>
      </c>
      <c r="C1" s="3"/>
      <c r="D1" s="3"/>
      <c r="E1" s="3"/>
      <c r="F1" s="3"/>
      <c r="G1" s="3"/>
      <c r="H1" s="4"/>
    </row>
    <row r="2" ht="15.75" customHeight="1">
      <c r="A2" s="1"/>
      <c r="B2" s="5" t="s">
        <v>1</v>
      </c>
      <c r="C2" s="6"/>
      <c r="D2" s="6"/>
      <c r="E2" s="6"/>
      <c r="F2" s="6"/>
      <c r="G2" s="6"/>
      <c r="H2" s="7"/>
    </row>
    <row r="3" ht="12.75" customHeight="1">
      <c r="A3" s="1"/>
      <c r="B3" s="1"/>
      <c r="C3" s="1"/>
      <c r="D3" s="1"/>
      <c r="E3" s="1"/>
      <c r="F3" s="1"/>
      <c r="G3" s="1"/>
      <c r="H3" s="1"/>
    </row>
    <row r="4" ht="15.0" customHeight="1">
      <c r="A4" s="1"/>
      <c r="B4" s="8" t="s">
        <v>2</v>
      </c>
      <c r="C4" s="9"/>
      <c r="D4" s="10" t="s">
        <v>2</v>
      </c>
      <c r="E4" s="11"/>
      <c r="F4" s="11"/>
      <c r="G4" s="11"/>
      <c r="H4" s="12" t="s">
        <v>3</v>
      </c>
    </row>
    <row r="5" ht="15.0" customHeight="1">
      <c r="A5" s="1"/>
      <c r="B5" s="13" t="s">
        <v>2</v>
      </c>
      <c r="C5" s="9"/>
      <c r="D5" s="14" t="s">
        <v>4</v>
      </c>
      <c r="E5" s="15"/>
      <c r="F5" s="15" t="s">
        <v>5</v>
      </c>
      <c r="G5" s="15"/>
      <c r="H5" s="16" t="s">
        <v>5</v>
      </c>
    </row>
    <row r="6" ht="15.0" customHeight="1">
      <c r="A6" s="1"/>
      <c r="B6" s="17" t="s">
        <v>6</v>
      </c>
      <c r="C6" s="9"/>
      <c r="D6" s="18" t="s">
        <v>7</v>
      </c>
      <c r="E6" s="19"/>
      <c r="F6" s="19" t="s">
        <v>8</v>
      </c>
      <c r="G6" s="19"/>
      <c r="H6" s="20" t="s">
        <v>9</v>
      </c>
    </row>
    <row r="7" ht="15.0" customHeight="1">
      <c r="A7" s="1"/>
      <c r="B7" s="21"/>
      <c r="C7" s="22"/>
      <c r="D7" s="21"/>
      <c r="E7" s="21"/>
      <c r="F7" s="21"/>
      <c r="G7" s="21"/>
      <c r="H7" s="21"/>
    </row>
    <row r="8" ht="15.0" customHeight="1">
      <c r="A8" s="1"/>
      <c r="B8" s="23" t="s">
        <v>10</v>
      </c>
      <c r="C8" s="22"/>
      <c r="D8" s="22"/>
      <c r="E8" s="24"/>
      <c r="F8" s="22"/>
      <c r="G8" s="24"/>
      <c r="H8" s="22"/>
    </row>
    <row r="9" ht="15.0" customHeight="1">
      <c r="A9" s="1"/>
      <c r="B9" s="22" t="s">
        <v>11</v>
      </c>
      <c r="C9" s="22"/>
      <c r="D9" s="24">
        <v>416765.0</v>
      </c>
      <c r="E9" s="24" t="s">
        <v>2</v>
      </c>
      <c r="F9" s="24">
        <v>362000.0</v>
      </c>
      <c r="G9" s="24"/>
      <c r="H9" s="24">
        <v>362000.0</v>
      </c>
    </row>
    <row r="10" ht="15.0" customHeight="1">
      <c r="A10" s="1"/>
      <c r="B10" s="22" t="s">
        <v>12</v>
      </c>
      <c r="C10" s="22"/>
      <c r="D10" s="25">
        <v>73179.0</v>
      </c>
      <c r="E10" s="24" t="s">
        <v>2</v>
      </c>
      <c r="F10" s="25">
        <v>48000.0</v>
      </c>
      <c r="G10" s="24"/>
      <c r="H10" s="25">
        <v>48000.0</v>
      </c>
    </row>
    <row r="11" ht="15.0" customHeight="1">
      <c r="A11" s="1"/>
      <c r="B11" s="22" t="s">
        <v>13</v>
      </c>
      <c r="C11" s="22"/>
      <c r="D11" s="25">
        <v>65408.0</v>
      </c>
      <c r="E11" s="24"/>
      <c r="F11" s="25">
        <v>100000.0</v>
      </c>
      <c r="G11" s="24"/>
      <c r="H11" s="25">
        <v>100000.0</v>
      </c>
    </row>
    <row r="12" ht="15.0" customHeight="1">
      <c r="A12" s="1"/>
      <c r="B12" s="22" t="s">
        <v>14</v>
      </c>
      <c r="C12" s="22"/>
      <c r="D12" s="25">
        <v>783263.0</v>
      </c>
      <c r="E12" s="24" t="s">
        <v>2</v>
      </c>
      <c r="F12" s="25">
        <v>617365.0</v>
      </c>
      <c r="G12" s="24"/>
      <c r="H12" s="25">
        <v>617365.0</v>
      </c>
    </row>
    <row r="13" ht="15.0" customHeight="1">
      <c r="A13" s="1"/>
      <c r="B13" s="23" t="s">
        <v>15</v>
      </c>
      <c r="C13" s="22"/>
      <c r="D13" s="26">
        <f>SUM(D9:D12)</f>
        <v>1338615</v>
      </c>
      <c r="E13" s="24" t="s">
        <v>2</v>
      </c>
      <c r="F13" s="26">
        <f>SUM(F9:F12)</f>
        <v>1127365</v>
      </c>
      <c r="G13" s="24"/>
      <c r="H13" s="26">
        <f>SUM(H9:H12)</f>
        <v>1127365</v>
      </c>
    </row>
    <row r="14" ht="15.0" customHeight="1">
      <c r="A14" s="1"/>
      <c r="B14" s="22"/>
      <c r="C14" s="22"/>
      <c r="D14" s="24"/>
      <c r="E14" s="24" t="s">
        <v>2</v>
      </c>
      <c r="F14" s="24"/>
      <c r="G14" s="24"/>
      <c r="H14" s="24"/>
    </row>
    <row r="15" ht="15.0" customHeight="1">
      <c r="A15" s="1"/>
      <c r="B15" s="23" t="s">
        <v>16</v>
      </c>
      <c r="C15" s="22"/>
      <c r="D15" s="22"/>
      <c r="E15" s="24"/>
      <c r="F15" s="22"/>
      <c r="G15" s="24"/>
      <c r="H15" s="22"/>
    </row>
    <row r="16" ht="15.0" customHeight="1">
      <c r="A16" s="1"/>
      <c r="B16" s="22" t="s">
        <v>17</v>
      </c>
      <c r="C16" s="22"/>
      <c r="D16" s="24">
        <v>12894.0</v>
      </c>
      <c r="E16" s="24" t="s">
        <v>2</v>
      </c>
      <c r="F16" s="24">
        <v>2000.0</v>
      </c>
      <c r="G16" s="24"/>
      <c r="H16" s="24">
        <v>2000.0</v>
      </c>
      <c r="I16" s="27" t="s">
        <v>2</v>
      </c>
    </row>
    <row r="17" ht="15.0" customHeight="1">
      <c r="A17" s="1"/>
      <c r="B17" s="22" t="s">
        <v>18</v>
      </c>
      <c r="C17" s="22"/>
      <c r="D17" s="25">
        <v>170872.0</v>
      </c>
      <c r="E17" s="24"/>
      <c r="F17" s="25">
        <v>100000.0</v>
      </c>
      <c r="G17" s="24"/>
      <c r="H17" s="25">
        <v>100000.0</v>
      </c>
      <c r="J17" s="27" t="s">
        <v>2</v>
      </c>
    </row>
    <row r="18" ht="15.0" customHeight="1">
      <c r="A18" s="1"/>
      <c r="B18" s="23" t="s">
        <v>19</v>
      </c>
      <c r="C18" s="22"/>
      <c r="D18" s="26">
        <f>SUM(D16:D17)</f>
        <v>183766</v>
      </c>
      <c r="E18" s="24" t="s">
        <v>2</v>
      </c>
      <c r="F18" s="26">
        <f>SUM(F16:F17)</f>
        <v>102000</v>
      </c>
      <c r="G18" s="24"/>
      <c r="H18" s="26">
        <f>SUM(H16:H17)</f>
        <v>102000</v>
      </c>
    </row>
    <row r="19" ht="15.0" customHeight="1">
      <c r="A19" s="1"/>
      <c r="B19" s="22"/>
      <c r="C19" s="22"/>
      <c r="D19" s="24"/>
      <c r="E19" s="24"/>
      <c r="F19" s="24"/>
      <c r="G19" s="24"/>
      <c r="H19" s="24"/>
    </row>
    <row r="20" ht="15.0" customHeight="1">
      <c r="A20" s="1"/>
      <c r="B20" s="23" t="s">
        <v>20</v>
      </c>
      <c r="C20" s="22"/>
      <c r="D20" s="22"/>
      <c r="E20" s="24"/>
      <c r="F20" s="22"/>
      <c r="G20" s="24"/>
      <c r="H20" s="22"/>
    </row>
    <row r="21" ht="15.0" customHeight="1">
      <c r="A21" s="1"/>
      <c r="B21" s="22" t="s">
        <v>21</v>
      </c>
      <c r="C21" s="22"/>
      <c r="D21" s="24">
        <v>262352.0</v>
      </c>
      <c r="E21" s="24" t="s">
        <v>2</v>
      </c>
      <c r="F21" s="24">
        <v>250000.0</v>
      </c>
      <c r="G21" s="24"/>
      <c r="H21" s="24">
        <v>298000.0</v>
      </c>
    </row>
    <row r="22" ht="15.0" customHeight="1">
      <c r="A22" s="1"/>
      <c r="B22" s="22" t="s">
        <v>22</v>
      </c>
      <c r="C22" s="22"/>
      <c r="D22" s="24">
        <v>1943.0</v>
      </c>
      <c r="E22" s="24"/>
      <c r="F22" s="24">
        <v>2000.0</v>
      </c>
      <c r="G22" s="24"/>
      <c r="H22" s="25">
        <v>2000.0</v>
      </c>
    </row>
    <row r="23" ht="15.0" customHeight="1">
      <c r="A23" s="1"/>
      <c r="B23" s="23" t="s">
        <v>23</v>
      </c>
      <c r="C23" s="22"/>
      <c r="D23" s="26">
        <f>SUM(D21:D22)</f>
        <v>264295</v>
      </c>
      <c r="E23" s="24" t="s">
        <v>2</v>
      </c>
      <c r="F23" s="26">
        <f>SUM(F21:F22)</f>
        <v>252000</v>
      </c>
      <c r="G23" s="24"/>
      <c r="H23" s="26">
        <f>SUM(H21:H22)</f>
        <v>300000</v>
      </c>
      <c r="J23" s="27" t="s">
        <v>2</v>
      </c>
    </row>
    <row r="24" ht="15.0" customHeight="1">
      <c r="A24" s="1"/>
      <c r="B24" s="22"/>
      <c r="C24" s="22"/>
      <c r="D24" s="24"/>
      <c r="E24" s="24"/>
      <c r="F24" s="24"/>
      <c r="G24" s="24"/>
      <c r="H24" s="24"/>
      <c r="L24" s="28"/>
    </row>
    <row r="25" ht="15.0" customHeight="1">
      <c r="A25" s="1"/>
      <c r="B25" s="23" t="s">
        <v>24</v>
      </c>
      <c r="C25" s="22"/>
      <c r="D25" s="22"/>
      <c r="E25" s="24"/>
      <c r="F25" s="22"/>
      <c r="G25" s="24"/>
      <c r="H25" s="22"/>
    </row>
    <row r="26" ht="15.0" customHeight="1">
      <c r="A26" s="1"/>
      <c r="B26" s="22" t="s">
        <v>25</v>
      </c>
      <c r="C26" s="22"/>
      <c r="D26" s="24">
        <v>6000.0</v>
      </c>
      <c r="E26" s="24" t="s">
        <v>2</v>
      </c>
      <c r="F26" s="24">
        <v>0.0</v>
      </c>
      <c r="G26" s="24"/>
      <c r="H26" s="24">
        <v>0.0</v>
      </c>
    </row>
    <row r="27" ht="15.0" customHeight="1">
      <c r="A27" s="1"/>
      <c r="B27" s="22" t="s">
        <v>26</v>
      </c>
      <c r="C27" s="22"/>
      <c r="D27" s="25">
        <v>1000.0</v>
      </c>
      <c r="E27" s="24" t="s">
        <v>2</v>
      </c>
      <c r="F27" s="25">
        <v>0.0</v>
      </c>
      <c r="G27" s="24"/>
      <c r="H27" s="25">
        <v>0.0</v>
      </c>
    </row>
    <row r="28" ht="15.0" customHeight="1">
      <c r="A28" s="1"/>
      <c r="B28" s="23" t="s">
        <v>27</v>
      </c>
      <c r="C28" s="22"/>
      <c r="D28" s="26">
        <f>SUM(D26:D27)</f>
        <v>7000</v>
      </c>
      <c r="E28" s="24" t="s">
        <v>2</v>
      </c>
      <c r="F28" s="26">
        <f>SUM(F26:F27)</f>
        <v>0</v>
      </c>
      <c r="G28" s="24"/>
      <c r="H28" s="26">
        <f>SUM(H26:H27)</f>
        <v>0</v>
      </c>
    </row>
    <row r="29" ht="15.0" customHeight="1">
      <c r="A29" s="1"/>
      <c r="B29" s="23"/>
      <c r="C29" s="22"/>
      <c r="D29" s="29"/>
      <c r="E29" s="24"/>
      <c r="F29" s="29"/>
      <c r="G29" s="24"/>
      <c r="H29" s="29"/>
    </row>
    <row r="30" ht="15.0" customHeight="1">
      <c r="A30" s="1"/>
      <c r="B30" s="23" t="s">
        <v>28</v>
      </c>
      <c r="C30" s="22"/>
      <c r="D30" s="22"/>
      <c r="E30" s="24"/>
      <c r="F30" s="22"/>
      <c r="G30" s="24"/>
      <c r="H30" s="22"/>
    </row>
    <row r="31" ht="15.0" customHeight="1">
      <c r="A31" s="1"/>
      <c r="B31" s="22" t="s">
        <v>29</v>
      </c>
      <c r="C31" s="22"/>
      <c r="D31" s="24">
        <v>0.0</v>
      </c>
      <c r="E31" s="24" t="s">
        <v>2</v>
      </c>
      <c r="F31" s="24">
        <v>0.0</v>
      </c>
      <c r="G31" s="24"/>
      <c r="H31" s="24">
        <v>0.0</v>
      </c>
    </row>
    <row r="32" ht="15.0" customHeight="1">
      <c r="A32" s="1"/>
      <c r="B32" s="23" t="s">
        <v>30</v>
      </c>
      <c r="C32" s="22"/>
      <c r="D32" s="26">
        <f>SUM(D31)</f>
        <v>0</v>
      </c>
      <c r="E32" s="24" t="s">
        <v>2</v>
      </c>
      <c r="F32" s="26">
        <f>SUM(F31)</f>
        <v>0</v>
      </c>
      <c r="G32" s="24"/>
      <c r="H32" s="26">
        <f>SUM(H31)</f>
        <v>0</v>
      </c>
    </row>
    <row r="33" ht="15.0" customHeight="1">
      <c r="A33" s="1"/>
      <c r="B33" s="22"/>
      <c r="C33" s="22"/>
      <c r="D33" s="24"/>
      <c r="E33" s="24"/>
      <c r="F33" s="24"/>
      <c r="G33" s="24"/>
      <c r="H33" s="24"/>
    </row>
    <row r="34" ht="15.0" customHeight="1">
      <c r="A34" s="1"/>
      <c r="B34" s="23" t="s">
        <v>31</v>
      </c>
      <c r="C34" s="22"/>
      <c r="D34" s="22"/>
      <c r="E34" s="24"/>
      <c r="F34" s="22"/>
      <c r="G34" s="24"/>
      <c r="H34" s="22"/>
    </row>
    <row r="35" ht="15.0" customHeight="1">
      <c r="A35" s="1"/>
      <c r="B35" s="22" t="s">
        <v>32</v>
      </c>
      <c r="C35" s="22"/>
      <c r="D35" s="24">
        <v>0.0</v>
      </c>
      <c r="E35" s="24" t="s">
        <v>2</v>
      </c>
      <c r="F35" s="24">
        <v>0.0</v>
      </c>
      <c r="G35" s="24"/>
      <c r="H35" s="24">
        <v>0.0</v>
      </c>
    </row>
    <row r="36" ht="15.0" customHeight="1">
      <c r="A36" s="1"/>
      <c r="B36" s="23" t="s">
        <v>33</v>
      </c>
      <c r="C36" s="22"/>
      <c r="D36" s="26">
        <f>SUM(D35)</f>
        <v>0</v>
      </c>
      <c r="E36" s="24" t="s">
        <v>2</v>
      </c>
      <c r="F36" s="26">
        <f>SUM(F35)</f>
        <v>0</v>
      </c>
      <c r="G36" s="24"/>
      <c r="H36" s="26">
        <f>SUM(H35)</f>
        <v>0</v>
      </c>
    </row>
    <row r="37" ht="15.0" customHeight="1">
      <c r="A37" s="1"/>
      <c r="B37" s="23"/>
      <c r="C37" s="22"/>
      <c r="D37" s="30"/>
      <c r="E37" s="24"/>
      <c r="F37" s="30"/>
      <c r="G37" s="24"/>
      <c r="H37" s="30"/>
    </row>
    <row r="38" ht="15.0" customHeight="1">
      <c r="A38" s="1"/>
      <c r="B38" s="23"/>
      <c r="C38" s="22"/>
      <c r="D38" s="29"/>
      <c r="E38" s="24"/>
      <c r="F38" s="29"/>
      <c r="G38" s="24"/>
      <c r="H38" s="29"/>
    </row>
    <row r="39" ht="15.0" customHeight="1">
      <c r="A39" s="1"/>
      <c r="B39" s="23" t="s">
        <v>34</v>
      </c>
      <c r="C39" s="22"/>
      <c r="D39" s="22"/>
      <c r="E39" s="24"/>
      <c r="F39" s="22"/>
      <c r="G39" s="24"/>
      <c r="H39" s="22"/>
    </row>
    <row r="40" ht="15.0" customHeight="1">
      <c r="A40" s="1"/>
      <c r="B40" s="22" t="s">
        <v>35</v>
      </c>
      <c r="C40" s="22"/>
      <c r="D40" s="24">
        <v>33073.0</v>
      </c>
      <c r="E40" s="24" t="s">
        <v>2</v>
      </c>
      <c r="F40" s="24">
        <v>50000.0</v>
      </c>
      <c r="G40" s="24"/>
      <c r="H40" s="24">
        <v>50000.0</v>
      </c>
    </row>
    <row r="41" ht="15.0" customHeight="1">
      <c r="A41" s="1"/>
      <c r="B41" s="22" t="s">
        <v>36</v>
      </c>
      <c r="C41" s="22"/>
      <c r="D41" s="25">
        <v>260.0</v>
      </c>
      <c r="E41" s="24" t="s">
        <v>2</v>
      </c>
      <c r="F41" s="31">
        <v>0.0</v>
      </c>
      <c r="G41" s="24"/>
      <c r="H41" s="31">
        <v>0.0</v>
      </c>
    </row>
    <row r="42" ht="15.0" customHeight="1">
      <c r="A42" s="1"/>
      <c r="B42" s="23" t="s">
        <v>37</v>
      </c>
      <c r="C42" s="22"/>
      <c r="D42" s="26">
        <f>SUM(D40:D41)</f>
        <v>33333</v>
      </c>
      <c r="E42" s="24" t="s">
        <v>2</v>
      </c>
      <c r="F42" s="26">
        <f>SUM(F40:F41)</f>
        <v>50000</v>
      </c>
      <c r="G42" s="24"/>
      <c r="H42" s="26">
        <f>SUM(H40:H41)</f>
        <v>50000</v>
      </c>
    </row>
    <row r="43" ht="15.0" customHeight="1">
      <c r="A43" s="1"/>
      <c r="B43" s="23"/>
      <c r="C43" s="22"/>
      <c r="D43" s="29"/>
      <c r="E43" s="24"/>
      <c r="F43" s="29"/>
      <c r="G43" s="24"/>
      <c r="H43" s="29"/>
    </row>
    <row r="44" ht="15.0" customHeight="1">
      <c r="A44" s="1"/>
      <c r="B44" s="23" t="s">
        <v>38</v>
      </c>
      <c r="C44" s="22"/>
      <c r="D44" s="22"/>
      <c r="E44" s="24"/>
      <c r="F44" s="22"/>
      <c r="G44" s="24"/>
      <c r="H44" s="22"/>
    </row>
    <row r="45" ht="15.0" customHeight="1">
      <c r="A45" s="1"/>
      <c r="B45" s="22" t="s">
        <v>39</v>
      </c>
      <c r="C45" s="22"/>
      <c r="D45" s="24">
        <v>0.0</v>
      </c>
      <c r="E45" s="24" t="s">
        <v>2</v>
      </c>
      <c r="F45" s="24">
        <v>0.0</v>
      </c>
      <c r="G45" s="24"/>
      <c r="H45" s="29">
        <v>0.0</v>
      </c>
      <c r="L45" s="32"/>
    </row>
    <row r="46" ht="15.0" customHeight="1">
      <c r="A46" s="1"/>
      <c r="B46" s="23" t="s">
        <v>40</v>
      </c>
      <c r="C46" s="22"/>
      <c r="D46" s="26">
        <f>SUM(D45)</f>
        <v>0</v>
      </c>
      <c r="E46" s="24" t="s">
        <v>2</v>
      </c>
      <c r="F46" s="26">
        <f>SUM(F45)</f>
        <v>0</v>
      </c>
      <c r="G46" s="24"/>
      <c r="H46" s="26">
        <f>SUM(H45)</f>
        <v>0</v>
      </c>
    </row>
    <row r="47" ht="15.0" customHeight="1">
      <c r="A47" s="1"/>
      <c r="B47" s="23"/>
      <c r="C47" s="22"/>
      <c r="D47" s="29"/>
      <c r="E47" s="24"/>
      <c r="F47" s="29"/>
      <c r="G47" s="24"/>
      <c r="H47" s="29"/>
    </row>
    <row r="48" ht="15.75" customHeight="1">
      <c r="A48" s="1"/>
      <c r="B48" s="23" t="s">
        <v>41</v>
      </c>
      <c r="C48" s="22"/>
      <c r="D48" s="33">
        <f>+D13+D18+D23+D28+D32+D36+D42+D46</f>
        <v>1827009</v>
      </c>
      <c r="E48" s="24" t="s">
        <v>2</v>
      </c>
      <c r="F48" s="33">
        <f>+F13+F18+F23+F28+F32+F36+F42+F46</f>
        <v>1531365</v>
      </c>
      <c r="G48" s="24"/>
      <c r="H48" s="33">
        <f>+H13+H18+H23+H28+H32+H36+H42+H46</f>
        <v>1579365</v>
      </c>
      <c r="K48" s="34"/>
    </row>
    <row r="49" ht="15.75" customHeight="1">
      <c r="A49" s="1"/>
      <c r="B49" s="23"/>
      <c r="C49" s="22"/>
      <c r="D49" s="29"/>
      <c r="E49" s="24"/>
      <c r="F49" s="29"/>
      <c r="G49" s="24"/>
      <c r="H49" s="29"/>
    </row>
    <row r="50" ht="15.0" customHeight="1">
      <c r="A50" s="1"/>
      <c r="B50" s="23"/>
      <c r="C50" s="22"/>
      <c r="D50" s="29"/>
      <c r="E50" s="24"/>
      <c r="F50" s="29"/>
      <c r="G50" s="24"/>
      <c r="H50" s="29"/>
    </row>
    <row r="51" ht="15.0" customHeight="1">
      <c r="A51" s="1"/>
      <c r="B51" s="23"/>
      <c r="C51" s="22"/>
      <c r="D51" s="29"/>
      <c r="E51" s="24"/>
      <c r="F51" s="29"/>
      <c r="G51" s="24"/>
      <c r="H51" s="29"/>
    </row>
    <row r="52" ht="15.0" customHeight="1">
      <c r="A52" s="1"/>
      <c r="B52" s="23"/>
      <c r="C52" s="22"/>
      <c r="D52" s="29"/>
      <c r="E52" s="24"/>
      <c r="F52" s="29"/>
      <c r="G52" s="24"/>
      <c r="H52" s="29"/>
    </row>
    <row r="53" ht="15.0" customHeight="1">
      <c r="A53" s="1"/>
      <c r="B53" s="23"/>
      <c r="C53" s="22"/>
      <c r="D53" s="29"/>
      <c r="E53" s="24"/>
      <c r="F53" s="29"/>
      <c r="G53" s="24"/>
      <c r="H53" s="29"/>
    </row>
    <row r="54" ht="15.75" customHeight="1">
      <c r="A54" s="1"/>
      <c r="B54" s="2" t="s">
        <v>42</v>
      </c>
      <c r="C54" s="3"/>
      <c r="D54" s="3"/>
      <c r="E54" s="3"/>
      <c r="F54" s="3"/>
      <c r="G54" s="3"/>
      <c r="H54" s="4"/>
    </row>
    <row r="55" ht="15.75" customHeight="1">
      <c r="A55" s="1"/>
      <c r="B55" s="5" t="str">
        <f>+B2</f>
        <v>                                                                        FY 2024/2025 Budget</v>
      </c>
      <c r="C55" s="6"/>
      <c r="D55" s="6"/>
      <c r="E55" s="6"/>
      <c r="F55" s="6"/>
      <c r="G55" s="6"/>
      <c r="H55" s="7"/>
    </row>
    <row r="56" ht="15.0" customHeight="1">
      <c r="A56" s="1"/>
      <c r="B56" s="23"/>
      <c r="C56" s="22"/>
      <c r="D56" s="29"/>
      <c r="E56" s="24"/>
      <c r="F56" s="29"/>
      <c r="G56" s="24"/>
      <c r="H56" s="29"/>
    </row>
    <row r="57" ht="15.0" customHeight="1">
      <c r="A57" s="1"/>
      <c r="B57" s="8" t="s">
        <v>2</v>
      </c>
      <c r="C57" s="22"/>
      <c r="D57" s="10" t="s">
        <v>43</v>
      </c>
      <c r="E57" s="11"/>
      <c r="F57" s="11" t="s">
        <v>2</v>
      </c>
      <c r="G57" s="11"/>
      <c r="H57" s="12" t="str">
        <f>+$H$4</f>
        <v>Tenative</v>
      </c>
    </row>
    <row r="58" ht="15.0" customHeight="1">
      <c r="A58" s="1"/>
      <c r="B58" s="13" t="s">
        <v>2</v>
      </c>
      <c r="C58" s="22"/>
      <c r="D58" s="14" t="str">
        <f>+$D$5</f>
        <v>Actual</v>
      </c>
      <c r="E58" s="15"/>
      <c r="F58" s="15" t="str">
        <f>+$F$5</f>
        <v>Budget</v>
      </c>
      <c r="G58" s="15"/>
      <c r="H58" s="16" t="str">
        <f>+$H$5</f>
        <v>Budget</v>
      </c>
    </row>
    <row r="59" ht="15.0" customHeight="1">
      <c r="A59" s="1"/>
      <c r="B59" s="17" t="s">
        <v>44</v>
      </c>
      <c r="C59" s="22"/>
      <c r="D59" s="18" t="str">
        <f>+$D$6</f>
        <v>FY 2023</v>
      </c>
      <c r="E59" s="19"/>
      <c r="F59" s="19" t="str">
        <f>+$F$6</f>
        <v>FY 2024</v>
      </c>
      <c r="G59" s="19"/>
      <c r="H59" s="20" t="str">
        <f>+$H$6</f>
        <v>FY 2025</v>
      </c>
    </row>
    <row r="60" ht="15.0" customHeight="1">
      <c r="A60" s="1"/>
      <c r="B60" s="22"/>
      <c r="C60" s="22"/>
      <c r="D60" s="24"/>
      <c r="E60" s="24"/>
      <c r="F60" s="24"/>
      <c r="G60" s="24"/>
      <c r="H60" s="24"/>
    </row>
    <row r="61" ht="15.0" customHeight="1">
      <c r="A61" s="1"/>
      <c r="B61" s="22" t="s">
        <v>45</v>
      </c>
      <c r="C61" s="22"/>
      <c r="D61" s="24">
        <f>'City Council'!C24</f>
        <v>126591</v>
      </c>
      <c r="E61" s="24" t="s">
        <v>2</v>
      </c>
      <c r="F61" s="24">
        <f>'City Council'!E24</f>
        <v>200100</v>
      </c>
      <c r="G61" s="24"/>
      <c r="H61" s="24">
        <f>'City Council'!G24</f>
        <v>344600</v>
      </c>
      <c r="J61" s="35" t="s">
        <v>2</v>
      </c>
    </row>
    <row r="62" ht="15.0" customHeight="1">
      <c r="A62" s="1"/>
      <c r="B62" s="22" t="s">
        <v>46</v>
      </c>
      <c r="C62" s="22"/>
      <c r="D62" s="25">
        <f>Recorder!C14</f>
        <v>81557</v>
      </c>
      <c r="E62" s="24" t="s">
        <v>2</v>
      </c>
      <c r="F62" s="25">
        <f>Recorder!E14</f>
        <v>106500</v>
      </c>
      <c r="G62" s="24"/>
      <c r="H62" s="25">
        <f>Recorder!G14</f>
        <v>85500</v>
      </c>
      <c r="J62" s="35"/>
    </row>
    <row r="63" ht="15.0" customHeight="1">
      <c r="A63" s="1"/>
      <c r="B63" s="22" t="s">
        <v>47</v>
      </c>
      <c r="C63" s="22"/>
      <c r="D63" s="25">
        <f>'Public Safety'!C10</f>
        <v>299290</v>
      </c>
      <c r="E63" s="24"/>
      <c r="F63" s="25">
        <f>'Public Safety'!E10</f>
        <v>400000</v>
      </c>
      <c r="G63" s="24"/>
      <c r="H63" s="25">
        <f>'Public Safety'!G10</f>
        <v>400000</v>
      </c>
      <c r="J63" s="36" t="s">
        <v>2</v>
      </c>
    </row>
    <row r="64" ht="15.0" customHeight="1">
      <c r="A64" s="1"/>
      <c r="B64" s="22" t="s">
        <v>48</v>
      </c>
      <c r="C64" s="22"/>
      <c r="D64" s="25">
        <f>'Streets &amp;  Public Improvements'!C18</f>
        <v>285077</v>
      </c>
      <c r="E64" s="24"/>
      <c r="F64" s="25">
        <f>'Streets &amp;  Public Improvements'!E18</f>
        <v>453000</v>
      </c>
      <c r="G64" s="24"/>
      <c r="H64" s="25">
        <f>'Streets &amp;  Public Improvements'!G18</f>
        <v>453000</v>
      </c>
      <c r="J64" s="36"/>
    </row>
    <row r="65" ht="15.0" customHeight="1">
      <c r="A65" s="1"/>
      <c r="B65" s="22" t="s">
        <v>49</v>
      </c>
      <c r="C65" s="22"/>
      <c r="D65" s="25">
        <f>Treasurer!C19</f>
        <v>0</v>
      </c>
      <c r="E65" s="24"/>
      <c r="F65" s="25">
        <f>Treasurer!E19</f>
        <v>44000</v>
      </c>
      <c r="G65" s="24"/>
      <c r="H65" s="25">
        <f>Treasurer!G19</f>
        <v>85000</v>
      </c>
      <c r="J65" s="36"/>
    </row>
    <row r="66" ht="15.0" customHeight="1">
      <c r="A66" s="1"/>
      <c r="B66" s="22" t="s">
        <v>50</v>
      </c>
      <c r="C66" s="22"/>
      <c r="D66" s="25">
        <v>0.0</v>
      </c>
      <c r="E66" s="24"/>
      <c r="F66" s="25">
        <v>327765.0</v>
      </c>
      <c r="G66" s="24"/>
      <c r="H66" s="25">
        <v>211265.0</v>
      </c>
      <c r="J66" s="36"/>
    </row>
    <row r="67" ht="15.0" customHeight="1">
      <c r="A67" s="1"/>
      <c r="B67" s="23" t="s">
        <v>51</v>
      </c>
      <c r="C67" s="22"/>
      <c r="D67" s="26">
        <f>SUM(D61:D66)</f>
        <v>792515</v>
      </c>
      <c r="E67" s="24" t="s">
        <v>2</v>
      </c>
      <c r="F67" s="26">
        <f>SUM(F61:F66)</f>
        <v>1531365</v>
      </c>
      <c r="G67" s="24"/>
      <c r="H67" s="26">
        <f>SUM(H61:H66)</f>
        <v>1579365</v>
      </c>
      <c r="J67" s="36" t="s">
        <v>2</v>
      </c>
      <c r="K67" s="27" t="s">
        <v>2</v>
      </c>
    </row>
    <row r="68" ht="15.0" customHeight="1">
      <c r="A68" s="1"/>
      <c r="B68" s="22"/>
      <c r="C68" s="22"/>
      <c r="D68" s="24"/>
      <c r="E68" s="24" t="s">
        <v>2</v>
      </c>
      <c r="F68" s="24"/>
      <c r="G68" s="24"/>
      <c r="H68" s="24"/>
      <c r="J68" s="36" t="s">
        <v>2</v>
      </c>
    </row>
    <row r="69" ht="15.75" customHeight="1">
      <c r="A69" s="1"/>
      <c r="B69" s="23" t="s">
        <v>52</v>
      </c>
      <c r="C69" s="22"/>
      <c r="D69" s="33">
        <f>+D48-D67</f>
        <v>1034494</v>
      </c>
      <c r="E69" s="24" t="s">
        <v>2</v>
      </c>
      <c r="F69" s="33">
        <f>-F67+F48</f>
        <v>0</v>
      </c>
      <c r="G69" s="24"/>
      <c r="H69" s="33">
        <f>-H67+H48</f>
        <v>0</v>
      </c>
      <c r="J69" s="36" t="s">
        <v>2</v>
      </c>
      <c r="K69" s="27" t="s">
        <v>2</v>
      </c>
    </row>
    <row r="70" ht="15.75" customHeight="1">
      <c r="A70" s="1"/>
      <c r="B70" s="22"/>
      <c r="C70" s="22"/>
      <c r="D70" s="22"/>
      <c r="E70" s="24" t="s">
        <v>2</v>
      </c>
      <c r="F70" s="22"/>
      <c r="G70" s="24"/>
      <c r="H70" s="22"/>
      <c r="J70" s="36" t="s">
        <v>2</v>
      </c>
      <c r="L70" s="23" t="s">
        <v>53</v>
      </c>
      <c r="M70" s="1"/>
      <c r="N70" s="1"/>
      <c r="O70" s="1"/>
      <c r="P70" s="1"/>
      <c r="Q70" s="24"/>
      <c r="R70" s="26">
        <v>1208954.0</v>
      </c>
      <c r="T70" s="36"/>
      <c r="U70" s="37" t="s">
        <v>2</v>
      </c>
    </row>
    <row r="71" ht="15.0" customHeight="1">
      <c r="A71" s="1"/>
      <c r="L71" s="38"/>
      <c r="M71" s="1"/>
      <c r="N71" s="1"/>
      <c r="O71" s="1"/>
      <c r="P71" s="1"/>
      <c r="Q71" s="24"/>
      <c r="R71" s="39"/>
      <c r="T71" s="36"/>
    </row>
    <row r="72" ht="15.0" customHeight="1">
      <c r="A72" s="1"/>
      <c r="L72" s="23" t="s">
        <v>54</v>
      </c>
      <c r="M72" s="1"/>
      <c r="N72" s="1"/>
      <c r="O72" s="1"/>
      <c r="P72" s="1"/>
      <c r="Q72" s="24"/>
      <c r="R72" s="40">
        <v>211265.0</v>
      </c>
      <c r="T72" s="36"/>
    </row>
    <row r="73" ht="15.0" customHeight="1">
      <c r="A73" s="1"/>
      <c r="L73" s="38"/>
      <c r="M73" s="1"/>
      <c r="N73" s="1"/>
      <c r="O73" s="1"/>
      <c r="P73" s="1"/>
      <c r="Q73" s="24"/>
      <c r="R73" s="39"/>
      <c r="T73" s="36"/>
    </row>
    <row r="74" ht="15.0" customHeight="1">
      <c r="A74" s="1"/>
      <c r="L74" s="23" t="s">
        <v>55</v>
      </c>
      <c r="M74" s="1"/>
      <c r="N74" s="1"/>
      <c r="O74" s="1"/>
      <c r="P74" s="1"/>
      <c r="Q74" s="24"/>
      <c r="R74" s="41">
        <f>+R70+R72</f>
        <v>1420219</v>
      </c>
      <c r="T74" s="36"/>
    </row>
    <row r="75" ht="15.0" customHeight="1">
      <c r="A75" s="1"/>
      <c r="L75" s="23"/>
      <c r="M75" s="1"/>
      <c r="N75" s="1"/>
      <c r="O75" s="1"/>
      <c r="P75" s="1"/>
      <c r="Q75" s="24"/>
      <c r="R75" s="42"/>
      <c r="T75" s="36"/>
    </row>
    <row r="76" ht="15.0" customHeight="1">
      <c r="A76" s="1"/>
      <c r="L76" s="23"/>
      <c r="M76" s="1"/>
      <c r="N76" s="1"/>
      <c r="O76" s="1"/>
      <c r="P76" s="1"/>
      <c r="Q76" s="24"/>
      <c r="R76" s="42"/>
      <c r="T76" s="36"/>
    </row>
    <row r="77" ht="15.0" customHeight="1">
      <c r="A77" s="1"/>
      <c r="L77" s="23"/>
      <c r="M77" s="1"/>
      <c r="N77" s="1"/>
      <c r="O77" s="1"/>
      <c r="P77" s="1"/>
      <c r="Q77" s="24"/>
      <c r="R77" s="42"/>
      <c r="T77" s="36"/>
    </row>
    <row r="78" ht="15.0" customHeight="1">
      <c r="A78" s="1"/>
      <c r="L78" s="23"/>
      <c r="M78" s="1"/>
      <c r="N78" s="1"/>
      <c r="O78" s="1"/>
      <c r="P78" s="1"/>
      <c r="Q78" s="24"/>
      <c r="R78" s="42"/>
      <c r="T78" s="36"/>
    </row>
    <row r="79" ht="15.0" customHeight="1">
      <c r="A79" s="1"/>
      <c r="L79" s="23"/>
      <c r="M79" s="1"/>
      <c r="N79" s="1"/>
      <c r="O79" s="1"/>
      <c r="P79" s="1"/>
      <c r="Q79" s="24"/>
      <c r="R79" s="42"/>
      <c r="T79" s="36"/>
    </row>
    <row r="80" ht="15.0" customHeight="1">
      <c r="A80" s="1"/>
      <c r="L80" s="23"/>
      <c r="M80" s="1"/>
      <c r="N80" s="1"/>
      <c r="O80" s="1"/>
      <c r="P80" s="1"/>
      <c r="Q80" s="24"/>
      <c r="R80" s="42"/>
      <c r="T80" s="36"/>
    </row>
    <row r="81" ht="15.0" customHeight="1">
      <c r="A81" s="1"/>
      <c r="L81" s="23"/>
      <c r="M81" s="1"/>
      <c r="N81" s="1"/>
      <c r="O81" s="1"/>
      <c r="P81" s="1"/>
      <c r="Q81" s="24"/>
      <c r="R81" s="42"/>
      <c r="T81" s="36"/>
    </row>
    <row r="82" ht="15.0" customHeight="1">
      <c r="A82" s="1"/>
      <c r="L82" s="23"/>
      <c r="M82" s="1"/>
      <c r="N82" s="1"/>
      <c r="O82" s="1"/>
      <c r="P82" s="1"/>
      <c r="Q82" s="24"/>
      <c r="R82" s="42"/>
      <c r="T82" s="36"/>
    </row>
    <row r="83" ht="15.0" customHeight="1">
      <c r="A83" s="1"/>
      <c r="L83" s="23"/>
      <c r="M83" s="1"/>
      <c r="N83" s="1"/>
      <c r="O83" s="1"/>
      <c r="P83" s="1"/>
      <c r="Q83" s="24"/>
      <c r="R83" s="42"/>
      <c r="T83" s="36"/>
    </row>
    <row r="84" ht="15.0" customHeight="1">
      <c r="A84" s="1"/>
      <c r="L84" s="23"/>
      <c r="M84" s="1"/>
      <c r="N84" s="1"/>
      <c r="O84" s="1"/>
      <c r="P84" s="1"/>
      <c r="Q84" s="24"/>
      <c r="R84" s="42"/>
      <c r="T84" s="36"/>
    </row>
    <row r="85" ht="15.0" customHeight="1">
      <c r="A85" s="1"/>
      <c r="L85" s="23"/>
      <c r="M85" s="1"/>
      <c r="N85" s="1"/>
      <c r="O85" s="1"/>
      <c r="P85" s="1"/>
      <c r="Q85" s="24"/>
      <c r="R85" s="42"/>
      <c r="T85" s="36"/>
    </row>
    <row r="86" ht="15.0" customHeight="1">
      <c r="A86" s="1"/>
      <c r="L86" s="23"/>
      <c r="M86" s="1"/>
      <c r="N86" s="1"/>
      <c r="O86" s="1"/>
      <c r="P86" s="1"/>
      <c r="Q86" s="24"/>
      <c r="R86" s="42"/>
      <c r="T86" s="36"/>
    </row>
    <row r="87" ht="15.0" customHeight="1">
      <c r="A87" s="1"/>
      <c r="L87" s="23"/>
      <c r="M87" s="1"/>
      <c r="N87" s="1"/>
      <c r="O87" s="1"/>
      <c r="P87" s="1"/>
      <c r="Q87" s="24"/>
      <c r="R87" s="42"/>
      <c r="T87" s="36"/>
    </row>
    <row r="88" ht="15.0" customHeight="1">
      <c r="A88" s="1"/>
      <c r="L88" s="23"/>
      <c r="M88" s="1"/>
      <c r="N88" s="1"/>
      <c r="O88" s="1"/>
      <c r="P88" s="1"/>
      <c r="Q88" s="24"/>
      <c r="R88" s="42"/>
      <c r="T88" s="36"/>
    </row>
    <row r="89" ht="15.0" customHeight="1">
      <c r="A89" s="1"/>
      <c r="L89" s="23"/>
      <c r="M89" s="1"/>
      <c r="N89" s="1"/>
      <c r="O89" s="1"/>
      <c r="P89" s="1"/>
      <c r="Q89" s="24"/>
      <c r="R89" s="42"/>
      <c r="T89" s="36"/>
    </row>
    <row r="90" ht="15.0" customHeight="1">
      <c r="A90" s="1"/>
      <c r="L90" s="23"/>
      <c r="M90" s="1"/>
      <c r="N90" s="1"/>
      <c r="O90" s="1"/>
      <c r="P90" s="1"/>
      <c r="Q90" s="24"/>
      <c r="R90" s="42"/>
      <c r="T90" s="36"/>
    </row>
    <row r="91" ht="15.0" customHeight="1">
      <c r="A91" s="1"/>
      <c r="L91" s="23"/>
      <c r="M91" s="1"/>
      <c r="N91" s="1"/>
      <c r="O91" s="1"/>
      <c r="P91" s="1"/>
      <c r="Q91" s="24"/>
      <c r="R91" s="42"/>
      <c r="T91" s="36"/>
    </row>
    <row r="92" ht="15.0" customHeight="1">
      <c r="A92" s="1"/>
      <c r="L92" s="23"/>
      <c r="M92" s="1"/>
      <c r="N92" s="1"/>
      <c r="O92" s="1"/>
      <c r="P92" s="1"/>
      <c r="Q92" s="24"/>
      <c r="R92" s="42"/>
      <c r="T92" s="36"/>
    </row>
    <row r="93" ht="15.0" customHeight="1">
      <c r="A93" s="1"/>
      <c r="L93" s="23"/>
      <c r="M93" s="1"/>
      <c r="N93" s="1"/>
      <c r="O93" s="1"/>
      <c r="P93" s="1"/>
      <c r="Q93" s="24"/>
      <c r="R93" s="42"/>
      <c r="T93" s="36"/>
    </row>
    <row r="94" ht="15.0" customHeight="1">
      <c r="A94" s="1"/>
      <c r="L94" s="23"/>
      <c r="M94" s="1"/>
      <c r="N94" s="1"/>
      <c r="O94" s="1"/>
      <c r="P94" s="1"/>
      <c r="Q94" s="24"/>
      <c r="R94" s="42"/>
      <c r="T94" s="36"/>
    </row>
    <row r="95" ht="15.0" customHeight="1">
      <c r="A95" s="1"/>
      <c r="L95" s="23"/>
      <c r="M95" s="1"/>
      <c r="N95" s="1"/>
      <c r="O95" s="1"/>
      <c r="P95" s="1"/>
      <c r="Q95" s="24"/>
      <c r="R95" s="42"/>
      <c r="T95" s="36"/>
    </row>
    <row r="96" ht="15.0" customHeight="1">
      <c r="A96" s="1"/>
      <c r="L96" s="23"/>
      <c r="M96" s="1"/>
      <c r="N96" s="1"/>
      <c r="O96" s="1"/>
      <c r="P96" s="1"/>
      <c r="Q96" s="24"/>
      <c r="R96" s="42"/>
      <c r="T96" s="36"/>
    </row>
    <row r="97" ht="15.0" customHeight="1">
      <c r="A97" s="1"/>
      <c r="L97" s="23"/>
      <c r="M97" s="1"/>
      <c r="N97" s="1"/>
      <c r="O97" s="1"/>
      <c r="P97" s="1"/>
      <c r="Q97" s="24"/>
      <c r="R97" s="42"/>
      <c r="T97" s="36"/>
    </row>
    <row r="98" ht="15.0" customHeight="1">
      <c r="A98" s="1"/>
      <c r="L98" s="23"/>
      <c r="M98" s="1"/>
      <c r="N98" s="1"/>
      <c r="O98" s="1"/>
      <c r="P98" s="1"/>
      <c r="Q98" s="24"/>
      <c r="R98" s="42"/>
      <c r="T98" s="36"/>
    </row>
    <row r="99" ht="15.0" customHeight="1">
      <c r="A99" s="1"/>
      <c r="L99" s="23"/>
      <c r="M99" s="1"/>
      <c r="N99" s="1"/>
      <c r="O99" s="1"/>
      <c r="P99" s="1"/>
      <c r="Q99" s="24"/>
      <c r="R99" s="42"/>
      <c r="T99" s="36"/>
    </row>
    <row r="100" ht="15.0" customHeight="1">
      <c r="A100" s="1"/>
      <c r="L100" s="23"/>
      <c r="M100" s="1"/>
      <c r="N100" s="1"/>
      <c r="O100" s="1"/>
      <c r="P100" s="1"/>
      <c r="Q100" s="24"/>
      <c r="R100" s="42"/>
      <c r="T100" s="36"/>
    </row>
    <row r="101" ht="15.0" customHeight="1">
      <c r="A101" s="1"/>
      <c r="L101" s="23"/>
      <c r="M101" s="1"/>
      <c r="N101" s="1"/>
      <c r="O101" s="1"/>
      <c r="P101" s="1"/>
      <c r="Q101" s="24"/>
      <c r="R101" s="42"/>
      <c r="T101" s="36"/>
    </row>
    <row r="102" ht="15.0" customHeight="1">
      <c r="A102" s="1"/>
      <c r="L102" s="23"/>
      <c r="M102" s="1"/>
      <c r="N102" s="1"/>
      <c r="O102" s="1"/>
      <c r="P102" s="1"/>
      <c r="Q102" s="24"/>
      <c r="R102" s="42"/>
      <c r="T102" s="36"/>
    </row>
    <row r="103" ht="15.0" customHeight="1">
      <c r="A103" s="1"/>
      <c r="L103" s="23"/>
      <c r="M103" s="1"/>
      <c r="N103" s="1"/>
      <c r="O103" s="1"/>
      <c r="P103" s="1"/>
      <c r="Q103" s="24"/>
      <c r="R103" s="42"/>
      <c r="T103" s="36"/>
    </row>
    <row r="104" ht="15.0" customHeight="1">
      <c r="A104" s="1"/>
      <c r="L104" s="23"/>
      <c r="M104" s="1"/>
      <c r="N104" s="1"/>
      <c r="O104" s="1"/>
      <c r="P104" s="1"/>
      <c r="Q104" s="24"/>
      <c r="R104" s="42"/>
      <c r="T104" s="36"/>
    </row>
    <row r="105" ht="15.0" customHeight="1">
      <c r="A105" s="1"/>
      <c r="L105" s="23"/>
      <c r="M105" s="1"/>
      <c r="N105" s="1"/>
      <c r="O105" s="1"/>
      <c r="P105" s="1"/>
      <c r="Q105" s="24"/>
      <c r="R105" s="42"/>
      <c r="T105" s="36"/>
    </row>
    <row r="106" ht="15.0" customHeight="1">
      <c r="A106" s="1"/>
      <c r="L106" s="23"/>
      <c r="M106" s="1"/>
      <c r="N106" s="1"/>
      <c r="O106" s="1"/>
      <c r="P106" s="1"/>
      <c r="Q106" s="24"/>
      <c r="R106" s="42"/>
      <c r="T106" s="36"/>
    </row>
    <row r="107" ht="15.0" customHeight="1">
      <c r="A107" s="1"/>
      <c r="L107" s="23"/>
      <c r="M107" s="1"/>
      <c r="N107" s="1"/>
      <c r="O107" s="1"/>
      <c r="P107" s="1"/>
      <c r="Q107" s="24"/>
      <c r="R107" s="42"/>
      <c r="T107" s="36"/>
    </row>
    <row r="108" ht="15.0" customHeight="1">
      <c r="A108" s="1"/>
      <c r="L108" s="23"/>
      <c r="M108" s="1"/>
      <c r="N108" s="1"/>
      <c r="O108" s="1"/>
      <c r="P108" s="1"/>
      <c r="Q108" s="24"/>
      <c r="R108" s="42"/>
      <c r="T108" s="36"/>
    </row>
    <row r="109" ht="15.0" customHeight="1">
      <c r="A109" s="1"/>
      <c r="L109" s="23"/>
      <c r="M109" s="1"/>
      <c r="N109" s="1"/>
      <c r="O109" s="1"/>
      <c r="P109" s="1"/>
      <c r="Q109" s="24"/>
      <c r="R109" s="42"/>
      <c r="T109" s="36"/>
    </row>
    <row r="110" ht="15.0" customHeight="1">
      <c r="A110" s="1"/>
      <c r="L110" s="23"/>
      <c r="M110" s="1"/>
      <c r="N110" s="1"/>
      <c r="O110" s="1"/>
      <c r="P110" s="1"/>
      <c r="Q110" s="24"/>
      <c r="R110" s="42"/>
      <c r="T110" s="36"/>
    </row>
    <row r="111" ht="15.0" customHeight="1">
      <c r="A111" s="1"/>
      <c r="L111" s="23"/>
      <c r="M111" s="1"/>
      <c r="N111" s="1"/>
      <c r="O111" s="1"/>
      <c r="P111" s="1"/>
      <c r="Q111" s="24"/>
      <c r="R111" s="42"/>
      <c r="T111" s="36"/>
    </row>
    <row r="112" ht="15.0" customHeight="1">
      <c r="A112" s="1"/>
      <c r="L112" s="23"/>
      <c r="M112" s="1"/>
      <c r="N112" s="1"/>
      <c r="O112" s="1"/>
      <c r="P112" s="1"/>
      <c r="Q112" s="24"/>
      <c r="R112" s="42"/>
      <c r="T112" s="36"/>
    </row>
    <row r="113" ht="15.0" customHeight="1">
      <c r="A113" s="1"/>
      <c r="L113" s="23"/>
      <c r="M113" s="1"/>
      <c r="N113" s="1"/>
      <c r="O113" s="1"/>
      <c r="P113" s="1"/>
      <c r="Q113" s="24"/>
      <c r="R113" s="42"/>
      <c r="T113" s="36"/>
    </row>
    <row r="114" ht="15.0" customHeight="1">
      <c r="A114" s="1"/>
      <c r="L114" s="23"/>
      <c r="M114" s="1"/>
      <c r="N114" s="1"/>
      <c r="O114" s="1"/>
      <c r="P114" s="1"/>
      <c r="Q114" s="24"/>
      <c r="R114" s="42"/>
      <c r="T114" s="36"/>
    </row>
    <row r="115" ht="15.0" customHeight="1">
      <c r="A115" s="1"/>
      <c r="L115" s="23"/>
      <c r="M115" s="1"/>
      <c r="N115" s="1"/>
      <c r="O115" s="1"/>
      <c r="P115" s="1"/>
      <c r="Q115" s="24"/>
      <c r="R115" s="42"/>
      <c r="T115" s="36"/>
    </row>
    <row r="116" ht="15.0" customHeight="1">
      <c r="A116" s="1"/>
      <c r="L116" s="23"/>
      <c r="M116" s="1"/>
      <c r="N116" s="1"/>
      <c r="O116" s="1"/>
      <c r="P116" s="1"/>
      <c r="Q116" s="24"/>
      <c r="R116" s="42"/>
      <c r="T116" s="36"/>
    </row>
    <row r="117" ht="15.0" customHeight="1">
      <c r="A117" s="1"/>
      <c r="L117" s="23"/>
      <c r="M117" s="1"/>
      <c r="N117" s="1"/>
      <c r="O117" s="1"/>
      <c r="P117" s="1"/>
      <c r="Q117" s="24"/>
      <c r="R117" s="42"/>
      <c r="T117" s="36"/>
    </row>
    <row r="118" ht="15.0" customHeight="1">
      <c r="A118" s="1"/>
      <c r="L118" s="23"/>
      <c r="M118" s="1"/>
      <c r="N118" s="1"/>
      <c r="O118" s="1"/>
      <c r="P118" s="1"/>
      <c r="Q118" s="24"/>
      <c r="R118" s="42"/>
      <c r="T118" s="36"/>
    </row>
    <row r="119" ht="15.0" customHeight="1">
      <c r="A119" s="1"/>
      <c r="L119" s="23"/>
      <c r="M119" s="1"/>
      <c r="N119" s="1"/>
      <c r="O119" s="1"/>
      <c r="P119" s="1"/>
      <c r="Q119" s="24"/>
      <c r="R119" s="42"/>
      <c r="T119" s="36"/>
    </row>
    <row r="120" ht="15.0" customHeight="1">
      <c r="A120" s="1"/>
      <c r="L120" s="23"/>
      <c r="M120" s="1"/>
      <c r="N120" s="1"/>
      <c r="O120" s="1"/>
      <c r="P120" s="1"/>
      <c r="Q120" s="24"/>
      <c r="R120" s="42"/>
      <c r="T120" s="36"/>
    </row>
    <row r="121" ht="15.0" customHeight="1">
      <c r="A121" s="1"/>
      <c r="L121" s="23"/>
      <c r="M121" s="1"/>
      <c r="N121" s="1"/>
      <c r="O121" s="1"/>
      <c r="P121" s="1"/>
      <c r="Q121" s="24"/>
      <c r="R121" s="42"/>
      <c r="T121" s="36"/>
    </row>
    <row r="122" ht="15.0" customHeight="1">
      <c r="A122" s="1"/>
      <c r="L122" s="23"/>
      <c r="M122" s="1"/>
      <c r="N122" s="1"/>
      <c r="O122" s="1"/>
      <c r="P122" s="1"/>
      <c r="Q122" s="24"/>
      <c r="R122" s="42"/>
      <c r="T122" s="36"/>
    </row>
    <row r="123" ht="15.0" customHeight="1">
      <c r="A123" s="1"/>
      <c r="L123" s="23"/>
      <c r="M123" s="1"/>
      <c r="N123" s="1"/>
      <c r="O123" s="1"/>
      <c r="P123" s="1"/>
      <c r="Q123" s="24"/>
      <c r="R123" s="42"/>
      <c r="T123" s="36"/>
    </row>
    <row r="124" ht="15.0" customHeight="1">
      <c r="A124" s="1"/>
      <c r="L124" s="23"/>
      <c r="M124" s="1"/>
      <c r="N124" s="1"/>
      <c r="O124" s="1"/>
      <c r="P124" s="1"/>
      <c r="Q124" s="24"/>
      <c r="R124" s="42"/>
      <c r="T124" s="36"/>
    </row>
    <row r="125" ht="15.0" customHeight="1">
      <c r="A125" s="1"/>
      <c r="L125" s="23"/>
      <c r="M125" s="1"/>
      <c r="N125" s="1"/>
      <c r="O125" s="1"/>
      <c r="P125" s="1"/>
      <c r="Q125" s="24"/>
      <c r="R125" s="42"/>
      <c r="T125" s="36"/>
    </row>
    <row r="126" ht="15.0" customHeight="1">
      <c r="A126" s="1"/>
      <c r="L126" s="23"/>
      <c r="M126" s="1"/>
      <c r="N126" s="1"/>
      <c r="O126" s="1"/>
      <c r="P126" s="1"/>
      <c r="Q126" s="24"/>
      <c r="R126" s="42"/>
      <c r="T126" s="36"/>
    </row>
    <row r="127" ht="15.0" customHeight="1">
      <c r="A127" s="1"/>
      <c r="L127" s="23"/>
      <c r="M127" s="1"/>
      <c r="N127" s="1"/>
      <c r="O127" s="1"/>
      <c r="P127" s="1"/>
      <c r="Q127" s="24"/>
      <c r="R127" s="42"/>
      <c r="T127" s="36"/>
    </row>
    <row r="128" ht="15.0" customHeight="1">
      <c r="A128" s="1"/>
      <c r="L128" s="23"/>
      <c r="M128" s="1"/>
      <c r="N128" s="1"/>
      <c r="O128" s="1"/>
      <c r="P128" s="1"/>
      <c r="Q128" s="24"/>
      <c r="R128" s="42"/>
      <c r="T128" s="36"/>
    </row>
    <row r="129" ht="15.0" customHeight="1">
      <c r="A129" s="1"/>
      <c r="L129" s="23"/>
      <c r="M129" s="1"/>
      <c r="N129" s="1"/>
      <c r="O129" s="1"/>
      <c r="P129" s="1"/>
      <c r="Q129" s="24"/>
      <c r="R129" s="42"/>
      <c r="T129" s="36"/>
    </row>
    <row r="130" ht="15.0" customHeight="1">
      <c r="A130" s="1"/>
      <c r="L130" s="23"/>
      <c r="M130" s="1"/>
      <c r="N130" s="1"/>
      <c r="O130" s="1"/>
      <c r="P130" s="1"/>
      <c r="Q130" s="24"/>
      <c r="R130" s="42"/>
      <c r="T130" s="36"/>
    </row>
    <row r="131" ht="15.0" customHeight="1">
      <c r="A131" s="1"/>
      <c r="L131" s="23"/>
      <c r="M131" s="1"/>
      <c r="N131" s="1"/>
      <c r="O131" s="1"/>
      <c r="P131" s="1"/>
      <c r="Q131" s="24"/>
      <c r="R131" s="42"/>
      <c r="T131" s="36"/>
    </row>
    <row r="132" ht="15.0" customHeight="1">
      <c r="A132" s="1"/>
      <c r="L132" s="23"/>
      <c r="M132" s="1"/>
      <c r="N132" s="1"/>
      <c r="O132" s="1"/>
      <c r="P132" s="1"/>
      <c r="Q132" s="24"/>
      <c r="R132" s="42"/>
      <c r="T132" s="36"/>
    </row>
    <row r="133" ht="15.0" customHeight="1">
      <c r="A133" s="1"/>
      <c r="L133" s="23"/>
      <c r="M133" s="1"/>
      <c r="N133" s="1"/>
      <c r="O133" s="1"/>
      <c r="P133" s="1"/>
      <c r="Q133" s="24"/>
      <c r="R133" s="42"/>
      <c r="T133" s="36"/>
    </row>
    <row r="134" ht="15.0" customHeight="1">
      <c r="A134" s="1"/>
      <c r="L134" s="23"/>
      <c r="M134" s="1"/>
      <c r="N134" s="1"/>
      <c r="O134" s="1"/>
      <c r="P134" s="1"/>
      <c r="Q134" s="24"/>
      <c r="R134" s="42"/>
      <c r="T134" s="36"/>
    </row>
    <row r="135" ht="15.0" customHeight="1">
      <c r="A135" s="1"/>
      <c r="L135" s="23"/>
      <c r="M135" s="1"/>
      <c r="N135" s="1"/>
      <c r="O135" s="1"/>
      <c r="P135" s="1"/>
      <c r="Q135" s="24"/>
      <c r="R135" s="42"/>
      <c r="T135" s="36"/>
    </row>
    <row r="136" ht="15.0" customHeight="1">
      <c r="A136" s="1"/>
      <c r="L136" s="23"/>
      <c r="M136" s="1"/>
      <c r="N136" s="1"/>
      <c r="O136" s="1"/>
      <c r="P136" s="1"/>
      <c r="Q136" s="24"/>
      <c r="R136" s="42"/>
      <c r="T136" s="36"/>
    </row>
    <row r="137" ht="15.0" customHeight="1">
      <c r="A137" s="1"/>
      <c r="L137" s="23"/>
      <c r="M137" s="1"/>
      <c r="N137" s="1"/>
      <c r="O137" s="1"/>
      <c r="P137" s="1"/>
      <c r="Q137" s="24"/>
      <c r="R137" s="42"/>
      <c r="T137" s="36"/>
    </row>
    <row r="138" ht="15.0" customHeight="1">
      <c r="A138" s="1"/>
      <c r="L138" s="23"/>
      <c r="M138" s="1"/>
      <c r="N138" s="1"/>
      <c r="O138" s="1"/>
      <c r="P138" s="1"/>
      <c r="Q138" s="24"/>
      <c r="R138" s="42"/>
      <c r="T138" s="36"/>
    </row>
    <row r="139" ht="15.0" customHeight="1">
      <c r="A139" s="1"/>
      <c r="L139" s="23"/>
      <c r="M139" s="1"/>
      <c r="N139" s="1"/>
      <c r="O139" s="1"/>
      <c r="P139" s="1"/>
      <c r="Q139" s="24"/>
      <c r="R139" s="42"/>
      <c r="T139" s="36"/>
    </row>
    <row r="140" ht="15.0" customHeight="1">
      <c r="A140" s="1"/>
      <c r="L140" s="23"/>
      <c r="M140" s="1"/>
      <c r="N140" s="1"/>
      <c r="O140" s="1"/>
      <c r="P140" s="1"/>
      <c r="Q140" s="24"/>
      <c r="R140" s="42"/>
      <c r="T140" s="36"/>
    </row>
    <row r="141" ht="15.0" customHeight="1">
      <c r="A141" s="1"/>
      <c r="L141" s="23"/>
      <c r="M141" s="1"/>
      <c r="N141" s="1"/>
      <c r="O141" s="1"/>
      <c r="P141" s="1"/>
      <c r="Q141" s="24"/>
      <c r="R141" s="42"/>
      <c r="T141" s="36"/>
    </row>
    <row r="142" ht="15.0" customHeight="1">
      <c r="A142" s="1"/>
      <c r="L142" s="23"/>
      <c r="M142" s="1"/>
      <c r="N142" s="1"/>
      <c r="O142" s="1"/>
      <c r="P142" s="1"/>
      <c r="Q142" s="24"/>
      <c r="R142" s="42"/>
      <c r="T142" s="36"/>
    </row>
    <row r="143" ht="15.0" customHeight="1">
      <c r="A143" s="1"/>
      <c r="L143" s="23"/>
      <c r="M143" s="1"/>
      <c r="N143" s="1"/>
      <c r="O143" s="1"/>
      <c r="P143" s="1"/>
      <c r="Q143" s="24"/>
      <c r="R143" s="42"/>
      <c r="T143" s="36"/>
    </row>
    <row r="144" ht="15.0" customHeight="1">
      <c r="A144" s="1"/>
      <c r="L144" s="23"/>
      <c r="M144" s="1"/>
      <c r="N144" s="1"/>
      <c r="O144" s="1"/>
      <c r="P144" s="1"/>
      <c r="Q144" s="24"/>
      <c r="R144" s="42"/>
      <c r="T144" s="36"/>
    </row>
    <row r="145" ht="15.0" customHeight="1">
      <c r="A145" s="1"/>
      <c r="L145" s="23"/>
      <c r="M145" s="1"/>
      <c r="N145" s="1"/>
      <c r="O145" s="1"/>
      <c r="P145" s="1"/>
      <c r="Q145" s="24"/>
      <c r="R145" s="42"/>
      <c r="T145" s="36"/>
    </row>
    <row r="146" ht="15.0" customHeight="1">
      <c r="A146" s="1"/>
      <c r="L146" s="23"/>
      <c r="M146" s="1"/>
      <c r="N146" s="1"/>
      <c r="O146" s="1"/>
      <c r="P146" s="1"/>
      <c r="Q146" s="24"/>
      <c r="R146" s="42"/>
      <c r="T146" s="36"/>
    </row>
    <row r="147" ht="15.0" customHeight="1">
      <c r="A147" s="1"/>
      <c r="L147" s="23"/>
      <c r="M147" s="1"/>
      <c r="N147" s="1"/>
      <c r="O147" s="1"/>
      <c r="P147" s="1"/>
      <c r="Q147" s="24"/>
      <c r="R147" s="42"/>
      <c r="T147" s="36"/>
    </row>
    <row r="148" ht="15.0" customHeight="1">
      <c r="A148" s="1"/>
      <c r="L148" s="23"/>
      <c r="M148" s="1"/>
      <c r="N148" s="1"/>
      <c r="O148" s="1"/>
      <c r="P148" s="1"/>
      <c r="Q148" s="24"/>
      <c r="R148" s="42"/>
      <c r="T148" s="36"/>
    </row>
    <row r="149" ht="15.0" customHeight="1">
      <c r="A149" s="1"/>
      <c r="L149" s="23"/>
      <c r="M149" s="1"/>
      <c r="N149" s="1"/>
      <c r="O149" s="1"/>
      <c r="P149" s="1"/>
      <c r="Q149" s="24"/>
      <c r="R149" s="42"/>
      <c r="T149" s="36"/>
    </row>
    <row r="150" ht="15.0" customHeight="1">
      <c r="A150" s="1"/>
      <c r="L150" s="23"/>
      <c r="M150" s="1"/>
      <c r="N150" s="1"/>
      <c r="O150" s="1"/>
      <c r="P150" s="1"/>
      <c r="Q150" s="24"/>
      <c r="R150" s="42"/>
      <c r="T150" s="36"/>
    </row>
    <row r="151" ht="15.0" customHeight="1">
      <c r="A151" s="1"/>
      <c r="L151" s="23"/>
      <c r="M151" s="1"/>
      <c r="N151" s="1"/>
      <c r="O151" s="1"/>
      <c r="P151" s="1"/>
      <c r="Q151" s="24"/>
      <c r="R151" s="42"/>
      <c r="T151" s="36"/>
    </row>
    <row r="152" ht="15.0" customHeight="1">
      <c r="A152" s="1"/>
      <c r="L152" s="23"/>
      <c r="M152" s="1"/>
      <c r="N152" s="1"/>
      <c r="O152" s="1"/>
      <c r="P152" s="1"/>
      <c r="Q152" s="24"/>
      <c r="R152" s="42"/>
      <c r="T152" s="36"/>
    </row>
    <row r="153" ht="15.0" customHeight="1">
      <c r="A153" s="1"/>
      <c r="L153" s="23"/>
      <c r="M153" s="1"/>
      <c r="N153" s="1"/>
      <c r="O153" s="1"/>
      <c r="P153" s="1"/>
      <c r="Q153" s="24"/>
      <c r="R153" s="42"/>
      <c r="T153" s="36"/>
    </row>
    <row r="154" ht="15.0" customHeight="1">
      <c r="A154" s="1"/>
      <c r="L154" s="23"/>
      <c r="M154" s="1"/>
      <c r="N154" s="1"/>
      <c r="O154" s="1"/>
      <c r="P154" s="1"/>
      <c r="Q154" s="24"/>
      <c r="R154" s="42"/>
      <c r="T154" s="36"/>
    </row>
    <row r="155" ht="15.0" customHeight="1">
      <c r="A155" s="1"/>
      <c r="L155" s="23"/>
      <c r="M155" s="1"/>
      <c r="N155" s="1"/>
      <c r="O155" s="1"/>
      <c r="P155" s="1"/>
      <c r="Q155" s="24"/>
      <c r="R155" s="42"/>
      <c r="T155" s="36"/>
    </row>
    <row r="156" ht="15.0" customHeight="1">
      <c r="A156" s="1"/>
      <c r="L156" s="23"/>
      <c r="M156" s="1"/>
      <c r="N156" s="1"/>
      <c r="O156" s="1"/>
      <c r="P156" s="1"/>
      <c r="Q156" s="24"/>
      <c r="R156" s="42"/>
      <c r="T156" s="36"/>
    </row>
    <row r="157" ht="15.0" customHeight="1">
      <c r="A157" s="1"/>
      <c r="L157" s="23"/>
      <c r="M157" s="1"/>
      <c r="N157" s="1"/>
      <c r="O157" s="1"/>
      <c r="P157" s="1"/>
      <c r="Q157" s="24"/>
      <c r="R157" s="42"/>
      <c r="T157" s="36"/>
    </row>
    <row r="158" ht="15.0" customHeight="1">
      <c r="A158" s="1"/>
      <c r="L158" s="23"/>
      <c r="M158" s="1"/>
      <c r="N158" s="1"/>
      <c r="O158" s="1"/>
      <c r="P158" s="1"/>
      <c r="Q158" s="24"/>
      <c r="R158" s="42"/>
      <c r="T158" s="36"/>
    </row>
    <row r="159" ht="15.0" customHeight="1">
      <c r="A159" s="1"/>
      <c r="L159" s="23"/>
      <c r="M159" s="1"/>
      <c r="N159" s="1"/>
      <c r="O159" s="1"/>
      <c r="P159" s="1"/>
      <c r="Q159" s="24"/>
      <c r="R159" s="42"/>
      <c r="T159" s="36"/>
    </row>
    <row r="160" ht="15.0" customHeight="1">
      <c r="A160" s="1"/>
      <c r="L160" s="23"/>
      <c r="M160" s="1"/>
      <c r="N160" s="1"/>
      <c r="O160" s="1"/>
      <c r="P160" s="1"/>
      <c r="Q160" s="24"/>
      <c r="R160" s="42"/>
      <c r="T160" s="36"/>
    </row>
    <row r="161" ht="15.0" customHeight="1">
      <c r="A161" s="1"/>
      <c r="L161" s="23"/>
      <c r="M161" s="1"/>
      <c r="N161" s="1"/>
      <c r="O161" s="1"/>
      <c r="P161" s="1"/>
      <c r="Q161" s="24"/>
      <c r="R161" s="42"/>
      <c r="T161" s="36"/>
    </row>
    <row r="162" ht="15.0" customHeight="1">
      <c r="A162" s="1"/>
      <c r="L162" s="23"/>
      <c r="M162" s="1"/>
      <c r="N162" s="1"/>
      <c r="O162" s="1"/>
      <c r="P162" s="1"/>
      <c r="Q162" s="24"/>
      <c r="R162" s="42"/>
      <c r="T162" s="36"/>
    </row>
    <row r="163" ht="15.0" customHeight="1">
      <c r="A163" s="1"/>
      <c r="L163" s="23"/>
      <c r="M163" s="1"/>
      <c r="N163" s="1"/>
      <c r="O163" s="1"/>
      <c r="P163" s="1"/>
      <c r="Q163" s="24"/>
      <c r="R163" s="42"/>
      <c r="T163" s="36"/>
    </row>
    <row r="164" ht="15.0" customHeight="1">
      <c r="A164" s="1"/>
      <c r="L164" s="23"/>
      <c r="M164" s="1"/>
      <c r="N164" s="1"/>
      <c r="O164" s="1"/>
      <c r="P164" s="1"/>
      <c r="Q164" s="24"/>
      <c r="R164" s="42"/>
      <c r="T164" s="36"/>
    </row>
    <row r="165" ht="15.0" customHeight="1">
      <c r="A165" s="1"/>
      <c r="L165" s="23"/>
      <c r="M165" s="1"/>
      <c r="N165" s="1"/>
      <c r="O165" s="1"/>
      <c r="P165" s="1"/>
      <c r="Q165" s="24"/>
      <c r="R165" s="42"/>
      <c r="T165" s="36"/>
    </row>
    <row r="166" ht="15.0" customHeight="1">
      <c r="A166" s="1"/>
      <c r="L166" s="23"/>
      <c r="M166" s="1"/>
      <c r="N166" s="1"/>
      <c r="O166" s="1"/>
      <c r="P166" s="1"/>
      <c r="Q166" s="24"/>
      <c r="R166" s="42"/>
      <c r="T166" s="36"/>
    </row>
    <row r="167" ht="15.0" customHeight="1">
      <c r="A167" s="1"/>
      <c r="L167" s="23"/>
      <c r="M167" s="1"/>
      <c r="N167" s="1"/>
      <c r="O167" s="1"/>
      <c r="P167" s="1"/>
      <c r="Q167" s="24"/>
      <c r="R167" s="42"/>
      <c r="T167" s="36"/>
    </row>
    <row r="168" ht="15.0" customHeight="1">
      <c r="A168" s="1"/>
      <c r="L168" s="23"/>
      <c r="M168" s="1"/>
      <c r="N168" s="1"/>
      <c r="O168" s="1"/>
      <c r="P168" s="1"/>
      <c r="Q168" s="24"/>
      <c r="R168" s="42"/>
      <c r="T168" s="36"/>
    </row>
    <row r="169" ht="15.0" customHeight="1">
      <c r="A169" s="1"/>
      <c r="L169" s="23"/>
      <c r="M169" s="1"/>
      <c r="N169" s="1"/>
      <c r="O169" s="1"/>
      <c r="P169" s="1"/>
      <c r="Q169" s="24"/>
      <c r="R169" s="42"/>
      <c r="T169" s="36"/>
    </row>
    <row r="170" ht="15.0" customHeight="1">
      <c r="A170" s="1"/>
      <c r="L170" s="23"/>
      <c r="M170" s="1"/>
      <c r="N170" s="1"/>
      <c r="O170" s="1"/>
      <c r="P170" s="1"/>
      <c r="Q170" s="24"/>
      <c r="R170" s="42"/>
      <c r="T170" s="36"/>
    </row>
    <row r="171" ht="15.0" customHeight="1">
      <c r="A171" s="1"/>
      <c r="L171" s="23"/>
      <c r="M171" s="1"/>
      <c r="N171" s="1"/>
      <c r="O171" s="1"/>
      <c r="P171" s="1"/>
      <c r="Q171" s="24"/>
      <c r="R171" s="42"/>
      <c r="T171" s="36"/>
    </row>
    <row r="172" ht="15.0" customHeight="1">
      <c r="A172" s="1"/>
      <c r="L172" s="23"/>
      <c r="M172" s="1"/>
      <c r="N172" s="1"/>
      <c r="O172" s="1"/>
      <c r="P172" s="1"/>
      <c r="Q172" s="24"/>
      <c r="R172" s="42"/>
      <c r="T172" s="36"/>
    </row>
    <row r="173" ht="15.0" customHeight="1">
      <c r="A173" s="1"/>
      <c r="L173" s="23"/>
      <c r="M173" s="1"/>
      <c r="N173" s="1"/>
      <c r="O173" s="1"/>
      <c r="P173" s="1"/>
      <c r="Q173" s="24"/>
      <c r="R173" s="42"/>
      <c r="T173" s="36"/>
    </row>
    <row r="174" ht="15.0" customHeight="1">
      <c r="A174" s="1"/>
      <c r="L174" s="23"/>
      <c r="M174" s="1"/>
      <c r="N174" s="1"/>
      <c r="O174" s="1"/>
      <c r="P174" s="1"/>
      <c r="Q174" s="24"/>
      <c r="R174" s="42"/>
      <c r="T174" s="36"/>
    </row>
    <row r="175" ht="15.0" customHeight="1">
      <c r="A175" s="1"/>
      <c r="L175" s="23"/>
      <c r="M175" s="1"/>
      <c r="N175" s="1"/>
      <c r="O175" s="1"/>
      <c r="P175" s="1"/>
      <c r="Q175" s="24"/>
      <c r="R175" s="42"/>
      <c r="T175" s="36"/>
    </row>
    <row r="176" ht="15.0" customHeight="1">
      <c r="A176" s="1"/>
      <c r="L176" s="23"/>
      <c r="M176" s="1"/>
      <c r="N176" s="1"/>
      <c r="O176" s="1"/>
      <c r="P176" s="1"/>
      <c r="Q176" s="24"/>
      <c r="R176" s="42"/>
      <c r="T176" s="36"/>
    </row>
    <row r="177" ht="15.0" customHeight="1">
      <c r="A177" s="1"/>
      <c r="L177" s="23"/>
      <c r="M177" s="1"/>
      <c r="N177" s="1"/>
      <c r="O177" s="1"/>
      <c r="P177" s="1"/>
      <c r="Q177" s="24"/>
      <c r="R177" s="42"/>
      <c r="T177" s="36"/>
    </row>
    <row r="178" ht="15.0" customHeight="1">
      <c r="A178" s="1"/>
      <c r="L178" s="23"/>
      <c r="M178" s="1"/>
      <c r="N178" s="1"/>
      <c r="O178" s="1"/>
      <c r="P178" s="1"/>
      <c r="Q178" s="24"/>
      <c r="R178" s="42"/>
      <c r="T178" s="36"/>
    </row>
    <row r="179" ht="15.0" customHeight="1">
      <c r="A179" s="1"/>
      <c r="L179" s="23"/>
      <c r="M179" s="1"/>
      <c r="N179" s="1"/>
      <c r="O179" s="1"/>
      <c r="P179" s="1"/>
      <c r="Q179" s="24"/>
      <c r="R179" s="42"/>
      <c r="T179" s="36"/>
    </row>
    <row r="180" ht="15.0" customHeight="1">
      <c r="A180" s="1"/>
      <c r="L180" s="23"/>
      <c r="M180" s="1"/>
      <c r="N180" s="1"/>
      <c r="O180" s="1"/>
      <c r="P180" s="1"/>
      <c r="Q180" s="24"/>
      <c r="R180" s="42"/>
      <c r="T180" s="36"/>
    </row>
    <row r="181" ht="15.0" customHeight="1">
      <c r="A181" s="1"/>
      <c r="L181" s="23"/>
      <c r="M181" s="1"/>
      <c r="N181" s="1"/>
      <c r="O181" s="1"/>
      <c r="P181" s="1"/>
      <c r="Q181" s="24"/>
      <c r="R181" s="42"/>
      <c r="T181" s="36"/>
    </row>
    <row r="182" ht="15.0" customHeight="1">
      <c r="A182" s="1"/>
      <c r="L182" s="23"/>
      <c r="M182" s="1"/>
      <c r="N182" s="1"/>
      <c r="O182" s="1"/>
      <c r="P182" s="1"/>
      <c r="Q182" s="24"/>
      <c r="R182" s="42"/>
      <c r="T182" s="36"/>
    </row>
    <row r="183" ht="15.0" customHeight="1">
      <c r="A183" s="1"/>
      <c r="L183" s="23"/>
      <c r="M183" s="1"/>
      <c r="N183" s="1"/>
      <c r="O183" s="1"/>
      <c r="P183" s="1"/>
      <c r="Q183" s="24"/>
      <c r="R183" s="42"/>
      <c r="T183" s="36"/>
    </row>
    <row r="184" ht="15.0" customHeight="1">
      <c r="A184" s="1"/>
      <c r="L184" s="23"/>
      <c r="M184" s="1"/>
      <c r="N184" s="1"/>
      <c r="O184" s="1"/>
      <c r="P184" s="1"/>
      <c r="Q184" s="24"/>
      <c r="R184" s="42"/>
      <c r="T184" s="36"/>
    </row>
    <row r="185" ht="15.0" customHeight="1">
      <c r="A185" s="1"/>
      <c r="L185" s="23"/>
      <c r="M185" s="1"/>
      <c r="N185" s="1"/>
      <c r="O185" s="1"/>
      <c r="P185" s="1"/>
      <c r="Q185" s="24"/>
      <c r="R185" s="42"/>
      <c r="T185" s="36"/>
    </row>
    <row r="186" ht="15.0" customHeight="1">
      <c r="A186" s="1"/>
      <c r="L186" s="23"/>
      <c r="M186" s="1"/>
      <c r="N186" s="1"/>
      <c r="O186" s="1"/>
      <c r="P186" s="1"/>
      <c r="Q186" s="24"/>
      <c r="R186" s="42"/>
      <c r="T186" s="36"/>
    </row>
    <row r="187" ht="15.0" customHeight="1">
      <c r="A187" s="1"/>
      <c r="L187" s="23"/>
      <c r="M187" s="1"/>
      <c r="N187" s="1"/>
      <c r="O187" s="1"/>
      <c r="P187" s="1"/>
      <c r="Q187" s="24"/>
      <c r="R187" s="42"/>
      <c r="T187" s="36"/>
    </row>
    <row r="188" ht="15.0" customHeight="1">
      <c r="A188" s="1"/>
      <c r="L188" s="23"/>
      <c r="M188" s="1"/>
      <c r="N188" s="1"/>
      <c r="O188" s="1"/>
      <c r="P188" s="1"/>
      <c r="Q188" s="24"/>
      <c r="R188" s="42"/>
      <c r="T188" s="36"/>
    </row>
    <row r="189" ht="15.0" customHeight="1">
      <c r="A189" s="1"/>
      <c r="L189" s="23"/>
      <c r="M189" s="1"/>
      <c r="N189" s="1"/>
      <c r="O189" s="1"/>
      <c r="P189" s="1"/>
      <c r="Q189" s="24"/>
      <c r="R189" s="42"/>
      <c r="T189" s="36"/>
    </row>
    <row r="190" ht="15.0" customHeight="1">
      <c r="A190" s="1"/>
      <c r="L190" s="23"/>
      <c r="M190" s="1"/>
      <c r="N190" s="1"/>
      <c r="O190" s="1"/>
      <c r="P190" s="1"/>
      <c r="Q190" s="24"/>
      <c r="R190" s="42"/>
      <c r="T190" s="36"/>
    </row>
    <row r="191" ht="15.0" customHeight="1">
      <c r="A191" s="1"/>
      <c r="L191" s="23"/>
      <c r="M191" s="1"/>
      <c r="N191" s="1"/>
      <c r="O191" s="1"/>
      <c r="P191" s="1"/>
      <c r="Q191" s="24"/>
      <c r="R191" s="42"/>
      <c r="T191" s="36"/>
    </row>
    <row r="192" ht="15.0" customHeight="1">
      <c r="A192" s="1"/>
      <c r="L192" s="23"/>
      <c r="M192" s="1"/>
      <c r="N192" s="1"/>
      <c r="O192" s="1"/>
      <c r="P192" s="1"/>
      <c r="Q192" s="24"/>
      <c r="R192" s="42"/>
      <c r="T192" s="36"/>
    </row>
    <row r="193" ht="15.0" customHeight="1">
      <c r="A193" s="1"/>
      <c r="L193" s="23"/>
      <c r="M193" s="1"/>
      <c r="N193" s="1"/>
      <c r="O193" s="1"/>
      <c r="P193" s="1"/>
      <c r="Q193" s="24"/>
      <c r="R193" s="42"/>
      <c r="T193" s="36"/>
    </row>
    <row r="194" ht="15.0" customHeight="1">
      <c r="A194" s="1"/>
      <c r="L194" s="23"/>
      <c r="M194" s="1"/>
      <c r="N194" s="1"/>
      <c r="O194" s="1"/>
      <c r="P194" s="1"/>
      <c r="Q194" s="24"/>
      <c r="R194" s="42"/>
      <c r="T194" s="36"/>
    </row>
    <row r="195" ht="15.0" customHeight="1">
      <c r="A195" s="1"/>
      <c r="L195" s="23"/>
      <c r="M195" s="1"/>
      <c r="N195" s="1"/>
      <c r="O195" s="1"/>
      <c r="P195" s="1"/>
      <c r="Q195" s="24"/>
      <c r="R195" s="42"/>
      <c r="T195" s="36"/>
    </row>
    <row r="196" ht="15.0" customHeight="1">
      <c r="A196" s="1"/>
      <c r="L196" s="23"/>
      <c r="M196" s="1"/>
      <c r="N196" s="1"/>
      <c r="O196" s="1"/>
      <c r="P196" s="1"/>
      <c r="Q196" s="24"/>
      <c r="R196" s="42"/>
      <c r="T196" s="36"/>
    </row>
    <row r="197" ht="15.0" customHeight="1">
      <c r="A197" s="1"/>
      <c r="L197" s="23"/>
      <c r="M197" s="1"/>
      <c r="N197" s="1"/>
      <c r="O197" s="1"/>
      <c r="P197" s="1"/>
      <c r="Q197" s="24"/>
      <c r="R197" s="42"/>
      <c r="T197" s="36"/>
    </row>
    <row r="198" ht="15.0" customHeight="1">
      <c r="A198" s="1"/>
      <c r="L198" s="23"/>
      <c r="M198" s="1"/>
      <c r="N198" s="1"/>
      <c r="O198" s="1"/>
      <c r="P198" s="1"/>
      <c r="Q198" s="24"/>
      <c r="R198" s="42"/>
      <c r="T198" s="36"/>
    </row>
    <row r="199" ht="15.0" customHeight="1">
      <c r="A199" s="1"/>
      <c r="L199" s="23"/>
      <c r="M199" s="1"/>
      <c r="N199" s="1"/>
      <c r="O199" s="1"/>
      <c r="P199" s="1"/>
      <c r="Q199" s="24"/>
      <c r="R199" s="42"/>
      <c r="T199" s="36"/>
    </row>
    <row r="200" ht="15.0" customHeight="1">
      <c r="A200" s="1"/>
      <c r="L200" s="23"/>
      <c r="M200" s="1"/>
      <c r="N200" s="1"/>
      <c r="O200" s="1"/>
      <c r="P200" s="1"/>
      <c r="Q200" s="24"/>
      <c r="R200" s="42"/>
      <c r="T200" s="36"/>
    </row>
    <row r="201" ht="15.0" customHeight="1">
      <c r="A201" s="1"/>
      <c r="L201" s="23"/>
      <c r="M201" s="1"/>
      <c r="N201" s="1"/>
      <c r="O201" s="1"/>
      <c r="P201" s="1"/>
      <c r="Q201" s="24"/>
      <c r="R201" s="42"/>
      <c r="T201" s="36"/>
    </row>
    <row r="202" ht="15.0" customHeight="1">
      <c r="A202" s="1"/>
      <c r="L202" s="23"/>
      <c r="M202" s="1"/>
      <c r="N202" s="1"/>
      <c r="O202" s="1"/>
      <c r="P202" s="1"/>
      <c r="Q202" s="24"/>
      <c r="R202" s="42"/>
      <c r="T202" s="36"/>
    </row>
    <row r="203" ht="15.0" customHeight="1">
      <c r="A203" s="1"/>
      <c r="L203" s="23"/>
      <c r="M203" s="1"/>
      <c r="N203" s="1"/>
      <c r="O203" s="1"/>
      <c r="P203" s="1"/>
      <c r="Q203" s="24"/>
      <c r="R203" s="42"/>
      <c r="T203" s="36"/>
    </row>
    <row r="204" ht="15.0" customHeight="1">
      <c r="A204" s="1"/>
      <c r="L204" s="23"/>
      <c r="M204" s="1"/>
      <c r="N204" s="1"/>
      <c r="O204" s="1"/>
      <c r="P204" s="1"/>
      <c r="Q204" s="24"/>
      <c r="R204" s="42"/>
      <c r="T204" s="36"/>
    </row>
    <row r="205" ht="15.0" customHeight="1">
      <c r="A205" s="1"/>
      <c r="L205" s="23"/>
      <c r="M205" s="1"/>
      <c r="N205" s="1"/>
      <c r="O205" s="1"/>
      <c r="P205" s="1"/>
      <c r="Q205" s="24"/>
      <c r="R205" s="42"/>
      <c r="T205" s="36"/>
    </row>
    <row r="206" ht="15.0" customHeight="1">
      <c r="A206" s="1"/>
      <c r="L206" s="23"/>
      <c r="M206" s="1"/>
      <c r="N206" s="1"/>
      <c r="O206" s="1"/>
      <c r="P206" s="1"/>
      <c r="Q206" s="24"/>
      <c r="R206" s="42"/>
      <c r="T206" s="36"/>
    </row>
    <row r="207" ht="15.0" customHeight="1">
      <c r="A207" s="1"/>
      <c r="L207" s="23"/>
      <c r="M207" s="1"/>
      <c r="N207" s="1"/>
      <c r="O207" s="1"/>
      <c r="P207" s="1"/>
      <c r="Q207" s="24"/>
      <c r="R207" s="42"/>
      <c r="T207" s="36"/>
    </row>
    <row r="208" ht="15.0" customHeight="1">
      <c r="A208" s="1"/>
      <c r="L208" s="23"/>
      <c r="M208" s="1"/>
      <c r="N208" s="1"/>
      <c r="O208" s="1"/>
      <c r="P208" s="1"/>
      <c r="Q208" s="24"/>
      <c r="R208" s="42"/>
      <c r="T208" s="36"/>
    </row>
    <row r="209" ht="15.0" customHeight="1">
      <c r="A209" s="1"/>
      <c r="L209" s="23"/>
      <c r="M209" s="1"/>
      <c r="N209" s="1"/>
      <c r="O209" s="1"/>
      <c r="P209" s="1"/>
      <c r="Q209" s="24"/>
      <c r="R209" s="42"/>
      <c r="T209" s="36"/>
    </row>
    <row r="210" ht="15.0" customHeight="1">
      <c r="A210" s="1"/>
      <c r="L210" s="23"/>
      <c r="M210" s="1"/>
      <c r="N210" s="1"/>
      <c r="O210" s="1"/>
      <c r="P210" s="1"/>
      <c r="Q210" s="24"/>
      <c r="R210" s="42"/>
      <c r="T210" s="36"/>
    </row>
    <row r="211" ht="15.0" customHeight="1">
      <c r="A211" s="1"/>
      <c r="L211" s="23"/>
      <c r="M211" s="1"/>
      <c r="N211" s="1"/>
      <c r="O211" s="1"/>
      <c r="P211" s="1"/>
      <c r="Q211" s="24"/>
      <c r="R211" s="42"/>
      <c r="T211" s="36"/>
    </row>
    <row r="212" ht="15.0" customHeight="1">
      <c r="A212" s="1"/>
      <c r="L212" s="23"/>
      <c r="M212" s="1"/>
      <c r="N212" s="1"/>
      <c r="O212" s="1"/>
      <c r="P212" s="1"/>
      <c r="Q212" s="24"/>
      <c r="R212" s="42"/>
      <c r="T212" s="36"/>
    </row>
    <row r="213" ht="15.0" customHeight="1">
      <c r="A213" s="1"/>
      <c r="L213" s="23"/>
      <c r="M213" s="1"/>
      <c r="N213" s="1"/>
      <c r="O213" s="1"/>
      <c r="P213" s="1"/>
      <c r="Q213" s="24"/>
      <c r="R213" s="42"/>
      <c r="T213" s="36"/>
    </row>
    <row r="214" ht="15.0" customHeight="1">
      <c r="A214" s="1"/>
      <c r="L214" s="23"/>
      <c r="M214" s="1"/>
      <c r="N214" s="1"/>
      <c r="O214" s="1"/>
      <c r="P214" s="1"/>
      <c r="Q214" s="24"/>
      <c r="R214" s="42"/>
      <c r="T214" s="36"/>
    </row>
    <row r="215" ht="15.0" customHeight="1">
      <c r="A215" s="1"/>
      <c r="L215" s="23"/>
      <c r="M215" s="1"/>
      <c r="N215" s="1"/>
      <c r="O215" s="1"/>
      <c r="P215" s="1"/>
      <c r="Q215" s="24"/>
      <c r="R215" s="42"/>
      <c r="T215" s="36"/>
    </row>
    <row r="216" ht="15.0" customHeight="1">
      <c r="A216" s="1"/>
      <c r="L216" s="23"/>
      <c r="M216" s="1"/>
      <c r="N216" s="1"/>
      <c r="O216" s="1"/>
      <c r="P216" s="1"/>
      <c r="Q216" s="24"/>
      <c r="R216" s="42"/>
      <c r="T216" s="36"/>
    </row>
    <row r="217" ht="15.0" customHeight="1">
      <c r="A217" s="1"/>
      <c r="L217" s="23"/>
      <c r="M217" s="1"/>
      <c r="N217" s="1"/>
      <c r="O217" s="1"/>
      <c r="P217" s="1"/>
      <c r="Q217" s="24"/>
      <c r="R217" s="42"/>
      <c r="T217" s="36"/>
    </row>
    <row r="218" ht="15.0" customHeight="1">
      <c r="A218" s="1"/>
      <c r="L218" s="23"/>
      <c r="M218" s="1"/>
      <c r="N218" s="1"/>
      <c r="O218" s="1"/>
      <c r="P218" s="1"/>
      <c r="Q218" s="24"/>
      <c r="R218" s="42"/>
      <c r="T218" s="36"/>
    </row>
    <row r="219" ht="15.0" customHeight="1">
      <c r="A219" s="1"/>
      <c r="L219" s="23"/>
      <c r="M219" s="1"/>
      <c r="N219" s="1"/>
      <c r="O219" s="1"/>
      <c r="P219" s="1"/>
      <c r="Q219" s="24"/>
      <c r="R219" s="42"/>
      <c r="T219" s="36"/>
    </row>
    <row r="220" ht="15.0" customHeight="1">
      <c r="A220" s="1"/>
      <c r="L220" s="23"/>
      <c r="M220" s="1"/>
      <c r="N220" s="1"/>
      <c r="O220" s="1"/>
      <c r="P220" s="1"/>
      <c r="Q220" s="24"/>
      <c r="R220" s="42"/>
      <c r="T220" s="36"/>
    </row>
    <row r="221" ht="15.0" customHeight="1">
      <c r="A221" s="1"/>
      <c r="L221" s="23"/>
      <c r="M221" s="1"/>
      <c r="N221" s="1"/>
      <c r="O221" s="1"/>
      <c r="P221" s="1"/>
      <c r="Q221" s="24"/>
      <c r="R221" s="42"/>
      <c r="T221" s="36"/>
    </row>
    <row r="222" ht="15.0" customHeight="1">
      <c r="A222" s="1"/>
      <c r="L222" s="23"/>
      <c r="M222" s="1"/>
      <c r="N222" s="1"/>
      <c r="O222" s="1"/>
      <c r="P222" s="1"/>
      <c r="Q222" s="24"/>
      <c r="R222" s="42"/>
      <c r="T222" s="36"/>
    </row>
    <row r="223" ht="15.0" customHeight="1">
      <c r="A223" s="1"/>
      <c r="L223" s="23"/>
      <c r="M223" s="1"/>
      <c r="N223" s="1"/>
      <c r="O223" s="1"/>
      <c r="P223" s="1"/>
      <c r="Q223" s="24"/>
      <c r="R223" s="42"/>
      <c r="T223" s="36"/>
    </row>
    <row r="224" ht="15.0" customHeight="1">
      <c r="A224" s="1"/>
      <c r="L224" s="23"/>
      <c r="M224" s="1"/>
      <c r="N224" s="1"/>
      <c r="O224" s="1"/>
      <c r="P224" s="1"/>
      <c r="Q224" s="24"/>
      <c r="R224" s="42"/>
      <c r="T224" s="36"/>
    </row>
    <row r="225" ht="15.0" customHeight="1">
      <c r="A225" s="1"/>
      <c r="L225" s="23"/>
      <c r="M225" s="1"/>
      <c r="N225" s="1"/>
      <c r="O225" s="1"/>
      <c r="P225" s="1"/>
      <c r="Q225" s="24"/>
      <c r="R225" s="42"/>
      <c r="T225" s="36"/>
    </row>
    <row r="226" ht="15.0" customHeight="1">
      <c r="A226" s="1"/>
      <c r="L226" s="23"/>
      <c r="M226" s="1"/>
      <c r="N226" s="1"/>
      <c r="O226" s="1"/>
      <c r="P226" s="1"/>
      <c r="Q226" s="24"/>
      <c r="R226" s="42"/>
      <c r="T226" s="36"/>
    </row>
    <row r="227" ht="15.0" customHeight="1">
      <c r="A227" s="1"/>
      <c r="L227" s="23"/>
      <c r="M227" s="1"/>
      <c r="N227" s="1"/>
      <c r="O227" s="1"/>
      <c r="P227" s="1"/>
      <c r="Q227" s="24"/>
      <c r="R227" s="42"/>
      <c r="T227" s="36"/>
    </row>
    <row r="228" ht="15.0" customHeight="1">
      <c r="A228" s="1"/>
      <c r="L228" s="23"/>
      <c r="M228" s="1"/>
      <c r="N228" s="1"/>
      <c r="O228" s="1"/>
      <c r="P228" s="1"/>
      <c r="Q228" s="24"/>
      <c r="R228" s="42"/>
      <c r="T228" s="36"/>
    </row>
    <row r="229" ht="15.0" customHeight="1">
      <c r="A229" s="1"/>
      <c r="L229" s="23"/>
      <c r="M229" s="1"/>
      <c r="N229" s="1"/>
      <c r="O229" s="1"/>
      <c r="P229" s="1"/>
      <c r="Q229" s="24"/>
      <c r="R229" s="42"/>
      <c r="T229" s="36"/>
    </row>
    <row r="230" ht="15.0" customHeight="1">
      <c r="A230" s="1"/>
      <c r="L230" s="23"/>
      <c r="M230" s="1"/>
      <c r="N230" s="1"/>
      <c r="O230" s="1"/>
      <c r="P230" s="1"/>
      <c r="Q230" s="24"/>
      <c r="R230" s="42"/>
      <c r="T230" s="36"/>
    </row>
    <row r="231" ht="15.0" customHeight="1">
      <c r="A231" s="1"/>
      <c r="L231" s="23"/>
      <c r="M231" s="1"/>
      <c r="N231" s="1"/>
      <c r="O231" s="1"/>
      <c r="P231" s="1"/>
      <c r="Q231" s="24"/>
      <c r="R231" s="42"/>
      <c r="T231" s="36"/>
    </row>
    <row r="232" ht="15.0" customHeight="1">
      <c r="A232" s="1"/>
      <c r="L232" s="23"/>
      <c r="M232" s="1"/>
      <c r="N232" s="1"/>
      <c r="O232" s="1"/>
      <c r="P232" s="1"/>
      <c r="Q232" s="24"/>
      <c r="R232" s="42"/>
      <c r="T232" s="36"/>
    </row>
    <row r="233" ht="15.0" customHeight="1">
      <c r="A233" s="1"/>
      <c r="L233" s="23"/>
      <c r="M233" s="1"/>
      <c r="N233" s="1"/>
      <c r="O233" s="1"/>
      <c r="P233" s="1"/>
      <c r="Q233" s="24"/>
      <c r="R233" s="42"/>
      <c r="T233" s="36"/>
    </row>
    <row r="234" ht="15.0" customHeight="1">
      <c r="A234" s="1"/>
      <c r="L234" s="23"/>
      <c r="M234" s="1"/>
      <c r="N234" s="1"/>
      <c r="O234" s="1"/>
      <c r="P234" s="1"/>
      <c r="Q234" s="24"/>
      <c r="R234" s="42"/>
      <c r="T234" s="36"/>
    </row>
    <row r="235" ht="15.0" customHeight="1">
      <c r="A235" s="1"/>
      <c r="L235" s="23"/>
      <c r="M235" s="1"/>
      <c r="N235" s="1"/>
      <c r="O235" s="1"/>
      <c r="P235" s="1"/>
      <c r="Q235" s="24"/>
      <c r="R235" s="42"/>
      <c r="T235" s="36"/>
    </row>
    <row r="236" ht="15.0" customHeight="1">
      <c r="A236" s="1"/>
      <c r="L236" s="23"/>
      <c r="M236" s="1"/>
      <c r="N236" s="1"/>
      <c r="O236" s="1"/>
      <c r="P236" s="1"/>
      <c r="Q236" s="24"/>
      <c r="R236" s="42"/>
      <c r="T236" s="36"/>
    </row>
    <row r="237" ht="15.0" customHeight="1">
      <c r="A237" s="1"/>
      <c r="L237" s="23"/>
      <c r="M237" s="1"/>
      <c r="N237" s="1"/>
      <c r="O237" s="1"/>
      <c r="P237" s="1"/>
      <c r="Q237" s="24"/>
      <c r="R237" s="42"/>
      <c r="T237" s="36"/>
    </row>
    <row r="238" ht="15.0" customHeight="1">
      <c r="A238" s="1"/>
      <c r="L238" s="23"/>
      <c r="M238" s="1"/>
      <c r="N238" s="1"/>
      <c r="O238" s="1"/>
      <c r="P238" s="1"/>
      <c r="Q238" s="24"/>
      <c r="R238" s="42"/>
      <c r="T238" s="36"/>
    </row>
    <row r="239" ht="15.0" customHeight="1">
      <c r="A239" s="1"/>
      <c r="L239" s="23"/>
      <c r="M239" s="1"/>
      <c r="N239" s="1"/>
      <c r="O239" s="1"/>
      <c r="P239" s="1"/>
      <c r="Q239" s="24"/>
      <c r="R239" s="42"/>
      <c r="T239" s="36"/>
    </row>
    <row r="240" ht="15.0" customHeight="1">
      <c r="A240" s="1"/>
      <c r="L240" s="23"/>
      <c r="M240" s="1"/>
      <c r="N240" s="1"/>
      <c r="O240" s="1"/>
      <c r="P240" s="1"/>
      <c r="Q240" s="24"/>
      <c r="R240" s="42"/>
      <c r="T240" s="36"/>
    </row>
    <row r="241" ht="15.0" customHeight="1">
      <c r="A241" s="1"/>
      <c r="L241" s="23"/>
      <c r="M241" s="1"/>
      <c r="N241" s="1"/>
      <c r="O241" s="1"/>
      <c r="P241" s="1"/>
      <c r="Q241" s="24"/>
      <c r="R241" s="42"/>
      <c r="T241" s="36"/>
    </row>
    <row r="242" ht="15.0" customHeight="1">
      <c r="A242" s="1"/>
      <c r="L242" s="23"/>
      <c r="M242" s="1"/>
      <c r="N242" s="1"/>
      <c r="O242" s="1"/>
      <c r="P242" s="1"/>
      <c r="Q242" s="24"/>
      <c r="R242" s="42"/>
      <c r="T242" s="36"/>
    </row>
    <row r="243" ht="15.0" customHeight="1">
      <c r="A243" s="1"/>
      <c r="L243" s="23"/>
      <c r="M243" s="1"/>
      <c r="N243" s="1"/>
      <c r="O243" s="1"/>
      <c r="P243" s="1"/>
      <c r="Q243" s="24"/>
      <c r="R243" s="42"/>
      <c r="T243" s="36"/>
    </row>
    <row r="244" ht="15.0" customHeight="1">
      <c r="A244" s="1"/>
      <c r="L244" s="23"/>
      <c r="M244" s="1"/>
      <c r="N244" s="1"/>
      <c r="O244" s="1"/>
      <c r="P244" s="1"/>
      <c r="Q244" s="24"/>
      <c r="R244" s="42"/>
      <c r="T244" s="36"/>
    </row>
    <row r="245" ht="15.0" customHeight="1">
      <c r="A245" s="1"/>
      <c r="L245" s="23"/>
      <c r="M245" s="1"/>
      <c r="N245" s="1"/>
      <c r="O245" s="1"/>
      <c r="P245" s="1"/>
      <c r="Q245" s="24"/>
      <c r="R245" s="42"/>
      <c r="T245" s="36"/>
    </row>
    <row r="246" ht="15.0" customHeight="1">
      <c r="A246" s="1"/>
      <c r="L246" s="23"/>
      <c r="M246" s="1"/>
      <c r="N246" s="1"/>
      <c r="O246" s="1"/>
      <c r="P246" s="1"/>
      <c r="Q246" s="24"/>
      <c r="R246" s="42"/>
      <c r="T246" s="36"/>
    </row>
    <row r="247" ht="15.0" customHeight="1">
      <c r="A247" s="1"/>
      <c r="L247" s="23"/>
      <c r="M247" s="1"/>
      <c r="N247" s="1"/>
      <c r="O247" s="1"/>
      <c r="P247" s="1"/>
      <c r="Q247" s="24"/>
      <c r="R247" s="42"/>
      <c r="T247" s="36"/>
    </row>
    <row r="248" ht="15.0" customHeight="1">
      <c r="A248" s="1"/>
      <c r="L248" s="23"/>
      <c r="M248" s="1"/>
      <c r="N248" s="1"/>
      <c r="O248" s="1"/>
      <c r="P248" s="1"/>
      <c r="Q248" s="24"/>
      <c r="R248" s="42"/>
      <c r="T248" s="36"/>
    </row>
    <row r="249" ht="15.0" customHeight="1">
      <c r="A249" s="1"/>
      <c r="L249" s="23"/>
      <c r="M249" s="1"/>
      <c r="N249" s="1"/>
      <c r="O249" s="1"/>
      <c r="P249" s="1"/>
      <c r="Q249" s="24"/>
      <c r="R249" s="42"/>
      <c r="T249" s="36"/>
    </row>
    <row r="250" ht="15.0" customHeight="1">
      <c r="A250" s="1"/>
      <c r="L250" s="23"/>
      <c r="M250" s="1"/>
      <c r="N250" s="1"/>
      <c r="O250" s="1"/>
      <c r="P250" s="1"/>
      <c r="Q250" s="24"/>
      <c r="R250" s="42"/>
      <c r="T250" s="36"/>
    </row>
    <row r="251" ht="15.0" customHeight="1">
      <c r="A251" s="1"/>
      <c r="L251" s="23"/>
      <c r="M251" s="1"/>
      <c r="N251" s="1"/>
      <c r="O251" s="1"/>
      <c r="P251" s="1"/>
      <c r="Q251" s="24"/>
      <c r="R251" s="42"/>
      <c r="T251" s="36"/>
    </row>
    <row r="252" ht="15.0" customHeight="1">
      <c r="A252" s="1"/>
      <c r="L252" s="23"/>
      <c r="M252" s="1"/>
      <c r="N252" s="1"/>
      <c r="O252" s="1"/>
      <c r="P252" s="1"/>
      <c r="Q252" s="24"/>
      <c r="R252" s="42"/>
      <c r="T252" s="36"/>
    </row>
    <row r="253" ht="15.0" customHeight="1">
      <c r="A253" s="1"/>
      <c r="L253" s="23"/>
      <c r="M253" s="1"/>
      <c r="N253" s="1"/>
      <c r="O253" s="1"/>
      <c r="P253" s="1"/>
      <c r="Q253" s="24"/>
      <c r="R253" s="42"/>
      <c r="T253" s="36"/>
    </row>
    <row r="254" ht="15.0" customHeight="1">
      <c r="A254" s="1"/>
      <c r="L254" s="23"/>
      <c r="M254" s="1"/>
      <c r="N254" s="1"/>
      <c r="O254" s="1"/>
      <c r="P254" s="1"/>
      <c r="Q254" s="24"/>
      <c r="R254" s="42"/>
      <c r="T254" s="36"/>
    </row>
    <row r="255" ht="15.0" customHeight="1">
      <c r="A255" s="1"/>
      <c r="L255" s="23"/>
      <c r="M255" s="1"/>
      <c r="N255" s="1"/>
      <c r="O255" s="1"/>
      <c r="P255" s="1"/>
      <c r="Q255" s="24"/>
      <c r="R255" s="42"/>
      <c r="T255" s="36"/>
    </row>
    <row r="256" ht="15.0" customHeight="1">
      <c r="A256" s="1"/>
      <c r="L256" s="23"/>
      <c r="M256" s="1"/>
      <c r="N256" s="1"/>
      <c r="O256" s="1"/>
      <c r="P256" s="1"/>
      <c r="Q256" s="24"/>
      <c r="R256" s="42"/>
      <c r="T256" s="36"/>
    </row>
    <row r="257" ht="15.0" customHeight="1">
      <c r="A257" s="1"/>
      <c r="L257" s="23"/>
      <c r="M257" s="1"/>
      <c r="N257" s="1"/>
      <c r="O257" s="1"/>
      <c r="P257" s="1"/>
      <c r="Q257" s="24"/>
      <c r="R257" s="42"/>
      <c r="T257" s="36"/>
    </row>
    <row r="258" ht="15.0" customHeight="1">
      <c r="A258" s="1"/>
      <c r="L258" s="23"/>
      <c r="M258" s="1"/>
      <c r="N258" s="1"/>
      <c r="O258" s="1"/>
      <c r="P258" s="1"/>
      <c r="Q258" s="24"/>
      <c r="R258" s="42"/>
      <c r="T258" s="36"/>
    </row>
    <row r="259" ht="15.0" customHeight="1">
      <c r="A259" s="1"/>
      <c r="L259" s="23"/>
      <c r="M259" s="1"/>
      <c r="N259" s="1"/>
      <c r="O259" s="1"/>
      <c r="P259" s="1"/>
      <c r="Q259" s="24"/>
      <c r="R259" s="42"/>
      <c r="T259" s="36"/>
    </row>
    <row r="260" ht="15.0" customHeight="1">
      <c r="A260" s="1"/>
      <c r="L260" s="23"/>
      <c r="M260" s="1"/>
      <c r="N260" s="1"/>
      <c r="O260" s="1"/>
      <c r="P260" s="1"/>
      <c r="Q260" s="24"/>
      <c r="R260" s="42"/>
      <c r="T260" s="36"/>
    </row>
    <row r="261" ht="15.0" customHeight="1">
      <c r="A261" s="1"/>
      <c r="L261" s="23"/>
      <c r="M261" s="1"/>
      <c r="N261" s="1"/>
      <c r="O261" s="1"/>
      <c r="P261" s="1"/>
      <c r="Q261" s="24"/>
      <c r="R261" s="42"/>
      <c r="T261" s="36"/>
    </row>
    <row r="262" ht="15.0" customHeight="1">
      <c r="A262" s="1"/>
      <c r="L262" s="23"/>
      <c r="M262" s="1"/>
      <c r="N262" s="1"/>
      <c r="O262" s="1"/>
      <c r="P262" s="1"/>
      <c r="Q262" s="24"/>
      <c r="R262" s="42"/>
      <c r="T262" s="36"/>
    </row>
    <row r="263" ht="15.0" customHeight="1">
      <c r="A263" s="1"/>
      <c r="L263" s="23"/>
      <c r="M263" s="1"/>
      <c r="N263" s="1"/>
      <c r="O263" s="1"/>
      <c r="P263" s="1"/>
      <c r="Q263" s="24"/>
      <c r="R263" s="42"/>
      <c r="T263" s="36"/>
    </row>
    <row r="264" ht="15.0" customHeight="1">
      <c r="A264" s="1"/>
      <c r="L264" s="23"/>
      <c r="M264" s="1"/>
      <c r="N264" s="1"/>
      <c r="O264" s="1"/>
      <c r="P264" s="1"/>
      <c r="Q264" s="24"/>
      <c r="R264" s="42"/>
      <c r="T264" s="36"/>
    </row>
    <row r="265" ht="15.0" customHeight="1">
      <c r="A265" s="1"/>
      <c r="L265" s="23"/>
      <c r="M265" s="1"/>
      <c r="N265" s="1"/>
      <c r="O265" s="1"/>
      <c r="P265" s="1"/>
      <c r="Q265" s="24"/>
      <c r="R265" s="42"/>
      <c r="T265" s="36"/>
    </row>
    <row r="266" ht="15.0" customHeight="1">
      <c r="A266" s="1"/>
      <c r="L266" s="23"/>
      <c r="M266" s="1"/>
      <c r="N266" s="1"/>
      <c r="O266" s="1"/>
      <c r="P266" s="1"/>
      <c r="Q266" s="24"/>
      <c r="R266" s="42"/>
      <c r="T266" s="36"/>
    </row>
    <row r="267" ht="15.0" customHeight="1">
      <c r="A267" s="1"/>
      <c r="L267" s="23"/>
      <c r="M267" s="1"/>
      <c r="N267" s="1"/>
      <c r="O267" s="1"/>
      <c r="P267" s="1"/>
      <c r="Q267" s="24"/>
      <c r="R267" s="42"/>
      <c r="T267" s="36"/>
    </row>
    <row r="268" ht="15.0" customHeight="1">
      <c r="A268" s="1"/>
      <c r="L268" s="23"/>
      <c r="M268" s="1"/>
      <c r="N268" s="1"/>
      <c r="O268" s="1"/>
      <c r="P268" s="1"/>
      <c r="Q268" s="24"/>
      <c r="R268" s="42"/>
      <c r="T268" s="36"/>
    </row>
    <row r="269" ht="15.0" customHeight="1">
      <c r="A269" s="1"/>
      <c r="L269" s="23"/>
      <c r="M269" s="1"/>
      <c r="N269" s="1"/>
      <c r="O269" s="1"/>
      <c r="P269" s="1"/>
      <c r="Q269" s="24"/>
      <c r="R269" s="42"/>
      <c r="T269" s="36"/>
    </row>
    <row r="270" ht="15.0" customHeight="1">
      <c r="A270" s="1"/>
      <c r="L270" s="23"/>
      <c r="M270" s="1"/>
      <c r="N270" s="1"/>
      <c r="O270" s="1"/>
      <c r="P270" s="1"/>
      <c r="Q270" s="24"/>
      <c r="R270" s="42"/>
      <c r="T270" s="36"/>
    </row>
    <row r="271" ht="15.0" customHeight="1">
      <c r="A271" s="1"/>
      <c r="L271" s="23"/>
      <c r="M271" s="1"/>
      <c r="N271" s="1"/>
      <c r="O271" s="1"/>
      <c r="P271" s="1"/>
      <c r="Q271" s="24"/>
      <c r="R271" s="42"/>
      <c r="T271" s="36"/>
    </row>
    <row r="272" ht="15.0" customHeight="1">
      <c r="A272" s="1"/>
      <c r="L272" s="23"/>
      <c r="M272" s="1"/>
      <c r="N272" s="1"/>
      <c r="O272" s="1"/>
      <c r="P272" s="1"/>
      <c r="Q272" s="24"/>
      <c r="R272" s="42"/>
      <c r="T272" s="36"/>
    </row>
    <row r="273" ht="15.0" customHeight="1">
      <c r="A273" s="1"/>
      <c r="L273" s="23"/>
      <c r="M273" s="1"/>
      <c r="N273" s="1"/>
      <c r="O273" s="1"/>
      <c r="P273" s="1"/>
      <c r="Q273" s="24"/>
      <c r="R273" s="42"/>
      <c r="T273" s="36"/>
    </row>
    <row r="274" ht="15.0" customHeight="1">
      <c r="A274" s="1"/>
      <c r="L274" s="23"/>
      <c r="M274" s="1"/>
      <c r="N274" s="1"/>
      <c r="O274" s="1"/>
      <c r="P274" s="1"/>
      <c r="Q274" s="24"/>
      <c r="R274" s="42"/>
      <c r="T274" s="36"/>
    </row>
    <row r="275" ht="15.0" customHeight="1">
      <c r="A275" s="1"/>
      <c r="L275" s="23"/>
      <c r="M275" s="1"/>
      <c r="N275" s="1"/>
      <c r="O275" s="1"/>
      <c r="P275" s="1"/>
      <c r="Q275" s="24"/>
      <c r="R275" s="42"/>
      <c r="T275" s="36"/>
    </row>
    <row r="276" ht="15.0" customHeight="1">
      <c r="A276" s="1"/>
      <c r="L276" s="23"/>
      <c r="M276" s="1"/>
      <c r="N276" s="1"/>
      <c r="O276" s="1"/>
      <c r="P276" s="1"/>
      <c r="Q276" s="24"/>
      <c r="R276" s="42"/>
      <c r="T276" s="36"/>
    </row>
    <row r="277" ht="15.0" customHeight="1">
      <c r="A277" s="1"/>
      <c r="L277" s="23"/>
      <c r="M277" s="1"/>
      <c r="N277" s="1"/>
      <c r="O277" s="1"/>
      <c r="P277" s="1"/>
      <c r="Q277" s="24"/>
      <c r="R277" s="42"/>
      <c r="T277" s="36"/>
    </row>
    <row r="278" ht="15.0" customHeight="1">
      <c r="A278" s="1"/>
      <c r="L278" s="23"/>
      <c r="M278" s="1"/>
      <c r="N278" s="1"/>
      <c r="O278" s="1"/>
      <c r="P278" s="1"/>
      <c r="Q278" s="24"/>
      <c r="R278" s="42"/>
      <c r="T278" s="36"/>
    </row>
    <row r="279" ht="15.0" customHeight="1">
      <c r="A279" s="1"/>
      <c r="L279" s="23"/>
      <c r="M279" s="1"/>
      <c r="N279" s="1"/>
      <c r="O279" s="1"/>
      <c r="P279" s="1"/>
      <c r="Q279" s="24"/>
      <c r="R279" s="42"/>
      <c r="T279" s="36"/>
    </row>
    <row r="280" ht="15.0" customHeight="1">
      <c r="A280" s="1"/>
      <c r="L280" s="23"/>
      <c r="M280" s="1"/>
      <c r="N280" s="1"/>
      <c r="O280" s="1"/>
      <c r="P280" s="1"/>
      <c r="Q280" s="24"/>
      <c r="R280" s="42"/>
      <c r="T280" s="36"/>
    </row>
    <row r="281" ht="15.0" customHeight="1">
      <c r="A281" s="1"/>
      <c r="L281" s="23"/>
      <c r="M281" s="1"/>
      <c r="N281" s="1"/>
      <c r="O281" s="1"/>
      <c r="P281" s="1"/>
      <c r="Q281" s="24"/>
      <c r="R281" s="42"/>
      <c r="T281" s="36"/>
    </row>
    <row r="282" ht="15.0" customHeight="1">
      <c r="A282" s="1"/>
      <c r="L282" s="23"/>
      <c r="M282" s="1"/>
      <c r="N282" s="1"/>
      <c r="O282" s="1"/>
      <c r="P282" s="1"/>
      <c r="Q282" s="24"/>
      <c r="R282" s="42"/>
      <c r="T282" s="36"/>
    </row>
    <row r="283" ht="15.0" customHeight="1">
      <c r="A283" s="1"/>
      <c r="L283" s="23"/>
      <c r="M283" s="1"/>
      <c r="N283" s="1"/>
      <c r="O283" s="1"/>
      <c r="P283" s="1"/>
      <c r="Q283" s="24"/>
      <c r="R283" s="42"/>
      <c r="T283" s="36"/>
    </row>
    <row r="284" ht="15.0" customHeight="1">
      <c r="A284" s="1"/>
      <c r="L284" s="23"/>
      <c r="M284" s="1"/>
      <c r="N284" s="1"/>
      <c r="O284" s="1"/>
      <c r="P284" s="1"/>
      <c r="Q284" s="24"/>
      <c r="R284" s="42"/>
      <c r="T284" s="36"/>
    </row>
    <row r="285" ht="15.0" customHeight="1">
      <c r="A285" s="1"/>
      <c r="L285" s="38"/>
      <c r="M285" s="1"/>
      <c r="N285" s="1"/>
      <c r="O285" s="1"/>
      <c r="P285" s="1"/>
      <c r="Q285" s="24"/>
      <c r="R285" s="39"/>
      <c r="T285" s="36"/>
      <c r="V285" s="37" t="s">
        <v>2</v>
      </c>
    </row>
    <row r="286" ht="15.75" customHeight="1">
      <c r="A286" s="1"/>
      <c r="L286" s="23" t="s">
        <v>56</v>
      </c>
      <c r="M286" s="1"/>
      <c r="N286" s="1"/>
      <c r="O286" s="1"/>
      <c r="P286" s="1"/>
      <c r="Q286" s="24"/>
      <c r="R286" s="43">
        <f>+R70+R72+R74</f>
        <v>2840438</v>
      </c>
      <c r="T286" s="36"/>
    </row>
    <row r="287" ht="15.75" customHeight="1">
      <c r="A287" s="1"/>
      <c r="L287" s="23" t="s">
        <v>57</v>
      </c>
      <c r="M287" s="22"/>
      <c r="N287" s="22"/>
      <c r="O287" s="24"/>
      <c r="P287" s="22"/>
      <c r="Q287" s="24"/>
      <c r="T287" s="36"/>
      <c r="U287" s="44" t="s">
        <v>2</v>
      </c>
    </row>
    <row r="288" ht="15.0" customHeight="1">
      <c r="A288" s="1"/>
      <c r="L288" s="23"/>
      <c r="M288" s="22"/>
      <c r="N288" s="22"/>
      <c r="O288" s="24"/>
      <c r="P288" s="22"/>
      <c r="Q288" s="24"/>
      <c r="R288" s="45"/>
      <c r="T288" s="36"/>
      <c r="U288" s="44"/>
    </row>
    <row r="289" ht="15.0" customHeight="1">
      <c r="A289" s="1"/>
      <c r="L289" s="38" t="s">
        <v>58</v>
      </c>
      <c r="M289" s="22"/>
      <c r="N289" s="22"/>
      <c r="O289" s="24"/>
      <c r="P289" s="22"/>
      <c r="Q289" s="24"/>
      <c r="R289" s="45">
        <f>+$R$286/$D$67</f>
        <v>3.584081058</v>
      </c>
      <c r="T289" s="36"/>
      <c r="U289" s="44" t="s">
        <v>59</v>
      </c>
    </row>
    <row r="290" ht="15.0" customHeight="1">
      <c r="A290" s="1"/>
      <c r="L290" s="38"/>
      <c r="M290" s="22"/>
      <c r="N290" s="22"/>
      <c r="O290" s="24"/>
      <c r="P290" s="22"/>
      <c r="Q290" s="24"/>
      <c r="R290" s="45"/>
      <c r="T290" s="36"/>
      <c r="U290" s="44"/>
    </row>
    <row r="291" ht="15.0" customHeight="1">
      <c r="A291" s="1"/>
      <c r="L291" s="38"/>
      <c r="M291" s="22"/>
      <c r="N291" s="22"/>
      <c r="O291" s="24"/>
      <c r="P291" s="22"/>
      <c r="Q291" s="24"/>
      <c r="R291" s="45"/>
      <c r="T291" s="36"/>
      <c r="U291" s="44"/>
    </row>
    <row r="292" ht="15.0" customHeight="1">
      <c r="A292" s="1"/>
      <c r="L292" s="38"/>
      <c r="M292" s="22"/>
      <c r="N292" s="22"/>
      <c r="O292" s="24"/>
      <c r="P292" s="22"/>
      <c r="Q292" s="24"/>
      <c r="R292" s="45"/>
      <c r="T292" s="36"/>
      <c r="U292" s="44"/>
    </row>
    <row r="293" ht="15.0" customHeight="1">
      <c r="A293" s="1"/>
      <c r="L293" s="38"/>
      <c r="M293" s="22"/>
      <c r="N293" s="22"/>
      <c r="O293" s="24"/>
      <c r="P293" s="22"/>
      <c r="Q293" s="24"/>
      <c r="R293" s="45"/>
      <c r="T293" s="36"/>
      <c r="U293" s="44"/>
    </row>
    <row r="294" ht="15.0" customHeight="1">
      <c r="A294" s="1"/>
      <c r="L294" s="38"/>
      <c r="M294" s="22"/>
      <c r="N294" s="22"/>
      <c r="O294" s="24"/>
      <c r="P294" s="22"/>
      <c r="Q294" s="24"/>
      <c r="R294" s="45"/>
      <c r="T294" s="36"/>
      <c r="U294" s="44"/>
    </row>
    <row r="295" ht="15.0" customHeight="1">
      <c r="A295" s="1"/>
      <c r="L295" s="38"/>
      <c r="M295" s="22"/>
      <c r="N295" s="22"/>
      <c r="O295" s="24"/>
      <c r="P295" s="22"/>
      <c r="Q295" s="24"/>
      <c r="R295" s="45"/>
      <c r="T295" s="36"/>
      <c r="U295" s="44"/>
    </row>
    <row r="296" ht="15.0" customHeight="1">
      <c r="A296" s="1"/>
      <c r="L296" s="38"/>
      <c r="M296" s="22"/>
      <c r="N296" s="22"/>
      <c r="O296" s="24"/>
      <c r="P296" s="22"/>
      <c r="Q296" s="24"/>
      <c r="R296" s="45"/>
      <c r="T296" s="36"/>
      <c r="U296" s="44"/>
    </row>
    <row r="297" ht="15.0" customHeight="1">
      <c r="A297" s="1"/>
      <c r="L297" s="38"/>
      <c r="M297" s="22"/>
      <c r="N297" s="22"/>
      <c r="O297" s="24"/>
      <c r="P297" s="22"/>
      <c r="Q297" s="24"/>
      <c r="R297" s="45"/>
      <c r="T297" s="36"/>
      <c r="U297" s="44"/>
    </row>
    <row r="298" ht="15.0" customHeight="1">
      <c r="A298" s="1"/>
      <c r="L298" s="38"/>
      <c r="M298" s="22"/>
      <c r="N298" s="22"/>
      <c r="O298" s="24"/>
      <c r="P298" s="22"/>
      <c r="Q298" s="24"/>
      <c r="R298" s="45"/>
      <c r="T298" s="36"/>
      <c r="U298" s="44"/>
    </row>
    <row r="299" ht="15.0" customHeight="1">
      <c r="A299" s="1"/>
      <c r="L299" s="38"/>
      <c r="M299" s="22"/>
      <c r="N299" s="22"/>
      <c r="O299" s="24"/>
      <c r="P299" s="22"/>
      <c r="Q299" s="24"/>
      <c r="R299" s="45"/>
      <c r="T299" s="36"/>
      <c r="U299" s="44"/>
    </row>
    <row r="300" ht="15.0" customHeight="1">
      <c r="A300" s="1"/>
      <c r="L300" s="38"/>
      <c r="M300" s="22"/>
      <c r="N300" s="22"/>
      <c r="O300" s="24"/>
      <c r="P300" s="22"/>
      <c r="Q300" s="24"/>
      <c r="R300" s="45"/>
      <c r="T300" s="36"/>
      <c r="U300" s="44"/>
    </row>
    <row r="301" ht="15.0" customHeight="1">
      <c r="A301" s="1"/>
      <c r="L301" s="38"/>
      <c r="M301" s="22"/>
      <c r="N301" s="22"/>
      <c r="O301" s="24"/>
      <c r="P301" s="22"/>
      <c r="Q301" s="24"/>
      <c r="R301" s="45"/>
      <c r="T301" s="36"/>
      <c r="U301" s="44"/>
    </row>
    <row r="302" ht="15.0" customHeight="1">
      <c r="A302" s="1"/>
      <c r="L302" s="38"/>
      <c r="M302" s="22"/>
      <c r="N302" s="22"/>
      <c r="O302" s="24"/>
      <c r="P302" s="22"/>
      <c r="Q302" s="24"/>
      <c r="R302" s="45"/>
      <c r="T302" s="36"/>
      <c r="U302" s="44"/>
    </row>
    <row r="303" ht="15.0" customHeight="1">
      <c r="A303" s="1"/>
      <c r="L303" s="38"/>
      <c r="M303" s="22"/>
      <c r="N303" s="22"/>
      <c r="O303" s="24"/>
      <c r="P303" s="22"/>
      <c r="Q303" s="24"/>
      <c r="R303" s="45"/>
      <c r="T303" s="36"/>
      <c r="U303" s="44"/>
    </row>
    <row r="304" ht="15.0" customHeight="1">
      <c r="A304" s="1"/>
      <c r="L304" s="38"/>
      <c r="M304" s="22"/>
      <c r="N304" s="22"/>
      <c r="O304" s="24"/>
      <c r="P304" s="22"/>
      <c r="Q304" s="24"/>
      <c r="R304" s="45"/>
      <c r="T304" s="36"/>
      <c r="U304" s="44"/>
    </row>
    <row r="305" ht="15.0" customHeight="1">
      <c r="A305" s="1"/>
      <c r="L305" s="38"/>
      <c r="M305" s="22"/>
      <c r="N305" s="22"/>
      <c r="O305" s="24"/>
      <c r="P305" s="22"/>
      <c r="Q305" s="24"/>
      <c r="R305" s="45"/>
      <c r="T305" s="36"/>
      <c r="U305" s="44"/>
    </row>
    <row r="306" ht="15.0" customHeight="1">
      <c r="A306" s="1"/>
      <c r="L306" s="38"/>
      <c r="M306" s="22"/>
      <c r="N306" s="22"/>
      <c r="O306" s="24"/>
      <c r="P306" s="22"/>
      <c r="Q306" s="24"/>
      <c r="R306" s="45"/>
      <c r="T306" s="36"/>
      <c r="U306" s="44"/>
    </row>
    <row r="307" ht="15.0" customHeight="1">
      <c r="A307" s="1"/>
      <c r="L307" s="38"/>
      <c r="M307" s="22"/>
      <c r="N307" s="22"/>
      <c r="O307" s="24"/>
      <c r="P307" s="22"/>
      <c r="Q307" s="24"/>
      <c r="R307" s="45"/>
      <c r="T307" s="36"/>
      <c r="U307" s="44"/>
    </row>
    <row r="308" ht="15.0" customHeight="1">
      <c r="A308" s="1"/>
      <c r="L308" s="38"/>
      <c r="M308" s="22"/>
      <c r="N308" s="22"/>
      <c r="O308" s="24"/>
      <c r="P308" s="22"/>
      <c r="Q308" s="24"/>
      <c r="R308" s="45"/>
      <c r="T308" s="36"/>
      <c r="U308" s="44"/>
    </row>
    <row r="309" ht="15.0" customHeight="1">
      <c r="A309" s="1"/>
      <c r="L309" s="38"/>
      <c r="M309" s="22"/>
      <c r="N309" s="22"/>
      <c r="O309" s="24"/>
      <c r="P309" s="22"/>
      <c r="Q309" s="24"/>
      <c r="R309" s="45"/>
      <c r="T309" s="36"/>
      <c r="U309" s="44"/>
    </row>
    <row r="310" ht="15.0" customHeight="1">
      <c r="A310" s="1"/>
      <c r="L310" s="38"/>
      <c r="M310" s="22"/>
      <c r="N310" s="22"/>
      <c r="O310" s="24"/>
      <c r="P310" s="22"/>
      <c r="Q310" s="24"/>
      <c r="R310" s="45"/>
      <c r="T310" s="36"/>
      <c r="U310" s="44"/>
    </row>
    <row r="311" ht="15.0" customHeight="1">
      <c r="A311" s="1"/>
      <c r="L311" s="38"/>
      <c r="M311" s="22"/>
      <c r="N311" s="22"/>
      <c r="O311" s="24"/>
      <c r="P311" s="22"/>
      <c r="Q311" s="24"/>
      <c r="R311" s="45"/>
      <c r="T311" s="36"/>
      <c r="U311" s="44"/>
    </row>
    <row r="312" ht="15.0" customHeight="1">
      <c r="A312" s="1"/>
      <c r="L312" s="38"/>
      <c r="M312" s="22"/>
      <c r="N312" s="22"/>
      <c r="O312" s="24"/>
      <c r="P312" s="22"/>
      <c r="Q312" s="24"/>
      <c r="R312" s="45"/>
      <c r="T312" s="36"/>
      <c r="U312" s="44"/>
    </row>
    <row r="313" ht="15.0" customHeight="1">
      <c r="A313" s="1"/>
      <c r="L313" s="38"/>
      <c r="M313" s="22"/>
      <c r="N313" s="22"/>
      <c r="O313" s="24"/>
      <c r="P313" s="22"/>
      <c r="Q313" s="24"/>
      <c r="R313" s="45"/>
      <c r="T313" s="36"/>
      <c r="U313" s="44"/>
    </row>
    <row r="314" ht="15.0" customHeight="1">
      <c r="A314" s="1"/>
      <c r="L314" s="38"/>
      <c r="M314" s="22"/>
      <c r="N314" s="22"/>
      <c r="O314" s="24"/>
      <c r="P314" s="22"/>
      <c r="Q314" s="24"/>
      <c r="R314" s="45"/>
      <c r="T314" s="36"/>
      <c r="U314" s="44"/>
    </row>
    <row r="315" ht="15.0" customHeight="1">
      <c r="A315" s="1"/>
      <c r="L315" s="38"/>
      <c r="M315" s="22"/>
      <c r="N315" s="22"/>
      <c r="O315" s="24"/>
      <c r="P315" s="22"/>
      <c r="Q315" s="24"/>
      <c r="R315" s="45"/>
      <c r="T315" s="36"/>
      <c r="U315" s="44"/>
    </row>
    <row r="316" ht="15.0" customHeight="1">
      <c r="A316" s="1"/>
      <c r="L316" s="38"/>
      <c r="M316" s="22"/>
      <c r="N316" s="22"/>
      <c r="O316" s="24"/>
      <c r="P316" s="22"/>
      <c r="Q316" s="24"/>
      <c r="R316" s="45"/>
      <c r="T316" s="36"/>
      <c r="U316" s="44"/>
    </row>
    <row r="317" ht="15.0" customHeight="1">
      <c r="A317" s="1"/>
      <c r="L317" s="38"/>
      <c r="M317" s="22"/>
      <c r="N317" s="22"/>
      <c r="O317" s="24"/>
      <c r="P317" s="22"/>
      <c r="Q317" s="24"/>
      <c r="R317" s="45"/>
      <c r="T317" s="36"/>
      <c r="U317" s="44"/>
    </row>
    <row r="318" ht="15.0" customHeight="1">
      <c r="A318" s="1"/>
      <c r="L318" s="38"/>
      <c r="M318" s="22"/>
      <c r="N318" s="22"/>
      <c r="O318" s="24"/>
      <c r="P318" s="22"/>
      <c r="Q318" s="24"/>
      <c r="R318" s="45"/>
      <c r="T318" s="36"/>
      <c r="U318" s="44"/>
    </row>
    <row r="319" ht="15.0" customHeight="1">
      <c r="A319" s="1"/>
      <c r="L319" s="38"/>
      <c r="M319" s="22"/>
      <c r="N319" s="22"/>
      <c r="O319" s="24"/>
      <c r="P319" s="22"/>
      <c r="Q319" s="24"/>
      <c r="R319" s="45"/>
      <c r="T319" s="36"/>
      <c r="U319" s="44"/>
    </row>
    <row r="320" ht="15.0" customHeight="1">
      <c r="A320" s="1"/>
      <c r="L320" s="38"/>
      <c r="M320" s="22"/>
      <c r="N320" s="22"/>
      <c r="O320" s="24"/>
      <c r="P320" s="22"/>
      <c r="Q320" s="24"/>
      <c r="R320" s="45"/>
      <c r="T320" s="36"/>
      <c r="U320" s="44"/>
    </row>
    <row r="321" ht="15.0" customHeight="1">
      <c r="A321" s="1"/>
      <c r="L321" s="38"/>
      <c r="M321" s="22"/>
      <c r="N321" s="22"/>
      <c r="O321" s="24"/>
      <c r="P321" s="22"/>
      <c r="Q321" s="24"/>
      <c r="R321" s="45"/>
      <c r="T321" s="36"/>
      <c r="U321" s="44"/>
    </row>
    <row r="322" ht="15.0" customHeight="1">
      <c r="A322" s="1"/>
      <c r="L322" s="38"/>
      <c r="M322" s="22"/>
      <c r="N322" s="22"/>
      <c r="O322" s="24"/>
      <c r="P322" s="22"/>
      <c r="Q322" s="24"/>
      <c r="R322" s="45"/>
      <c r="T322" s="36"/>
      <c r="U322" s="44"/>
    </row>
    <row r="323" ht="15.0" customHeight="1">
      <c r="A323" s="1"/>
      <c r="L323" s="38"/>
      <c r="M323" s="22"/>
      <c r="N323" s="22"/>
      <c r="O323" s="24"/>
      <c r="P323" s="22"/>
      <c r="Q323" s="24"/>
      <c r="R323" s="45"/>
      <c r="T323" s="36"/>
      <c r="U323" s="44"/>
    </row>
    <row r="324" ht="15.0" customHeight="1">
      <c r="A324" s="1"/>
      <c r="L324" s="38"/>
      <c r="M324" s="22"/>
      <c r="N324" s="22"/>
      <c r="O324" s="24"/>
      <c r="P324" s="22"/>
      <c r="Q324" s="24"/>
      <c r="R324" s="45"/>
      <c r="T324" s="36"/>
      <c r="U324" s="44"/>
    </row>
    <row r="325" ht="15.0" customHeight="1">
      <c r="A325" s="1"/>
      <c r="L325" s="38"/>
      <c r="M325" s="22"/>
      <c r="N325" s="22"/>
      <c r="O325" s="24"/>
      <c r="P325" s="22"/>
      <c r="Q325" s="24"/>
      <c r="R325" s="45"/>
      <c r="T325" s="36"/>
      <c r="U325" s="44"/>
    </row>
    <row r="326" ht="15.0" customHeight="1">
      <c r="A326" s="1"/>
      <c r="L326" s="38"/>
      <c r="M326" s="22"/>
      <c r="N326" s="22"/>
      <c r="O326" s="24"/>
      <c r="P326" s="22"/>
      <c r="Q326" s="24"/>
      <c r="R326" s="45"/>
      <c r="T326" s="36"/>
      <c r="U326" s="44"/>
    </row>
    <row r="327" ht="15.0" customHeight="1">
      <c r="A327" s="1"/>
      <c r="L327" s="38"/>
      <c r="M327" s="22"/>
      <c r="N327" s="22"/>
      <c r="O327" s="24"/>
      <c r="P327" s="22"/>
      <c r="Q327" s="24"/>
      <c r="R327" s="45"/>
      <c r="T327" s="36"/>
      <c r="U327" s="44"/>
    </row>
    <row r="328" ht="15.0" customHeight="1">
      <c r="A328" s="1"/>
      <c r="L328" s="38"/>
      <c r="M328" s="22"/>
      <c r="N328" s="22"/>
      <c r="O328" s="24"/>
      <c r="P328" s="22"/>
      <c r="Q328" s="24"/>
      <c r="R328" s="45"/>
      <c r="T328" s="36"/>
      <c r="U328" s="44"/>
    </row>
    <row r="329" ht="15.0" customHeight="1">
      <c r="A329" s="1"/>
      <c r="L329" s="38"/>
      <c r="M329" s="22"/>
      <c r="N329" s="22"/>
      <c r="O329" s="24"/>
      <c r="P329" s="22"/>
      <c r="Q329" s="24"/>
      <c r="R329" s="45"/>
      <c r="T329" s="36"/>
      <c r="U329" s="44"/>
    </row>
    <row r="330" ht="15.0" customHeight="1">
      <c r="A330" s="1"/>
      <c r="L330" s="38"/>
      <c r="M330" s="22"/>
      <c r="N330" s="22"/>
      <c r="O330" s="24"/>
      <c r="P330" s="22"/>
      <c r="Q330" s="24"/>
      <c r="R330" s="45"/>
      <c r="T330" s="36"/>
      <c r="U330" s="44"/>
    </row>
    <row r="331" ht="15.0" customHeight="1">
      <c r="A331" s="1"/>
      <c r="L331" s="38"/>
      <c r="M331" s="22"/>
      <c r="N331" s="22"/>
      <c r="O331" s="24"/>
      <c r="P331" s="22"/>
      <c r="Q331" s="24"/>
      <c r="R331" s="45"/>
      <c r="T331" s="36"/>
      <c r="U331" s="44"/>
    </row>
    <row r="332" ht="15.0" customHeight="1">
      <c r="A332" s="1"/>
      <c r="L332" s="38"/>
      <c r="M332" s="22"/>
      <c r="N332" s="22"/>
      <c r="O332" s="24"/>
      <c r="P332" s="22"/>
      <c r="Q332" s="24"/>
      <c r="R332" s="45"/>
      <c r="T332" s="36"/>
      <c r="U332" s="44"/>
    </row>
    <row r="333" ht="15.0" customHeight="1">
      <c r="A333" s="1"/>
      <c r="L333" s="38"/>
      <c r="M333" s="22"/>
      <c r="N333" s="22"/>
      <c r="O333" s="24"/>
      <c r="P333" s="22"/>
      <c r="Q333" s="24"/>
      <c r="R333" s="45"/>
      <c r="T333" s="36"/>
      <c r="U333" s="44"/>
    </row>
    <row r="334" ht="15.0" customHeight="1">
      <c r="A334" s="1"/>
      <c r="L334" s="38"/>
      <c r="M334" s="22"/>
      <c r="N334" s="22"/>
      <c r="O334" s="24"/>
      <c r="P334" s="22"/>
      <c r="Q334" s="24"/>
      <c r="R334" s="45"/>
      <c r="T334" s="36"/>
      <c r="U334" s="44"/>
    </row>
    <row r="335" ht="15.0" customHeight="1">
      <c r="A335" s="1"/>
      <c r="L335" s="38"/>
      <c r="M335" s="22"/>
      <c r="N335" s="22"/>
      <c r="O335" s="24"/>
      <c r="P335" s="22"/>
      <c r="Q335" s="24"/>
      <c r="R335" s="45"/>
      <c r="T335" s="36"/>
      <c r="U335" s="44"/>
    </row>
    <row r="336" ht="15.0" customHeight="1">
      <c r="A336" s="1"/>
      <c r="L336" s="38"/>
      <c r="M336" s="22"/>
      <c r="N336" s="22"/>
      <c r="O336" s="24"/>
      <c r="P336" s="22"/>
      <c r="Q336" s="24"/>
      <c r="R336" s="45"/>
      <c r="T336" s="36"/>
      <c r="U336" s="44"/>
    </row>
    <row r="337" ht="15.0" customHeight="1">
      <c r="A337" s="1"/>
      <c r="L337" s="38"/>
      <c r="M337" s="22"/>
      <c r="N337" s="22"/>
      <c r="O337" s="24"/>
      <c r="P337" s="22"/>
      <c r="Q337" s="24"/>
      <c r="R337" s="45"/>
      <c r="T337" s="36"/>
      <c r="U337" s="44"/>
    </row>
    <row r="338" ht="15.0" customHeight="1">
      <c r="A338" s="1"/>
      <c r="L338" s="38"/>
      <c r="M338" s="22"/>
      <c r="N338" s="22"/>
      <c r="O338" s="24"/>
      <c r="P338" s="22"/>
      <c r="Q338" s="24"/>
      <c r="R338" s="45"/>
      <c r="T338" s="36"/>
      <c r="U338" s="44"/>
    </row>
    <row r="339" ht="15.0" customHeight="1">
      <c r="A339" s="1"/>
      <c r="L339" s="38"/>
      <c r="M339" s="22"/>
      <c r="N339" s="22"/>
      <c r="O339" s="24"/>
      <c r="P339" s="22"/>
      <c r="Q339" s="24"/>
      <c r="R339" s="45"/>
      <c r="T339" s="36"/>
      <c r="U339" s="44"/>
    </row>
    <row r="340" ht="15.0" customHeight="1">
      <c r="A340" s="1"/>
      <c r="L340" s="38"/>
      <c r="M340" s="22"/>
      <c r="N340" s="22"/>
      <c r="O340" s="24"/>
      <c r="P340" s="22"/>
      <c r="Q340" s="24"/>
      <c r="R340" s="45"/>
      <c r="T340" s="36"/>
      <c r="U340" s="44"/>
    </row>
    <row r="341" ht="15.0" customHeight="1">
      <c r="A341" s="1"/>
      <c r="L341" s="38"/>
      <c r="M341" s="22"/>
      <c r="N341" s="22"/>
      <c r="O341" s="24"/>
      <c r="P341" s="22"/>
      <c r="Q341" s="24"/>
      <c r="R341" s="45"/>
      <c r="T341" s="36"/>
      <c r="U341" s="44"/>
    </row>
    <row r="342" ht="15.0" customHeight="1">
      <c r="A342" s="1"/>
      <c r="L342" s="38"/>
      <c r="M342" s="22"/>
      <c r="N342" s="22"/>
      <c r="O342" s="24"/>
      <c r="P342" s="22"/>
      <c r="Q342" s="24"/>
      <c r="R342" s="45"/>
      <c r="T342" s="36"/>
      <c r="U342" s="44"/>
    </row>
    <row r="343" ht="15.0" customHeight="1">
      <c r="A343" s="1"/>
      <c r="L343" s="38"/>
      <c r="M343" s="22"/>
      <c r="N343" s="22"/>
      <c r="O343" s="24"/>
      <c r="P343" s="22"/>
      <c r="Q343" s="24"/>
      <c r="R343" s="45"/>
      <c r="T343" s="36"/>
      <c r="U343" s="44"/>
    </row>
    <row r="344" ht="15.0" customHeight="1">
      <c r="A344" s="1"/>
      <c r="L344" s="38"/>
      <c r="M344" s="22"/>
      <c r="N344" s="22"/>
      <c r="O344" s="24"/>
      <c r="P344" s="22"/>
      <c r="Q344" s="24"/>
      <c r="R344" s="45"/>
      <c r="T344" s="36"/>
      <c r="U344" s="44"/>
    </row>
    <row r="345" ht="15.0" customHeight="1">
      <c r="A345" s="1"/>
      <c r="L345" s="38"/>
      <c r="M345" s="22"/>
      <c r="N345" s="22"/>
      <c r="O345" s="24"/>
      <c r="P345" s="22"/>
      <c r="Q345" s="24"/>
      <c r="R345" s="45"/>
      <c r="T345" s="36"/>
      <c r="U345" s="44"/>
    </row>
    <row r="346" ht="15.0" customHeight="1">
      <c r="A346" s="1"/>
      <c r="L346" s="38"/>
      <c r="M346" s="22"/>
      <c r="N346" s="22"/>
      <c r="O346" s="24"/>
      <c r="P346" s="22"/>
      <c r="Q346" s="24"/>
      <c r="R346" s="45"/>
      <c r="T346" s="36"/>
      <c r="U346" s="44"/>
    </row>
    <row r="347" ht="15.0" customHeight="1">
      <c r="A347" s="1"/>
      <c r="L347" s="38" t="s">
        <v>2</v>
      </c>
      <c r="M347" s="22"/>
      <c r="N347" s="22"/>
      <c r="O347" s="24"/>
      <c r="P347" s="22"/>
      <c r="Q347" s="24"/>
      <c r="R347" s="46" t="s">
        <v>2</v>
      </c>
      <c r="T347" s="36"/>
      <c r="U347" s="44"/>
    </row>
    <row r="348" ht="12.75" customHeight="1">
      <c r="A348" s="1"/>
    </row>
    <row r="349" ht="15.0" customHeight="1">
      <c r="A349" s="1"/>
      <c r="B349" s="23"/>
      <c r="C349" s="22"/>
      <c r="D349" s="22"/>
      <c r="E349" s="24"/>
      <c r="F349" s="22"/>
      <c r="G349" s="24"/>
      <c r="H349" s="45"/>
      <c r="J349" s="36"/>
      <c r="K349" s="44"/>
    </row>
    <row r="350" ht="15.0" customHeight="1">
      <c r="A350" s="1"/>
      <c r="B350" s="23"/>
      <c r="C350" s="22"/>
      <c r="D350" s="22"/>
      <c r="E350" s="24"/>
      <c r="F350" s="22"/>
      <c r="G350" s="24"/>
      <c r="H350" s="45"/>
      <c r="J350" s="36"/>
      <c r="K350" s="44"/>
    </row>
    <row r="351" ht="15.0" customHeight="1">
      <c r="A351" s="1"/>
      <c r="B351" s="23"/>
      <c r="C351" s="22"/>
      <c r="D351" s="22"/>
      <c r="E351" s="24"/>
      <c r="F351" s="22"/>
      <c r="G351" s="24"/>
      <c r="H351" s="45"/>
      <c r="J351" s="36"/>
      <c r="K351" s="44"/>
    </row>
    <row r="352" ht="15.0" customHeight="1">
      <c r="A352" s="1"/>
      <c r="B352" s="23"/>
      <c r="C352" s="22"/>
      <c r="D352" s="22"/>
      <c r="E352" s="24"/>
      <c r="F352" s="22"/>
      <c r="G352" s="24"/>
      <c r="H352" s="45"/>
      <c r="J352" s="36"/>
      <c r="K352" s="44"/>
    </row>
    <row r="353" ht="15.0" customHeight="1">
      <c r="A353" s="1"/>
      <c r="B353" s="23"/>
      <c r="C353" s="22"/>
      <c r="D353" s="22"/>
      <c r="E353" s="24"/>
      <c r="F353" s="22"/>
      <c r="G353" s="24"/>
      <c r="H353" s="45"/>
      <c r="J353" s="36"/>
      <c r="K353" s="44"/>
    </row>
    <row r="354" ht="15.0" customHeight="1">
      <c r="A354" s="1"/>
      <c r="B354" s="23"/>
      <c r="C354" s="22"/>
      <c r="D354" s="22"/>
      <c r="E354" s="24"/>
      <c r="F354" s="22"/>
      <c r="G354" s="24"/>
      <c r="H354" s="45"/>
      <c r="J354" s="36"/>
      <c r="K354" s="44"/>
    </row>
    <row r="355" ht="15.0" customHeight="1">
      <c r="A355" s="1"/>
      <c r="B355" s="23"/>
      <c r="C355" s="22"/>
      <c r="D355" s="22"/>
      <c r="E355" s="24"/>
      <c r="F355" s="22"/>
      <c r="G355" s="24"/>
      <c r="H355" s="45"/>
      <c r="J355" s="36"/>
      <c r="K355" s="44"/>
    </row>
    <row r="356" ht="15.0" customHeight="1">
      <c r="A356" s="1"/>
      <c r="B356" s="23"/>
      <c r="C356" s="22"/>
      <c r="D356" s="22"/>
      <c r="E356" s="24"/>
      <c r="F356" s="22"/>
      <c r="G356" s="24"/>
      <c r="H356" s="45"/>
      <c r="J356" s="36"/>
      <c r="K356" s="44"/>
    </row>
    <row r="357" ht="15.0" customHeight="1">
      <c r="A357" s="1"/>
      <c r="B357" s="23"/>
      <c r="C357" s="22"/>
      <c r="D357" s="22"/>
      <c r="E357" s="24"/>
      <c r="F357" s="22"/>
      <c r="G357" s="24"/>
      <c r="H357" s="45"/>
      <c r="J357" s="36"/>
      <c r="K357" s="44"/>
    </row>
    <row r="358" ht="15.0" customHeight="1">
      <c r="A358" s="1"/>
      <c r="B358" s="23"/>
      <c r="C358" s="22"/>
      <c r="D358" s="22"/>
      <c r="E358" s="24"/>
      <c r="F358" s="22"/>
      <c r="G358" s="24"/>
      <c r="H358" s="45"/>
      <c r="J358" s="36"/>
      <c r="K358" s="44"/>
    </row>
    <row r="359" ht="15.0" customHeight="1">
      <c r="A359" s="1"/>
      <c r="B359" s="23"/>
      <c r="C359" s="22"/>
      <c r="D359" s="22"/>
      <c r="E359" s="24"/>
      <c r="F359" s="22"/>
      <c r="G359" s="24"/>
      <c r="H359" s="45"/>
      <c r="J359" s="36"/>
      <c r="K359" s="44"/>
    </row>
    <row r="360" ht="15.0" customHeight="1">
      <c r="A360" s="1"/>
      <c r="B360" s="23"/>
      <c r="C360" s="22"/>
      <c r="D360" s="22"/>
      <c r="E360" s="24"/>
      <c r="F360" s="22"/>
      <c r="G360" s="24"/>
      <c r="H360" s="45"/>
      <c r="J360" s="36"/>
      <c r="K360" s="44"/>
    </row>
    <row r="361" ht="15.0" customHeight="1">
      <c r="A361" s="1"/>
      <c r="B361" s="23"/>
      <c r="C361" s="22"/>
      <c r="D361" s="22"/>
      <c r="E361" s="24"/>
      <c r="F361" s="22"/>
      <c r="G361" s="24"/>
      <c r="H361" s="45"/>
      <c r="J361" s="36"/>
      <c r="K361" s="44"/>
    </row>
    <row r="362" ht="15.0" customHeight="1">
      <c r="A362" s="1"/>
      <c r="B362" s="23"/>
      <c r="C362" s="22"/>
      <c r="D362" s="22"/>
      <c r="E362" s="24"/>
      <c r="F362" s="22"/>
      <c r="G362" s="24"/>
      <c r="H362" s="45"/>
      <c r="J362" s="36"/>
      <c r="K362" s="44"/>
    </row>
    <row r="363" ht="15.0" customHeight="1">
      <c r="A363" s="1"/>
      <c r="B363" s="23"/>
      <c r="C363" s="22"/>
      <c r="D363" s="22"/>
      <c r="E363" s="24"/>
      <c r="F363" s="22"/>
      <c r="G363" s="24"/>
      <c r="H363" s="45"/>
      <c r="J363" s="36"/>
      <c r="K363" s="44"/>
    </row>
    <row r="364" ht="15.0" customHeight="1">
      <c r="A364" s="1"/>
      <c r="B364" s="23"/>
      <c r="C364" s="22"/>
      <c r="D364" s="22"/>
      <c r="E364" s="24"/>
      <c r="F364" s="22"/>
      <c r="G364" s="24"/>
      <c r="H364" s="45"/>
      <c r="J364" s="36"/>
      <c r="K364" s="44"/>
    </row>
    <row r="365" ht="15.0" customHeight="1">
      <c r="A365" s="1"/>
      <c r="B365" s="23"/>
      <c r="C365" s="22"/>
      <c r="D365" s="22"/>
      <c r="E365" s="24"/>
      <c r="F365" s="22"/>
      <c r="G365" s="24"/>
      <c r="H365" s="45"/>
      <c r="J365" s="36"/>
      <c r="K365" s="44"/>
    </row>
    <row r="366" ht="15.0" customHeight="1">
      <c r="A366" s="1"/>
      <c r="B366" s="23"/>
      <c r="C366" s="22"/>
      <c r="D366" s="22"/>
      <c r="E366" s="24"/>
      <c r="F366" s="22"/>
      <c r="G366" s="24"/>
      <c r="H366" s="45"/>
      <c r="J366" s="36"/>
      <c r="K366" s="44"/>
    </row>
    <row r="367" ht="15.0" customHeight="1">
      <c r="A367" s="1"/>
      <c r="B367" s="23"/>
      <c r="C367" s="22"/>
      <c r="D367" s="22"/>
      <c r="E367" s="24"/>
      <c r="F367" s="22"/>
      <c r="G367" s="24"/>
      <c r="H367" s="45"/>
      <c r="J367" s="36"/>
      <c r="K367" s="44"/>
    </row>
    <row r="368" ht="15.0" customHeight="1">
      <c r="A368" s="1"/>
      <c r="B368" s="23"/>
      <c r="C368" s="22"/>
      <c r="D368" s="22"/>
      <c r="E368" s="24"/>
      <c r="F368" s="22"/>
      <c r="G368" s="24"/>
      <c r="H368" s="45"/>
      <c r="J368" s="36"/>
      <c r="K368" s="44"/>
    </row>
    <row r="369" ht="15.0" customHeight="1">
      <c r="A369" s="1"/>
      <c r="B369" s="23"/>
      <c r="C369" s="22"/>
      <c r="D369" s="22"/>
      <c r="E369" s="24"/>
      <c r="F369" s="22"/>
      <c r="G369" s="24"/>
      <c r="H369" s="45"/>
      <c r="J369" s="36"/>
      <c r="K369" s="44"/>
    </row>
    <row r="370" ht="15.0" customHeight="1">
      <c r="A370" s="1"/>
      <c r="B370" s="23"/>
      <c r="C370" s="22"/>
      <c r="D370" s="22"/>
      <c r="E370" s="24"/>
      <c r="F370" s="22"/>
      <c r="G370" s="24"/>
      <c r="H370" s="45"/>
      <c r="J370" s="36"/>
      <c r="K370" s="44"/>
    </row>
    <row r="371" ht="15.0" customHeight="1">
      <c r="A371" s="1"/>
      <c r="B371" s="23"/>
      <c r="C371" s="22"/>
      <c r="D371" s="22"/>
      <c r="E371" s="24"/>
      <c r="F371" s="22"/>
      <c r="G371" s="24"/>
      <c r="H371" s="45"/>
      <c r="J371" s="36"/>
      <c r="K371" s="44"/>
    </row>
    <row r="372" ht="15.0" customHeight="1">
      <c r="A372" s="1"/>
      <c r="B372" s="23"/>
      <c r="C372" s="22"/>
      <c r="D372" s="22"/>
      <c r="E372" s="24"/>
      <c r="F372" s="22"/>
      <c r="G372" s="24"/>
      <c r="H372" s="45"/>
      <c r="J372" s="36"/>
      <c r="K372" s="44"/>
    </row>
    <row r="373" ht="15.0" customHeight="1">
      <c r="A373" s="1"/>
      <c r="B373" s="23"/>
      <c r="C373" s="22"/>
      <c r="D373" s="22"/>
      <c r="E373" s="24"/>
      <c r="F373" s="22"/>
      <c r="G373" s="24"/>
      <c r="H373" s="45"/>
      <c r="J373" s="36"/>
      <c r="K373" s="44"/>
    </row>
    <row r="374" ht="15.75" customHeight="1">
      <c r="A374" s="1"/>
      <c r="B374" s="2" t="s">
        <v>60</v>
      </c>
      <c r="C374" s="3"/>
      <c r="D374" s="3"/>
      <c r="E374" s="3"/>
      <c r="F374" s="3"/>
      <c r="G374" s="3"/>
      <c r="H374" s="4"/>
      <c r="J374" s="36"/>
      <c r="K374" s="44"/>
    </row>
    <row r="375" ht="15.75" customHeight="1">
      <c r="A375" s="1"/>
      <c r="B375" s="5" t="str">
        <f>+B2</f>
        <v>                                                                        FY 2024/2025 Budget</v>
      </c>
      <c r="C375" s="6"/>
      <c r="D375" s="6"/>
      <c r="E375" s="6"/>
      <c r="F375" s="6"/>
      <c r="G375" s="6"/>
      <c r="H375" s="7"/>
      <c r="J375" s="36"/>
      <c r="K375" s="44"/>
    </row>
    <row r="376" ht="15.0" customHeight="1">
      <c r="A376" s="1"/>
      <c r="B376" s="1"/>
      <c r="C376" s="1"/>
      <c r="D376" s="1"/>
      <c r="E376" s="1"/>
      <c r="F376" s="1"/>
      <c r="G376" s="1"/>
      <c r="H376" s="1"/>
      <c r="J376" s="36"/>
      <c r="K376" s="44"/>
    </row>
    <row r="377" ht="15.0" customHeight="1">
      <c r="A377" s="1"/>
      <c r="B377" s="8" t="s">
        <v>2</v>
      </c>
      <c r="C377" s="22"/>
      <c r="D377" s="10" t="s">
        <v>2</v>
      </c>
      <c r="E377" s="11"/>
      <c r="F377" s="11" t="s">
        <v>2</v>
      </c>
      <c r="G377" s="11"/>
      <c r="H377" s="12" t="str">
        <f>+$H$4</f>
        <v>Tenative</v>
      </c>
      <c r="J377" s="36"/>
      <c r="K377" s="44"/>
    </row>
    <row r="378" ht="15.0" customHeight="1">
      <c r="A378" s="1"/>
      <c r="B378" s="13" t="s">
        <v>2</v>
      </c>
      <c r="C378" s="22"/>
      <c r="D378" s="14" t="str">
        <f>+$D$5</f>
        <v>Actual</v>
      </c>
      <c r="E378" s="15"/>
      <c r="F378" s="15" t="str">
        <f>+$F$5</f>
        <v>Budget</v>
      </c>
      <c r="G378" s="15"/>
      <c r="H378" s="16" t="str">
        <f>+$H$5</f>
        <v>Budget</v>
      </c>
      <c r="J378" s="36"/>
      <c r="K378" s="44"/>
    </row>
    <row r="379" ht="15.0" customHeight="1">
      <c r="A379" s="1"/>
      <c r="B379" s="17" t="s">
        <v>6</v>
      </c>
      <c r="C379" s="22"/>
      <c r="D379" s="18" t="str">
        <f>+$D$6</f>
        <v>FY 2023</v>
      </c>
      <c r="E379" s="19"/>
      <c r="F379" s="19" t="str">
        <f>+$F$6</f>
        <v>FY 2024</v>
      </c>
      <c r="G379" s="19"/>
      <c r="H379" s="20" t="str">
        <f>+$H$6</f>
        <v>FY 2025</v>
      </c>
      <c r="J379" s="36"/>
      <c r="K379" s="44"/>
    </row>
    <row r="380" ht="15.0" customHeight="1">
      <c r="A380" s="1"/>
      <c r="B380" s="1"/>
      <c r="C380" s="1"/>
      <c r="D380" s="1"/>
      <c r="E380" s="1"/>
      <c r="F380" s="1"/>
      <c r="G380" s="1"/>
      <c r="H380" s="1"/>
      <c r="J380" s="36"/>
      <c r="K380" s="44"/>
      <c r="L380" s="37" t="s">
        <v>61</v>
      </c>
      <c r="M380" s="37" t="s">
        <v>62</v>
      </c>
    </row>
    <row r="381" ht="15.0" customHeight="1">
      <c r="A381" s="1"/>
      <c r="B381" s="22" t="s">
        <v>35</v>
      </c>
      <c r="C381" s="22"/>
      <c r="D381" s="24">
        <v>0.0</v>
      </c>
      <c r="E381" s="24" t="s">
        <v>2</v>
      </c>
      <c r="F381" s="24">
        <v>10000.0</v>
      </c>
      <c r="G381" s="24"/>
      <c r="H381" s="24">
        <v>10000.0</v>
      </c>
      <c r="J381" s="36"/>
      <c r="K381" s="44"/>
      <c r="L381" s="27">
        <v>479847.71</v>
      </c>
      <c r="M381" s="27">
        <v>331066.52</v>
      </c>
      <c r="N381" s="44"/>
    </row>
    <row r="382" ht="15.0" customHeight="1">
      <c r="A382" s="1"/>
      <c r="B382" s="22" t="s">
        <v>63</v>
      </c>
      <c r="C382" s="22"/>
      <c r="D382" s="25">
        <v>0.0</v>
      </c>
      <c r="E382" s="47"/>
      <c r="F382" s="25">
        <v>120000.0</v>
      </c>
      <c r="G382" s="47"/>
      <c r="H382" s="25">
        <v>120000.0</v>
      </c>
      <c r="J382" s="36"/>
      <c r="K382" s="44"/>
      <c r="N382" s="44"/>
      <c r="O382" s="27">
        <v>107000.0</v>
      </c>
    </row>
    <row r="383" ht="15.0" customHeight="1">
      <c r="A383" s="1"/>
      <c r="B383" s="22" t="s">
        <v>64</v>
      </c>
      <c r="C383" s="22"/>
      <c r="D383" s="25">
        <v>0.0</v>
      </c>
      <c r="E383" s="24"/>
      <c r="F383" s="25">
        <v>440000.0</v>
      </c>
      <c r="G383" s="24"/>
      <c r="H383" s="25">
        <v>440000.0</v>
      </c>
      <c r="J383" s="36"/>
      <c r="K383" s="44"/>
      <c r="N383" s="44"/>
    </row>
    <row r="384" ht="15.0" customHeight="1">
      <c r="A384" s="1"/>
      <c r="B384" s="22" t="s">
        <v>65</v>
      </c>
      <c r="C384" s="22"/>
      <c r="D384" s="25">
        <v>0.0</v>
      </c>
      <c r="E384" s="47"/>
      <c r="F384" s="25">
        <v>50000.0</v>
      </c>
      <c r="G384" s="47"/>
      <c r="H384" s="25">
        <v>50000.0</v>
      </c>
      <c r="J384" s="36"/>
      <c r="K384" s="44"/>
      <c r="N384" s="44"/>
    </row>
    <row r="385" ht="15.0" customHeight="1">
      <c r="A385" s="1"/>
      <c r="B385" s="23" t="s">
        <v>66</v>
      </c>
      <c r="C385" s="22"/>
      <c r="D385" s="26">
        <f>SUM(D381:D384)</f>
        <v>0</v>
      </c>
      <c r="E385" s="24" t="s">
        <v>2</v>
      </c>
      <c r="F385" s="26">
        <f>SUM(F379:F384)</f>
        <v>620000</v>
      </c>
      <c r="G385" s="24"/>
      <c r="H385" s="26">
        <f>SUM(H379:H384)</f>
        <v>620000</v>
      </c>
      <c r="J385" s="36"/>
      <c r="K385" s="44"/>
      <c r="N385" s="44"/>
    </row>
    <row r="386" ht="15.0" customHeight="1">
      <c r="A386" s="1"/>
      <c r="B386" s="22"/>
      <c r="C386" s="22"/>
      <c r="D386" s="24"/>
      <c r="E386" s="24"/>
      <c r="F386" s="24"/>
      <c r="G386" s="24"/>
      <c r="H386" s="24"/>
      <c r="J386" s="36"/>
      <c r="K386" s="44"/>
      <c r="N386" s="44"/>
    </row>
    <row r="387" ht="15.0" customHeight="1">
      <c r="A387" s="1"/>
      <c r="B387" s="23"/>
      <c r="C387" s="22"/>
      <c r="D387" s="29"/>
      <c r="E387" s="24"/>
      <c r="F387" s="29"/>
      <c r="G387" s="24"/>
      <c r="H387" s="29"/>
      <c r="J387" s="36"/>
      <c r="K387" s="44"/>
      <c r="N387" s="44"/>
    </row>
    <row r="388" ht="15.0" customHeight="1">
      <c r="A388" s="1"/>
      <c r="B388" s="8" t="s">
        <v>2</v>
      </c>
      <c r="C388" s="22"/>
      <c r="D388" s="10" t="s">
        <v>2</v>
      </c>
      <c r="E388" s="11"/>
      <c r="F388" s="11" t="s">
        <v>2</v>
      </c>
      <c r="G388" s="11"/>
      <c r="H388" s="12" t="str">
        <f>+$H$4</f>
        <v>Tenative</v>
      </c>
      <c r="J388" s="36"/>
      <c r="K388" s="44"/>
      <c r="N388" s="44"/>
    </row>
    <row r="389" ht="15.0" customHeight="1">
      <c r="A389" s="1"/>
      <c r="B389" s="13" t="s">
        <v>2</v>
      </c>
      <c r="C389" s="22"/>
      <c r="D389" s="14" t="str">
        <f>+$D$5</f>
        <v>Actual</v>
      </c>
      <c r="E389" s="15"/>
      <c r="F389" s="15" t="str">
        <f>+$F$5</f>
        <v>Budget</v>
      </c>
      <c r="G389" s="15"/>
      <c r="H389" s="16" t="str">
        <f>+$H$5</f>
        <v>Budget</v>
      </c>
      <c r="J389" s="36"/>
      <c r="K389" s="44"/>
      <c r="N389" s="44"/>
    </row>
    <row r="390" ht="15.0" customHeight="1">
      <c r="A390" s="1"/>
      <c r="B390" s="17" t="s">
        <v>44</v>
      </c>
      <c r="C390" s="22"/>
      <c r="D390" s="18" t="str">
        <f>+$D$6</f>
        <v>FY 2023</v>
      </c>
      <c r="E390" s="19"/>
      <c r="F390" s="19" t="str">
        <f>+$F$6</f>
        <v>FY 2024</v>
      </c>
      <c r="G390" s="19"/>
      <c r="H390" s="20" t="str">
        <f>+$H$6</f>
        <v>FY 2025</v>
      </c>
      <c r="J390" s="36"/>
      <c r="K390" s="44"/>
      <c r="N390" s="44"/>
    </row>
    <row r="391" ht="15.0" customHeight="1">
      <c r="A391" s="1"/>
      <c r="B391" s="22"/>
      <c r="C391" s="22"/>
      <c r="D391" s="24"/>
      <c r="E391" s="24"/>
      <c r="F391" s="24"/>
      <c r="G391" s="24"/>
      <c r="H391" s="24"/>
      <c r="J391" s="36"/>
      <c r="K391" s="44"/>
      <c r="N391" s="44"/>
    </row>
    <row r="392" ht="15.0" customHeight="1">
      <c r="A392" s="1"/>
      <c r="B392" s="22" t="s">
        <v>67</v>
      </c>
      <c r="C392" s="22"/>
      <c r="D392" s="48">
        <v>0.0</v>
      </c>
      <c r="E392" s="24"/>
      <c r="F392" s="48">
        <v>0.0</v>
      </c>
      <c r="G392" s="24"/>
      <c r="H392" s="48">
        <v>0.0</v>
      </c>
      <c r="J392" s="36"/>
      <c r="K392" s="44"/>
      <c r="N392" s="44"/>
    </row>
    <row r="393" ht="15.0" customHeight="1">
      <c r="A393" s="1"/>
      <c r="B393" s="22" t="s">
        <v>68</v>
      </c>
      <c r="C393" s="22"/>
      <c r="D393" s="25">
        <v>107000.0</v>
      </c>
      <c r="E393" s="24"/>
      <c r="F393" s="25">
        <v>120000.0</v>
      </c>
      <c r="G393" s="24"/>
      <c r="H393" s="25">
        <v>120000.0</v>
      </c>
      <c r="J393" s="36"/>
      <c r="K393" s="44"/>
      <c r="N393" s="44"/>
      <c r="O393" s="27">
        <v>107000.0</v>
      </c>
    </row>
    <row r="394" ht="15.0" customHeight="1">
      <c r="A394" s="1"/>
      <c r="B394" s="22" t="s">
        <v>69</v>
      </c>
      <c r="C394" s="22"/>
      <c r="D394" s="25">
        <v>612954.0</v>
      </c>
      <c r="E394" s="24"/>
      <c r="F394" s="25">
        <v>500000.0</v>
      </c>
      <c r="G394" s="24"/>
      <c r="H394" s="25">
        <v>500000.0</v>
      </c>
      <c r="J394" s="36"/>
      <c r="K394" s="44"/>
      <c r="N394" s="44"/>
    </row>
    <row r="395" ht="15.0" customHeight="1">
      <c r="A395" s="1"/>
      <c r="B395" s="22" t="s">
        <v>50</v>
      </c>
      <c r="C395" s="22"/>
      <c r="D395" s="25">
        <v>0.0</v>
      </c>
      <c r="E395" s="24"/>
      <c r="F395" s="25">
        <v>0.0</v>
      </c>
      <c r="G395" s="24"/>
      <c r="H395" s="25">
        <v>0.0</v>
      </c>
      <c r="J395" s="36"/>
      <c r="K395" s="44"/>
      <c r="N395" s="44"/>
    </row>
    <row r="396" ht="15.0" customHeight="1">
      <c r="A396" s="1"/>
      <c r="B396" s="23" t="s">
        <v>70</v>
      </c>
      <c r="C396" s="22"/>
      <c r="D396" s="26">
        <f>SUM(D391:D395)</f>
        <v>719954</v>
      </c>
      <c r="E396" s="24" t="s">
        <v>2</v>
      </c>
      <c r="F396" s="26">
        <f>SUM(F392:F395)</f>
        <v>620000</v>
      </c>
      <c r="G396" s="24"/>
      <c r="H396" s="26">
        <f>SUM(H392:H395)</f>
        <v>620000</v>
      </c>
      <c r="J396" s="36"/>
      <c r="K396" s="44"/>
      <c r="N396" s="44"/>
    </row>
    <row r="397" ht="15.0" customHeight="1">
      <c r="A397" s="1"/>
      <c r="B397" s="22"/>
      <c r="C397" s="22"/>
      <c r="D397" s="24"/>
      <c r="E397" s="24"/>
      <c r="F397" s="24"/>
      <c r="G397" s="24"/>
      <c r="H397" s="24"/>
      <c r="J397" s="36"/>
      <c r="K397" s="44"/>
      <c r="N397" s="44"/>
    </row>
    <row r="398" ht="15.75" customHeight="1">
      <c r="A398" s="1"/>
      <c r="B398" s="23" t="s">
        <v>52</v>
      </c>
      <c r="C398" s="22"/>
      <c r="D398" s="33">
        <f>+D385-D396</f>
        <v>-719954</v>
      </c>
      <c r="E398" s="24" t="s">
        <v>2</v>
      </c>
      <c r="F398" s="33">
        <f>+F385-F396</f>
        <v>0</v>
      </c>
      <c r="G398" s="24"/>
      <c r="H398" s="33">
        <f>+H385-H396</f>
        <v>0</v>
      </c>
      <c r="J398" s="36"/>
      <c r="K398" s="44"/>
      <c r="N398" s="44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J399" s="36"/>
      <c r="K399" s="44"/>
      <c r="N399" s="44"/>
    </row>
    <row r="400" ht="15.0" customHeight="1">
      <c r="A400" s="1"/>
      <c r="B400" s="1"/>
      <c r="C400" s="1"/>
      <c r="D400" s="1"/>
      <c r="E400" s="1"/>
      <c r="F400" s="1"/>
      <c r="G400" s="1"/>
      <c r="H400" s="1"/>
      <c r="J400" s="36"/>
      <c r="K400" s="44"/>
      <c r="L400" s="23" t="s">
        <v>53</v>
      </c>
      <c r="M400" s="1"/>
      <c r="N400" s="1"/>
      <c r="O400" s="1"/>
      <c r="P400" s="1"/>
      <c r="Q400" s="24"/>
      <c r="R400" s="26">
        <v>749965.0</v>
      </c>
    </row>
    <row r="401" ht="15.0" customHeight="1">
      <c r="A401" s="1"/>
      <c r="B401" s="1"/>
      <c r="C401" s="1"/>
      <c r="D401" s="1"/>
      <c r="E401" s="1"/>
      <c r="F401" s="1"/>
      <c r="G401" s="1"/>
      <c r="H401" s="1"/>
      <c r="J401" s="36"/>
      <c r="K401" s="44"/>
      <c r="L401" s="23"/>
      <c r="M401" s="1"/>
      <c r="N401" s="1"/>
      <c r="O401" s="1"/>
      <c r="P401" s="1"/>
      <c r="Q401" s="24"/>
      <c r="R401" s="29"/>
    </row>
    <row r="402" ht="15.0" customHeight="1">
      <c r="A402" s="1"/>
      <c r="B402" s="1"/>
      <c r="C402" s="1"/>
      <c r="D402" s="1"/>
      <c r="E402" s="1"/>
      <c r="F402" s="1"/>
      <c r="G402" s="1"/>
      <c r="H402" s="1"/>
      <c r="J402" s="36"/>
      <c r="K402" s="44"/>
      <c r="L402" s="23"/>
      <c r="M402" s="1"/>
      <c r="N402" s="1"/>
      <c r="O402" s="1"/>
      <c r="P402" s="1"/>
      <c r="Q402" s="24"/>
      <c r="R402" s="29"/>
    </row>
    <row r="403" ht="15.0" customHeight="1">
      <c r="A403" s="1"/>
      <c r="B403" s="1"/>
      <c r="C403" s="1"/>
      <c r="D403" s="1"/>
      <c r="E403" s="1"/>
      <c r="F403" s="1"/>
      <c r="G403" s="1"/>
      <c r="H403" s="1"/>
      <c r="J403" s="36"/>
      <c r="K403" s="44"/>
      <c r="L403" s="23"/>
      <c r="M403" s="1"/>
      <c r="N403" s="1"/>
      <c r="O403" s="1"/>
      <c r="P403" s="1"/>
      <c r="Q403" s="24"/>
      <c r="R403" s="29"/>
    </row>
    <row r="404" ht="15.0" customHeight="1">
      <c r="A404" s="1"/>
      <c r="B404" s="1"/>
      <c r="C404" s="1"/>
      <c r="D404" s="1"/>
      <c r="E404" s="1"/>
      <c r="F404" s="1"/>
      <c r="G404" s="1"/>
      <c r="H404" s="1"/>
      <c r="J404" s="36"/>
      <c r="K404" s="44"/>
      <c r="L404" s="23"/>
      <c r="M404" s="1"/>
      <c r="N404" s="1"/>
      <c r="O404" s="1"/>
      <c r="P404" s="1"/>
      <c r="Q404" s="24"/>
      <c r="R404" s="29"/>
    </row>
    <row r="405" ht="15.0" customHeight="1">
      <c r="A405" s="1"/>
      <c r="B405" s="1"/>
      <c r="C405" s="1"/>
      <c r="D405" s="1"/>
      <c r="E405" s="1"/>
      <c r="F405" s="1"/>
      <c r="G405" s="1"/>
      <c r="H405" s="1"/>
      <c r="J405" s="36"/>
      <c r="K405" s="44"/>
      <c r="L405" s="23"/>
      <c r="M405" s="1"/>
      <c r="N405" s="1"/>
      <c r="O405" s="1"/>
      <c r="P405" s="1"/>
      <c r="Q405" s="24"/>
      <c r="R405" s="29"/>
    </row>
    <row r="406" ht="15.0" customHeight="1">
      <c r="A406" s="1"/>
      <c r="B406" s="1"/>
      <c r="C406" s="1"/>
      <c r="D406" s="1"/>
      <c r="E406" s="1"/>
      <c r="F406" s="1"/>
      <c r="G406" s="1"/>
      <c r="H406" s="1"/>
      <c r="J406" s="36"/>
      <c r="K406" s="44"/>
      <c r="L406" s="23"/>
      <c r="M406" s="1"/>
      <c r="N406" s="1"/>
      <c r="O406" s="1"/>
      <c r="P406" s="1"/>
      <c r="Q406" s="24"/>
      <c r="R406" s="29"/>
    </row>
    <row r="407" ht="15.0" customHeight="1">
      <c r="A407" s="1"/>
      <c r="B407" s="1"/>
      <c r="C407" s="1"/>
      <c r="D407" s="1"/>
      <c r="E407" s="1"/>
      <c r="F407" s="1"/>
      <c r="G407" s="1"/>
      <c r="H407" s="1"/>
      <c r="J407" s="36"/>
      <c r="K407" s="44"/>
      <c r="L407" s="23"/>
      <c r="M407" s="1"/>
      <c r="N407" s="1"/>
      <c r="O407" s="1"/>
      <c r="P407" s="1"/>
      <c r="Q407" s="24"/>
      <c r="R407" s="29"/>
    </row>
    <row r="408" ht="15.0" customHeight="1">
      <c r="A408" s="1"/>
      <c r="B408" s="1"/>
      <c r="C408" s="1"/>
      <c r="D408" s="1"/>
      <c r="E408" s="1"/>
      <c r="F408" s="1"/>
      <c r="G408" s="1"/>
      <c r="H408" s="1"/>
      <c r="J408" s="36"/>
      <c r="K408" s="44"/>
      <c r="L408" s="23"/>
      <c r="M408" s="1"/>
      <c r="N408" s="1"/>
      <c r="O408" s="1"/>
      <c r="P408" s="1"/>
      <c r="Q408" s="24"/>
      <c r="R408" s="29"/>
    </row>
    <row r="409" ht="15.0" customHeight="1">
      <c r="A409" s="1"/>
      <c r="B409" s="1"/>
      <c r="C409" s="1"/>
      <c r="D409" s="1"/>
      <c r="E409" s="1"/>
      <c r="F409" s="1"/>
      <c r="G409" s="1"/>
      <c r="H409" s="1"/>
      <c r="J409" s="36"/>
      <c r="K409" s="44"/>
      <c r="L409" s="23"/>
      <c r="M409" s="1"/>
      <c r="N409" s="1"/>
      <c r="O409" s="1"/>
      <c r="P409" s="1"/>
      <c r="Q409" s="24"/>
      <c r="R409" s="29"/>
    </row>
    <row r="410" ht="15.0" customHeight="1">
      <c r="A410" s="1"/>
      <c r="B410" s="1"/>
      <c r="C410" s="1"/>
      <c r="D410" s="1"/>
      <c r="E410" s="1"/>
      <c r="F410" s="1"/>
      <c r="G410" s="1"/>
      <c r="H410" s="1"/>
      <c r="J410" s="36"/>
      <c r="K410" s="44"/>
      <c r="L410" s="23"/>
      <c r="M410" s="1"/>
      <c r="N410" s="1"/>
      <c r="O410" s="1"/>
      <c r="P410" s="1"/>
      <c r="Q410" s="24"/>
      <c r="R410" s="29"/>
    </row>
    <row r="411" ht="15.0" customHeight="1">
      <c r="A411" s="1"/>
      <c r="B411" s="1"/>
      <c r="C411" s="1"/>
      <c r="D411" s="1"/>
      <c r="E411" s="1"/>
      <c r="F411" s="1"/>
      <c r="G411" s="1"/>
      <c r="H411" s="1"/>
      <c r="J411" s="36"/>
      <c r="K411" s="44"/>
      <c r="L411" s="23"/>
      <c r="M411" s="1"/>
      <c r="N411" s="1"/>
      <c r="O411" s="1"/>
      <c r="P411" s="1"/>
      <c r="Q411" s="24"/>
      <c r="R411" s="29"/>
    </row>
    <row r="412" ht="15.0" customHeight="1">
      <c r="A412" s="1"/>
      <c r="B412" s="1"/>
      <c r="C412" s="1"/>
      <c r="D412" s="1"/>
      <c r="E412" s="1"/>
      <c r="F412" s="1"/>
      <c r="G412" s="1"/>
      <c r="H412" s="1"/>
      <c r="J412" s="36"/>
      <c r="K412" s="44"/>
      <c r="L412" s="23"/>
      <c r="M412" s="1"/>
      <c r="N412" s="1"/>
      <c r="O412" s="1"/>
      <c r="P412" s="1"/>
      <c r="Q412" s="24"/>
      <c r="R412" s="29"/>
    </row>
    <row r="413" ht="15.0" customHeight="1">
      <c r="A413" s="1"/>
      <c r="B413" s="1"/>
      <c r="C413" s="1"/>
      <c r="D413" s="1"/>
      <c r="E413" s="1"/>
      <c r="F413" s="1"/>
      <c r="G413" s="1"/>
      <c r="H413" s="1"/>
      <c r="J413" s="36"/>
      <c r="K413" s="44"/>
      <c r="L413" s="23"/>
      <c r="M413" s="1"/>
      <c r="N413" s="1"/>
      <c r="O413" s="1"/>
      <c r="P413" s="1"/>
      <c r="Q413" s="24"/>
      <c r="R413" s="29"/>
    </row>
    <row r="414" ht="15.0" customHeight="1">
      <c r="A414" s="1"/>
      <c r="B414" s="23"/>
      <c r="C414" s="22"/>
      <c r="D414" s="29"/>
      <c r="E414" s="24"/>
      <c r="F414" s="29"/>
      <c r="G414" s="24"/>
      <c r="H414" s="29"/>
      <c r="J414" s="36"/>
      <c r="K414" s="44"/>
    </row>
    <row r="415" ht="15.0" customHeight="1">
      <c r="A415" s="1"/>
      <c r="B415" s="23"/>
      <c r="C415" s="22"/>
      <c r="D415" s="29"/>
      <c r="E415" s="24"/>
      <c r="F415" s="29"/>
      <c r="G415" s="24"/>
      <c r="H415" s="29"/>
      <c r="J415" s="36"/>
      <c r="K415" s="44"/>
    </row>
    <row r="416" ht="15.0" customHeight="1">
      <c r="A416" s="1"/>
      <c r="B416" s="23"/>
      <c r="C416" s="22"/>
      <c r="D416" s="29"/>
      <c r="E416" s="24"/>
      <c r="F416" s="29"/>
      <c r="G416" s="24"/>
      <c r="H416" s="29"/>
      <c r="J416" s="36"/>
      <c r="K416" s="44"/>
    </row>
    <row r="417" ht="15.0" customHeight="1">
      <c r="A417" s="1"/>
      <c r="B417" s="23"/>
      <c r="C417" s="22"/>
      <c r="D417" s="29"/>
      <c r="E417" s="24"/>
      <c r="F417" s="29"/>
      <c r="G417" s="24"/>
      <c r="H417" s="29"/>
      <c r="J417" s="36"/>
      <c r="K417" s="44"/>
    </row>
    <row r="418" ht="15.0" customHeight="1">
      <c r="A418" s="1"/>
      <c r="B418" s="23"/>
      <c r="C418" s="22"/>
      <c r="D418" s="29"/>
      <c r="E418" s="24"/>
      <c r="F418" s="29"/>
      <c r="G418" s="24"/>
      <c r="H418" s="29"/>
      <c r="J418" s="36"/>
      <c r="K418" s="44"/>
    </row>
    <row r="419" ht="15.0" customHeight="1">
      <c r="A419" s="1"/>
      <c r="B419" s="23"/>
      <c r="C419" s="22"/>
      <c r="D419" s="29"/>
      <c r="E419" s="24"/>
      <c r="F419" s="29"/>
      <c r="G419" s="24"/>
      <c r="H419" s="29"/>
      <c r="J419" s="36"/>
      <c r="K419" s="44"/>
    </row>
    <row r="420" ht="15.0" customHeight="1">
      <c r="A420" s="1"/>
      <c r="B420" s="23"/>
      <c r="C420" s="22"/>
      <c r="D420" s="29"/>
      <c r="E420" s="24"/>
      <c r="F420" s="29"/>
      <c r="G420" s="24"/>
      <c r="H420" s="29"/>
      <c r="J420" s="36"/>
      <c r="K420" s="44"/>
    </row>
    <row r="421" ht="15.0" customHeight="1">
      <c r="A421" s="1"/>
      <c r="B421" s="23"/>
      <c r="C421" s="22"/>
      <c r="D421" s="29"/>
      <c r="E421" s="24"/>
      <c r="F421" s="29"/>
      <c r="G421" s="24"/>
      <c r="H421" s="29"/>
      <c r="J421" s="36"/>
      <c r="K421" s="44"/>
    </row>
    <row r="422" ht="15.0" customHeight="1">
      <c r="A422" s="1"/>
      <c r="B422" s="23"/>
      <c r="C422" s="22"/>
      <c r="D422" s="29"/>
      <c r="E422" s="24"/>
      <c r="F422" s="29"/>
      <c r="G422" s="24"/>
      <c r="H422" s="29"/>
      <c r="J422" s="36"/>
      <c r="K422" s="44"/>
    </row>
    <row r="423" ht="15.0" customHeight="1">
      <c r="A423" s="1"/>
      <c r="B423" s="23"/>
      <c r="C423" s="22"/>
      <c r="D423" s="29"/>
      <c r="E423" s="24"/>
      <c r="F423" s="29"/>
      <c r="G423" s="24"/>
      <c r="H423" s="29"/>
      <c r="J423" s="36"/>
      <c r="K423" s="44"/>
    </row>
    <row r="424" ht="15.0" customHeight="1">
      <c r="A424" s="1"/>
      <c r="B424" s="23"/>
      <c r="C424" s="22"/>
      <c r="D424" s="29"/>
      <c r="E424" s="24"/>
      <c r="F424" s="29"/>
      <c r="G424" s="24"/>
      <c r="H424" s="29"/>
      <c r="J424" s="36"/>
      <c r="K424" s="44"/>
    </row>
    <row r="425" ht="15.0" customHeight="1">
      <c r="A425" s="1"/>
      <c r="B425" s="23"/>
      <c r="C425" s="22"/>
      <c r="D425" s="29"/>
      <c r="E425" s="24"/>
      <c r="F425" s="29"/>
      <c r="G425" s="24"/>
      <c r="H425" s="29"/>
      <c r="J425" s="36"/>
      <c r="K425" s="44"/>
    </row>
    <row r="426" ht="15.0" customHeight="1">
      <c r="A426" s="1"/>
      <c r="B426" s="23"/>
      <c r="C426" s="22"/>
      <c r="D426" s="29"/>
      <c r="E426" s="24"/>
      <c r="F426" s="29"/>
      <c r="G426" s="24"/>
      <c r="H426" s="29"/>
      <c r="J426" s="36"/>
      <c r="K426" s="44"/>
    </row>
    <row r="427" ht="15.0" customHeight="1">
      <c r="A427" s="1"/>
      <c r="B427" s="23"/>
      <c r="C427" s="22"/>
      <c r="D427" s="29"/>
      <c r="E427" s="24"/>
      <c r="F427" s="29"/>
      <c r="G427" s="24"/>
      <c r="H427" s="29"/>
      <c r="J427" s="36"/>
      <c r="K427" s="44"/>
    </row>
    <row r="428" ht="15.0" customHeight="1">
      <c r="A428" s="1"/>
      <c r="B428" s="23"/>
      <c r="C428" s="22"/>
      <c r="D428" s="29"/>
      <c r="E428" s="24"/>
      <c r="F428" s="29"/>
      <c r="G428" s="24"/>
      <c r="H428" s="29"/>
      <c r="J428" s="36"/>
      <c r="K428" s="44"/>
    </row>
    <row r="429" ht="15.0" customHeight="1">
      <c r="A429" s="1"/>
      <c r="B429" s="1"/>
      <c r="C429" s="1"/>
      <c r="D429" s="1"/>
      <c r="E429" s="1"/>
      <c r="F429" s="1"/>
      <c r="G429" s="1"/>
      <c r="H429" s="1"/>
      <c r="J429" s="36"/>
      <c r="K429" s="44"/>
    </row>
    <row r="430" ht="15.0" customHeight="1">
      <c r="A430" s="1"/>
      <c r="B430" s="23"/>
      <c r="C430" s="22"/>
      <c r="D430" s="22"/>
      <c r="E430" s="24"/>
      <c r="F430" s="22"/>
      <c r="G430" s="24"/>
      <c r="H430" s="45"/>
      <c r="J430" s="36"/>
      <c r="K430" s="44"/>
    </row>
    <row r="431" ht="15.75" customHeight="1">
      <c r="A431" s="1"/>
      <c r="B431" s="2" t="s">
        <v>71</v>
      </c>
      <c r="C431" s="3"/>
      <c r="D431" s="3"/>
      <c r="E431" s="3"/>
      <c r="F431" s="3"/>
      <c r="G431" s="3"/>
      <c r="H431" s="4"/>
    </row>
    <row r="432" ht="15.75" customHeight="1">
      <c r="A432" s="1"/>
      <c r="B432" s="5" t="str">
        <f>+B2</f>
        <v>                                                                        FY 2024/2025 Budget</v>
      </c>
      <c r="C432" s="6"/>
      <c r="D432" s="6"/>
      <c r="E432" s="6"/>
      <c r="F432" s="6"/>
      <c r="G432" s="6"/>
      <c r="H432" s="7"/>
    </row>
    <row r="433" ht="12.75" customHeight="1">
      <c r="A433" s="1"/>
      <c r="B433" s="1"/>
      <c r="C433" s="1"/>
      <c r="D433" s="1"/>
      <c r="E433" s="1"/>
      <c r="F433" s="1"/>
      <c r="G433" s="1"/>
      <c r="H433" s="1"/>
    </row>
    <row r="434" ht="15.0" customHeight="1">
      <c r="A434" s="1"/>
      <c r="B434" s="8" t="s">
        <v>2</v>
      </c>
      <c r="C434" s="22"/>
      <c r="D434" s="10" t="s">
        <v>2</v>
      </c>
      <c r="E434" s="11"/>
      <c r="F434" s="11" t="s">
        <v>2</v>
      </c>
      <c r="G434" s="11"/>
      <c r="H434" s="12" t="str">
        <f>+$H$4</f>
        <v>Tenative</v>
      </c>
    </row>
    <row r="435" ht="15.0" customHeight="1">
      <c r="A435" s="1"/>
      <c r="B435" s="13" t="s">
        <v>2</v>
      </c>
      <c r="C435" s="22"/>
      <c r="D435" s="14" t="str">
        <f>+$D$5</f>
        <v>Actual</v>
      </c>
      <c r="E435" s="15"/>
      <c r="F435" s="15" t="str">
        <f>+$F$5</f>
        <v>Budget</v>
      </c>
      <c r="G435" s="15"/>
      <c r="H435" s="16" t="str">
        <f>+$H$5</f>
        <v>Budget</v>
      </c>
    </row>
    <row r="436" ht="15.0" customHeight="1">
      <c r="A436" s="1"/>
      <c r="B436" s="17" t="s">
        <v>6</v>
      </c>
      <c r="C436" s="22"/>
      <c r="D436" s="18" t="str">
        <f>+$D$6</f>
        <v>FY 2023</v>
      </c>
      <c r="E436" s="19"/>
      <c r="F436" s="19" t="str">
        <f>+$F$6</f>
        <v>FY 2024</v>
      </c>
      <c r="G436" s="19"/>
      <c r="H436" s="20" t="str">
        <f>+$H$6</f>
        <v>FY 2025</v>
      </c>
    </row>
    <row r="437" ht="12.75" customHeight="1">
      <c r="A437" s="1"/>
      <c r="B437" s="1"/>
      <c r="C437" s="1"/>
      <c r="D437" s="1"/>
      <c r="E437" s="1"/>
      <c r="F437" s="1"/>
      <c r="G437" s="1"/>
      <c r="H437" s="1"/>
    </row>
    <row r="438" ht="15.0" customHeight="1">
      <c r="A438" s="1"/>
      <c r="B438" s="1" t="s">
        <v>72</v>
      </c>
      <c r="C438" s="1"/>
      <c r="D438" s="24">
        <v>59136.0</v>
      </c>
      <c r="E438" s="1" t="s">
        <v>2</v>
      </c>
      <c r="F438" s="24">
        <v>100000.0</v>
      </c>
      <c r="G438" s="24">
        <v>30890.0</v>
      </c>
      <c r="H438" s="24">
        <v>100000.0</v>
      </c>
    </row>
    <row r="439" ht="15.0" customHeight="1">
      <c r="A439" s="1"/>
      <c r="B439" s="22" t="s">
        <v>35</v>
      </c>
      <c r="C439" s="22"/>
      <c r="D439" s="25">
        <v>3269.0</v>
      </c>
      <c r="E439" s="24"/>
      <c r="F439" s="25">
        <v>10000.0</v>
      </c>
      <c r="G439" s="24"/>
      <c r="H439" s="25">
        <v>10000.0</v>
      </c>
    </row>
    <row r="440" ht="15.0" customHeight="1">
      <c r="A440" s="1"/>
      <c r="B440" s="22" t="s">
        <v>65</v>
      </c>
      <c r="C440" s="22"/>
      <c r="D440" s="25">
        <v>0.0</v>
      </c>
      <c r="E440" s="47"/>
      <c r="F440" s="25">
        <v>0.0</v>
      </c>
      <c r="G440" s="47"/>
      <c r="H440" s="25">
        <v>0.0</v>
      </c>
    </row>
    <row r="441" ht="15.0" customHeight="1">
      <c r="A441" s="1"/>
      <c r="B441" s="23" t="s">
        <v>66</v>
      </c>
      <c r="C441" s="22"/>
      <c r="D441" s="26">
        <f>SUM(D438:D440)</f>
        <v>62405</v>
      </c>
      <c r="E441" s="24" t="s">
        <v>2</v>
      </c>
      <c r="F441" s="26">
        <f>SUM(F438:F440)</f>
        <v>110000</v>
      </c>
      <c r="G441" s="24"/>
      <c r="H441" s="26">
        <f>SUM(H438:H440)</f>
        <v>110000</v>
      </c>
    </row>
    <row r="442" ht="15.0" customHeight="1">
      <c r="A442" s="1"/>
      <c r="B442" s="22"/>
      <c r="C442" s="22"/>
      <c r="D442" s="24"/>
      <c r="E442" s="24"/>
      <c r="F442" s="24"/>
      <c r="G442" s="24"/>
      <c r="H442" s="24"/>
    </row>
    <row r="443" ht="15.0" customHeight="1">
      <c r="A443" s="1"/>
      <c r="B443" s="23"/>
      <c r="C443" s="22"/>
      <c r="D443" s="29"/>
      <c r="E443" s="24"/>
      <c r="F443" s="29"/>
      <c r="G443" s="24"/>
      <c r="H443" s="29"/>
    </row>
    <row r="444" ht="15.0" customHeight="1">
      <c r="A444" s="1"/>
      <c r="B444" s="8" t="s">
        <v>2</v>
      </c>
      <c r="C444" s="22"/>
      <c r="D444" s="10" t="s">
        <v>2</v>
      </c>
      <c r="E444" s="11"/>
      <c r="F444" s="11" t="s">
        <v>2</v>
      </c>
      <c r="G444" s="11"/>
      <c r="H444" s="12" t="str">
        <f>+$H$4</f>
        <v>Tenative</v>
      </c>
    </row>
    <row r="445" ht="15.0" customHeight="1">
      <c r="A445" s="1"/>
      <c r="B445" s="13" t="s">
        <v>2</v>
      </c>
      <c r="C445" s="22"/>
      <c r="D445" s="14" t="str">
        <f>+$D$5</f>
        <v>Actual</v>
      </c>
      <c r="E445" s="15"/>
      <c r="F445" s="15" t="str">
        <f>+$F$5</f>
        <v>Budget</v>
      </c>
      <c r="G445" s="15"/>
      <c r="H445" s="16" t="str">
        <f>+$H$5</f>
        <v>Budget</v>
      </c>
    </row>
    <row r="446" ht="15.0" customHeight="1">
      <c r="A446" s="1"/>
      <c r="B446" s="17" t="s">
        <v>44</v>
      </c>
      <c r="C446" s="22"/>
      <c r="D446" s="18" t="str">
        <f>+$D$6</f>
        <v>FY 2023</v>
      </c>
      <c r="E446" s="19"/>
      <c r="F446" s="19" t="str">
        <f>+$F$6</f>
        <v>FY 2024</v>
      </c>
      <c r="G446" s="19"/>
      <c r="H446" s="20" t="str">
        <f>+$H$6</f>
        <v>FY 2025</v>
      </c>
    </row>
    <row r="447" ht="15.0" customHeight="1">
      <c r="A447" s="1"/>
      <c r="B447" s="22"/>
      <c r="C447" s="22"/>
      <c r="D447" s="24"/>
      <c r="E447" s="24"/>
      <c r="F447" s="24"/>
      <c r="G447" s="24"/>
      <c r="H447" s="24"/>
    </row>
    <row r="448" ht="15.0" customHeight="1">
      <c r="A448" s="1"/>
      <c r="B448" s="22" t="s">
        <v>73</v>
      </c>
      <c r="C448" s="22"/>
      <c r="D448" s="24">
        <v>0.0</v>
      </c>
      <c r="E448" s="24"/>
      <c r="F448" s="49">
        <v>0.0</v>
      </c>
      <c r="G448" s="49"/>
      <c r="H448" s="49">
        <v>0.0</v>
      </c>
    </row>
    <row r="449" ht="15.0" customHeight="1">
      <c r="A449" s="1"/>
      <c r="B449" s="22" t="s">
        <v>74</v>
      </c>
      <c r="C449" s="22"/>
      <c r="D449" s="25">
        <v>9976.0</v>
      </c>
      <c r="E449" s="25"/>
      <c r="F449" s="25">
        <v>110000.0</v>
      </c>
      <c r="G449" s="25"/>
      <c r="H449" s="25">
        <v>110000.0</v>
      </c>
    </row>
    <row r="450" ht="15.0" customHeight="1">
      <c r="A450" s="1"/>
      <c r="B450" s="22" t="s">
        <v>75</v>
      </c>
      <c r="C450" s="22"/>
      <c r="D450" s="25">
        <v>0.0</v>
      </c>
      <c r="E450" s="24"/>
      <c r="F450" s="25">
        <v>0.0</v>
      </c>
      <c r="G450" s="24"/>
      <c r="H450" s="25">
        <v>0.0</v>
      </c>
    </row>
    <row r="451" ht="15.0" customHeight="1">
      <c r="A451" s="1"/>
      <c r="B451" s="23" t="s">
        <v>70</v>
      </c>
      <c r="C451" s="22"/>
      <c r="D451" s="26">
        <f>SUM(D447:D450)</f>
        <v>9976</v>
      </c>
      <c r="E451" s="24" t="s">
        <v>2</v>
      </c>
      <c r="F451" s="26">
        <f>SUM(F447:F450)</f>
        <v>110000</v>
      </c>
      <c r="G451" s="24"/>
      <c r="H451" s="26">
        <f>SUM(H447:H450)</f>
        <v>110000</v>
      </c>
      <c r="K451" s="27" t="s">
        <v>2</v>
      </c>
    </row>
    <row r="452" ht="15.0" customHeight="1">
      <c r="A452" s="1"/>
      <c r="B452" s="22"/>
      <c r="C452" s="22"/>
      <c r="D452" s="24"/>
      <c r="E452" s="24"/>
      <c r="F452" s="24"/>
      <c r="G452" s="24"/>
      <c r="H452" s="24"/>
    </row>
    <row r="453" ht="15.75" customHeight="1">
      <c r="A453" s="1"/>
      <c r="B453" s="23" t="s">
        <v>52</v>
      </c>
      <c r="C453" s="22"/>
      <c r="D453" s="33">
        <f>+D441-D451</f>
        <v>52429</v>
      </c>
      <c r="E453" s="24" t="s">
        <v>2</v>
      </c>
      <c r="F453" s="33">
        <f>+F441-F451</f>
        <v>0</v>
      </c>
      <c r="G453" s="24"/>
      <c r="H453" s="33">
        <f>+H441-H451</f>
        <v>0</v>
      </c>
      <c r="K453" s="27" t="s">
        <v>2</v>
      </c>
    </row>
    <row r="454" ht="13.5" customHeight="1">
      <c r="A454" s="1"/>
      <c r="B454" s="1"/>
      <c r="C454" s="1"/>
      <c r="D454" s="1"/>
      <c r="E454" s="1"/>
      <c r="F454" s="1"/>
      <c r="G454" s="1"/>
      <c r="H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</row>
    <row r="456" ht="15.0" customHeight="1">
      <c r="A456" s="1"/>
      <c r="K456" s="27" t="s">
        <v>2</v>
      </c>
      <c r="L456" s="23" t="s">
        <v>53</v>
      </c>
      <c r="M456" s="1"/>
      <c r="N456" s="1"/>
      <c r="O456" s="1"/>
      <c r="P456" s="1"/>
      <c r="Q456" s="24"/>
      <c r="R456" s="26">
        <v>752776.0</v>
      </c>
    </row>
    <row r="457" ht="15.0" customHeight="1">
      <c r="A457" s="1"/>
      <c r="L457" s="38"/>
      <c r="M457" s="1"/>
      <c r="N457" s="1"/>
      <c r="O457" s="1"/>
      <c r="P457" s="1"/>
      <c r="Q457" s="24"/>
      <c r="R457" s="39"/>
    </row>
    <row r="458" ht="15.0" customHeight="1">
      <c r="A458" s="1"/>
      <c r="L458" s="23" t="s">
        <v>54</v>
      </c>
      <c r="M458" s="1"/>
      <c r="N458" s="1"/>
      <c r="O458" s="1"/>
      <c r="P458" s="1"/>
      <c r="Q458" s="24"/>
      <c r="R458" s="50">
        <f>+H453</f>
        <v>0</v>
      </c>
    </row>
    <row r="459" ht="15.0" customHeight="1">
      <c r="A459" s="1"/>
      <c r="L459" s="38"/>
      <c r="M459" s="1"/>
      <c r="N459" s="1"/>
      <c r="O459" s="1"/>
      <c r="P459" s="1"/>
      <c r="Q459" s="24"/>
      <c r="R459" s="39"/>
    </row>
    <row r="460" ht="15.0" customHeight="1">
      <c r="A460" s="1"/>
      <c r="L460" s="23" t="s">
        <v>55</v>
      </c>
      <c r="M460" s="1"/>
      <c r="N460" s="1"/>
      <c r="O460" s="1"/>
      <c r="P460" s="1"/>
      <c r="Q460" s="24"/>
      <c r="R460" s="41">
        <f>-H440</f>
        <v>0</v>
      </c>
    </row>
    <row r="461" ht="15.0" customHeight="1">
      <c r="A461" s="1"/>
      <c r="L461" s="38"/>
      <c r="M461" s="1"/>
      <c r="N461" s="1"/>
      <c r="O461" s="1"/>
      <c r="P461" s="1"/>
      <c r="Q461" s="24"/>
      <c r="R461" s="39"/>
    </row>
    <row r="462" ht="15.0" customHeight="1">
      <c r="A462" s="1"/>
      <c r="L462" s="23" t="s">
        <v>56</v>
      </c>
      <c r="M462" s="1"/>
      <c r="N462" s="1"/>
      <c r="O462" s="1"/>
      <c r="P462" s="1"/>
      <c r="Q462" s="24"/>
      <c r="R462" s="51">
        <f>+R456+R458+R460</f>
        <v>752776</v>
      </c>
    </row>
    <row r="463" ht="12.75" customHeight="1">
      <c r="A463" s="1"/>
      <c r="B463" s="1"/>
      <c r="C463" s="1"/>
      <c r="D463" s="1"/>
      <c r="E463" s="1"/>
      <c r="F463" s="1"/>
      <c r="G463" s="1"/>
      <c r="H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</row>
    <row r="497" ht="15.75" customHeight="1">
      <c r="A497" s="1"/>
      <c r="B497" s="2" t="s">
        <v>76</v>
      </c>
      <c r="C497" s="3"/>
      <c r="D497" s="3"/>
      <c r="E497" s="3"/>
      <c r="F497" s="3"/>
      <c r="G497" s="3"/>
      <c r="H497" s="4"/>
    </row>
    <row r="498" ht="15.75" customHeight="1">
      <c r="A498" s="1"/>
      <c r="B498" s="5" t="str">
        <f>+B2</f>
        <v>                                                                        FY 2024/2025 Budget</v>
      </c>
      <c r="C498" s="6"/>
      <c r="D498" s="6"/>
      <c r="E498" s="6"/>
      <c r="F498" s="6"/>
      <c r="G498" s="6"/>
      <c r="H498" s="7"/>
    </row>
    <row r="499" ht="12.75" customHeight="1">
      <c r="A499" s="1"/>
      <c r="B499" s="1"/>
      <c r="C499" s="1"/>
      <c r="D499" s="1"/>
      <c r="E499" s="1"/>
      <c r="F499" s="1"/>
      <c r="G499" s="1"/>
      <c r="H499" s="1"/>
    </row>
    <row r="500" ht="15.0" customHeight="1">
      <c r="A500" s="1"/>
      <c r="B500" s="8" t="s">
        <v>2</v>
      </c>
      <c r="C500" s="22"/>
      <c r="D500" s="10" t="s">
        <v>2</v>
      </c>
      <c r="E500" s="11"/>
      <c r="F500" s="11" t="s">
        <v>2</v>
      </c>
      <c r="G500" s="11"/>
      <c r="H500" s="12" t="str">
        <f>+$H$4</f>
        <v>Tenative</v>
      </c>
    </row>
    <row r="501" ht="15.0" customHeight="1">
      <c r="A501" s="1"/>
      <c r="B501" s="13" t="s">
        <v>2</v>
      </c>
      <c r="C501" s="22"/>
      <c r="D501" s="14" t="str">
        <f>+$D$5</f>
        <v>Actual</v>
      </c>
      <c r="E501" s="15"/>
      <c r="F501" s="15" t="str">
        <f>+$F$5</f>
        <v>Budget</v>
      </c>
      <c r="G501" s="15"/>
      <c r="H501" s="16" t="str">
        <f>+$H$5</f>
        <v>Budget</v>
      </c>
    </row>
    <row r="502" ht="15.0" customHeight="1">
      <c r="A502" s="1"/>
      <c r="B502" s="17" t="s">
        <v>6</v>
      </c>
      <c r="C502" s="22"/>
      <c r="D502" s="18" t="str">
        <f>+$D$6</f>
        <v>FY 2023</v>
      </c>
      <c r="E502" s="19"/>
      <c r="F502" s="19" t="str">
        <f>+$F$6</f>
        <v>FY 2024</v>
      </c>
      <c r="G502" s="19"/>
      <c r="H502" s="20" t="str">
        <f>+$H$6</f>
        <v>FY 2025</v>
      </c>
    </row>
    <row r="503" ht="12.75" customHeight="1">
      <c r="A503" s="1"/>
      <c r="B503" s="1"/>
      <c r="C503" s="1"/>
      <c r="D503" s="1"/>
      <c r="E503" s="1"/>
      <c r="F503" s="1"/>
      <c r="G503" s="1"/>
      <c r="H503" s="1"/>
    </row>
    <row r="504" ht="15.0" customHeight="1">
      <c r="A504" s="1"/>
      <c r="B504" s="22" t="s">
        <v>77</v>
      </c>
      <c r="C504" s="22"/>
      <c r="D504" s="24">
        <v>26033.0</v>
      </c>
      <c r="E504" s="24" t="s">
        <v>2</v>
      </c>
      <c r="F504" s="24">
        <v>40000.0</v>
      </c>
      <c r="G504" s="24">
        <v>30890.0</v>
      </c>
      <c r="H504" s="24">
        <v>40000.0</v>
      </c>
    </row>
    <row r="505" ht="15.0" customHeight="1">
      <c r="A505" s="1"/>
      <c r="B505" s="22" t="s">
        <v>78</v>
      </c>
      <c r="C505" s="22"/>
      <c r="D505" s="25"/>
      <c r="E505" s="24"/>
      <c r="F505" s="25">
        <v>0.0</v>
      </c>
      <c r="G505" s="24"/>
      <c r="H505" s="25">
        <v>0.0</v>
      </c>
      <c r="K505" s="32"/>
    </row>
    <row r="506" ht="15.0" customHeight="1">
      <c r="A506" s="1"/>
      <c r="B506" s="22" t="s">
        <v>35</v>
      </c>
      <c r="C506" s="22"/>
      <c r="D506" s="25">
        <v>1875.0</v>
      </c>
      <c r="E506" s="24"/>
      <c r="F506" s="25">
        <v>0.0</v>
      </c>
      <c r="G506" s="24"/>
      <c r="H506" s="25">
        <v>0.0</v>
      </c>
    </row>
    <row r="507" ht="15.0" customHeight="1">
      <c r="A507" s="1"/>
      <c r="B507" s="22" t="s">
        <v>65</v>
      </c>
      <c r="C507" s="22"/>
      <c r="D507" s="25">
        <v>0.0</v>
      </c>
      <c r="E507" s="47"/>
      <c r="F507" s="25">
        <v>0.0</v>
      </c>
      <c r="G507" s="47"/>
      <c r="H507" s="25">
        <v>0.0</v>
      </c>
    </row>
    <row r="508" ht="15.0" customHeight="1">
      <c r="A508" s="1"/>
      <c r="B508" s="23" t="s">
        <v>66</v>
      </c>
      <c r="C508" s="22"/>
      <c r="D508" s="26">
        <f>SUM(D504:D507)</f>
        <v>27908</v>
      </c>
      <c r="E508" s="24" t="s">
        <v>2</v>
      </c>
      <c r="F508" s="26">
        <f>SUM(F504:F507)</f>
        <v>40000</v>
      </c>
      <c r="G508" s="24"/>
      <c r="H508" s="26">
        <f>SUM(H504:H507)</f>
        <v>40000</v>
      </c>
    </row>
    <row r="509" ht="15.0" customHeight="1">
      <c r="A509" s="1"/>
      <c r="B509" s="22"/>
      <c r="C509" s="22"/>
      <c r="D509" s="24"/>
      <c r="E509" s="24"/>
      <c r="F509" s="24"/>
      <c r="G509" s="24"/>
      <c r="H509" s="24"/>
    </row>
    <row r="510" ht="15.0" customHeight="1">
      <c r="A510" s="1"/>
      <c r="B510" s="23"/>
      <c r="C510" s="22"/>
      <c r="D510" s="29"/>
      <c r="E510" s="24"/>
      <c r="F510" s="29"/>
      <c r="G510" s="24"/>
      <c r="H510" s="29"/>
    </row>
    <row r="511" ht="15.0" customHeight="1">
      <c r="A511" s="1"/>
      <c r="B511" s="8" t="s">
        <v>2</v>
      </c>
      <c r="C511" s="22"/>
      <c r="D511" s="10" t="s">
        <v>2</v>
      </c>
      <c r="E511" s="11"/>
      <c r="F511" s="11" t="s">
        <v>2</v>
      </c>
      <c r="G511" s="11"/>
      <c r="H511" s="12" t="str">
        <f>+$H$4</f>
        <v>Tenative</v>
      </c>
    </row>
    <row r="512" ht="15.0" customHeight="1">
      <c r="A512" s="1"/>
      <c r="B512" s="13" t="s">
        <v>2</v>
      </c>
      <c r="C512" s="22"/>
      <c r="D512" s="14" t="str">
        <f>+$D$5</f>
        <v>Actual</v>
      </c>
      <c r="E512" s="15"/>
      <c r="F512" s="15" t="str">
        <f>+$F$5</f>
        <v>Budget</v>
      </c>
      <c r="G512" s="15"/>
      <c r="H512" s="16" t="str">
        <f>+$H$5</f>
        <v>Budget</v>
      </c>
    </row>
    <row r="513" ht="15.0" customHeight="1">
      <c r="A513" s="1"/>
      <c r="B513" s="17" t="s">
        <v>44</v>
      </c>
      <c r="C513" s="22"/>
      <c r="D513" s="18" t="str">
        <f>+$D$6</f>
        <v>FY 2023</v>
      </c>
      <c r="E513" s="19"/>
      <c r="F513" s="19" t="str">
        <f>+$F$6</f>
        <v>FY 2024</v>
      </c>
      <c r="G513" s="19"/>
      <c r="H513" s="20" t="str">
        <f>+$H$6</f>
        <v>FY 2025</v>
      </c>
    </row>
    <row r="514" ht="15.0" customHeight="1">
      <c r="A514" s="1"/>
      <c r="B514" s="22"/>
      <c r="C514" s="22"/>
      <c r="D514" s="24"/>
      <c r="E514" s="24"/>
      <c r="F514" s="24"/>
      <c r="G514" s="24"/>
      <c r="H514" s="24"/>
    </row>
    <row r="515" ht="15.0" customHeight="1">
      <c r="A515" s="1"/>
      <c r="B515" s="22" t="s">
        <v>79</v>
      </c>
      <c r="C515" s="22"/>
      <c r="D515" s="49">
        <v>0.0</v>
      </c>
      <c r="E515" s="24"/>
      <c r="F515" s="49">
        <v>40000.0</v>
      </c>
      <c r="G515" s="24"/>
      <c r="H515" s="49">
        <v>40000.0</v>
      </c>
      <c r="K515" s="32"/>
    </row>
    <row r="516" ht="15.0" customHeight="1">
      <c r="A516" s="1"/>
      <c r="B516" s="22" t="s">
        <v>50</v>
      </c>
      <c r="C516" s="22"/>
      <c r="D516" s="25">
        <v>0.0</v>
      </c>
      <c r="E516" s="24"/>
      <c r="F516" s="25">
        <v>0.0</v>
      </c>
      <c r="G516" s="24"/>
      <c r="H516" s="25">
        <v>0.0</v>
      </c>
    </row>
    <row r="517" ht="15.0" customHeight="1">
      <c r="A517" s="1"/>
      <c r="B517" s="23" t="s">
        <v>70</v>
      </c>
      <c r="C517" s="22"/>
      <c r="D517" s="26">
        <f>SUM(D514:D516)</f>
        <v>0</v>
      </c>
      <c r="E517" s="24" t="s">
        <v>2</v>
      </c>
      <c r="F517" s="26">
        <f>SUM(F514:F516)</f>
        <v>40000</v>
      </c>
      <c r="G517" s="24"/>
      <c r="H517" s="26">
        <f>SUM(H514:H516)</f>
        <v>40000</v>
      </c>
    </row>
    <row r="518" ht="15.0" customHeight="1">
      <c r="A518" s="1"/>
      <c r="B518" s="22"/>
      <c r="C518" s="22"/>
      <c r="D518" s="24"/>
      <c r="E518" s="24"/>
      <c r="F518" s="24"/>
      <c r="G518" s="24"/>
      <c r="H518" s="24"/>
    </row>
    <row r="519" ht="15.75" customHeight="1">
      <c r="A519" s="1"/>
      <c r="B519" s="23" t="s">
        <v>52</v>
      </c>
      <c r="C519" s="22"/>
      <c r="D519" s="33">
        <f>+D508-D517</f>
        <v>27908</v>
      </c>
      <c r="E519" s="24" t="s">
        <v>2</v>
      </c>
      <c r="F519" s="33">
        <f>+F508-F517</f>
        <v>0</v>
      </c>
      <c r="G519" s="24"/>
      <c r="H519" s="33">
        <f>+H508-H517</f>
        <v>0</v>
      </c>
      <c r="K519" s="27" t="s">
        <v>2</v>
      </c>
    </row>
    <row r="520" ht="13.5" customHeight="1">
      <c r="A520" s="1"/>
      <c r="B520" s="1"/>
      <c r="C520" s="1"/>
      <c r="D520" s="1"/>
      <c r="E520" s="1"/>
      <c r="F520" s="1"/>
      <c r="G520" s="1"/>
      <c r="H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</row>
    <row r="550" ht="15.0" customHeight="1">
      <c r="A550" s="1"/>
      <c r="K550" s="27" t="s">
        <v>2</v>
      </c>
      <c r="L550" s="23" t="s">
        <v>53</v>
      </c>
      <c r="M550" s="1"/>
      <c r="N550" s="1"/>
      <c r="O550" s="1"/>
      <c r="P550" s="1"/>
      <c r="Q550" s="24"/>
      <c r="R550" s="26">
        <v>436673.0</v>
      </c>
    </row>
    <row r="551" ht="15.0" customHeight="1">
      <c r="A551" s="1"/>
      <c r="L551" s="38"/>
      <c r="M551" s="1"/>
      <c r="N551" s="1"/>
      <c r="O551" s="1"/>
      <c r="P551" s="1"/>
      <c r="Q551" s="24"/>
      <c r="R551" s="39"/>
    </row>
    <row r="552" ht="15.0" customHeight="1">
      <c r="A552" s="1"/>
      <c r="L552" s="38"/>
      <c r="M552" s="1"/>
      <c r="N552" s="1"/>
      <c r="O552" s="1"/>
      <c r="P552" s="1"/>
      <c r="Q552" s="24"/>
      <c r="R552" s="39"/>
    </row>
    <row r="553" ht="15.0" customHeight="1">
      <c r="A553" s="1"/>
      <c r="L553" s="38"/>
      <c r="M553" s="1"/>
      <c r="N553" s="1"/>
      <c r="O553" s="1"/>
      <c r="P553" s="1"/>
      <c r="Q553" s="24"/>
      <c r="R553" s="39"/>
    </row>
    <row r="554" ht="15.0" customHeight="1">
      <c r="A554" s="1"/>
      <c r="L554" s="38"/>
      <c r="M554" s="1"/>
      <c r="N554" s="1"/>
      <c r="O554" s="1"/>
      <c r="P554" s="1"/>
      <c r="Q554" s="24"/>
      <c r="R554" s="39"/>
    </row>
    <row r="555" ht="15.0" customHeight="1">
      <c r="A555" s="1"/>
      <c r="L555" s="38"/>
      <c r="M555" s="1"/>
      <c r="N555" s="1"/>
      <c r="O555" s="1"/>
      <c r="P555" s="1"/>
      <c r="Q555" s="24"/>
      <c r="R555" s="39"/>
    </row>
    <row r="556" ht="15.0" customHeight="1">
      <c r="A556" s="1"/>
      <c r="L556" s="38"/>
      <c r="M556" s="1"/>
      <c r="N556" s="1"/>
      <c r="O556" s="1"/>
      <c r="P556" s="1"/>
      <c r="Q556" s="24"/>
      <c r="R556" s="39"/>
    </row>
    <row r="557" ht="15.0" customHeight="1">
      <c r="A557" s="1"/>
      <c r="L557" s="38"/>
      <c r="M557" s="1"/>
      <c r="N557" s="1"/>
      <c r="O557" s="1"/>
      <c r="P557" s="1"/>
      <c r="Q557" s="24"/>
      <c r="R557" s="39"/>
    </row>
    <row r="558" ht="15.0" customHeight="1">
      <c r="A558" s="1"/>
      <c r="L558" s="23" t="s">
        <v>54</v>
      </c>
      <c r="M558" s="1"/>
      <c r="N558" s="1"/>
      <c r="O558" s="1"/>
      <c r="P558" s="1"/>
      <c r="Q558" s="24"/>
      <c r="R558" s="50">
        <f>+H519</f>
        <v>0</v>
      </c>
    </row>
    <row r="559" ht="15.0" customHeight="1">
      <c r="A559" s="1"/>
      <c r="L559" s="23"/>
      <c r="M559" s="1"/>
      <c r="N559" s="1"/>
      <c r="O559" s="1"/>
      <c r="P559" s="1"/>
      <c r="Q559" s="24"/>
      <c r="R559" s="52"/>
    </row>
    <row r="560" ht="15.0" customHeight="1">
      <c r="A560" s="1"/>
      <c r="L560" s="38"/>
      <c r="M560" s="1"/>
      <c r="N560" s="1"/>
      <c r="O560" s="1"/>
      <c r="P560" s="1"/>
      <c r="Q560" s="24"/>
      <c r="R560" s="39"/>
    </row>
    <row r="561" ht="15.0" customHeight="1">
      <c r="A561" s="1"/>
      <c r="L561" s="23" t="s">
        <v>55</v>
      </c>
      <c r="M561" s="1"/>
      <c r="N561" s="1"/>
      <c r="O561" s="1"/>
      <c r="P561" s="1"/>
      <c r="Q561" s="24"/>
      <c r="R561" s="41">
        <f>-H507</f>
        <v>0</v>
      </c>
    </row>
    <row r="562" ht="15.0" customHeight="1">
      <c r="A562" s="1"/>
      <c r="L562" s="38"/>
      <c r="M562" s="1"/>
      <c r="N562" s="1"/>
      <c r="O562" s="1"/>
      <c r="P562" s="1"/>
      <c r="Q562" s="24"/>
      <c r="R562" s="39"/>
    </row>
    <row r="563" ht="15.0" customHeight="1">
      <c r="A563" s="1"/>
      <c r="L563" s="23" t="s">
        <v>56</v>
      </c>
      <c r="M563" s="1"/>
      <c r="N563" s="1"/>
      <c r="O563" s="1"/>
      <c r="P563" s="1"/>
      <c r="Q563" s="24"/>
      <c r="R563" s="51">
        <f>+R550+R558+R561</f>
        <v>436673</v>
      </c>
    </row>
    <row r="564" ht="15.0" customHeight="1">
      <c r="A564" s="1"/>
      <c r="L564" s="23"/>
      <c r="M564" s="1"/>
      <c r="N564" s="1"/>
      <c r="O564" s="1"/>
      <c r="P564" s="1"/>
      <c r="Q564" s="24"/>
      <c r="R564" s="53"/>
    </row>
    <row r="565" ht="15.0" customHeight="1">
      <c r="A565" s="1"/>
      <c r="L565" s="23"/>
      <c r="M565" s="1"/>
      <c r="N565" s="1"/>
      <c r="O565" s="1"/>
      <c r="P565" s="1"/>
      <c r="Q565" s="24"/>
      <c r="R565" s="53"/>
    </row>
    <row r="566" ht="15.0" customHeight="1">
      <c r="A566" s="1"/>
      <c r="L566" s="23"/>
      <c r="M566" s="1"/>
      <c r="N566" s="1"/>
      <c r="O566" s="1"/>
      <c r="P566" s="1"/>
      <c r="Q566" s="24"/>
      <c r="R566" s="53"/>
    </row>
    <row r="567" ht="15.0" customHeight="1">
      <c r="A567" s="1"/>
      <c r="L567" s="23"/>
      <c r="M567" s="1"/>
      <c r="N567" s="1"/>
      <c r="O567" s="1"/>
      <c r="P567" s="1"/>
      <c r="Q567" s="24"/>
      <c r="R567" s="53"/>
    </row>
    <row r="568" ht="15.0" customHeight="1">
      <c r="A568" s="1"/>
      <c r="L568" s="23"/>
      <c r="M568" s="1"/>
      <c r="N568" s="1"/>
      <c r="O568" s="1"/>
      <c r="P568" s="1"/>
      <c r="Q568" s="24"/>
      <c r="R568" s="53"/>
    </row>
    <row r="569" ht="15.75" customHeight="1">
      <c r="A569" s="1"/>
      <c r="B569" s="2" t="s">
        <v>80</v>
      </c>
      <c r="C569" s="3"/>
      <c r="D569" s="3"/>
      <c r="E569" s="3"/>
      <c r="F569" s="3"/>
      <c r="G569" s="3"/>
      <c r="H569" s="4"/>
      <c r="L569" s="23"/>
      <c r="M569" s="1"/>
      <c r="N569" s="1"/>
      <c r="O569" s="1"/>
      <c r="P569" s="1"/>
      <c r="Q569" s="24"/>
      <c r="R569" s="53"/>
    </row>
    <row r="570" ht="15.75" customHeight="1">
      <c r="A570" s="1"/>
      <c r="B570" s="5" t="s">
        <v>81</v>
      </c>
      <c r="C570" s="6"/>
      <c r="D570" s="6"/>
      <c r="E570" s="6"/>
      <c r="F570" s="6"/>
      <c r="G570" s="6"/>
      <c r="H570" s="7"/>
      <c r="L570" s="23"/>
      <c r="M570" s="1"/>
      <c r="N570" s="1"/>
      <c r="O570" s="1"/>
      <c r="P570" s="1"/>
      <c r="Q570" s="24"/>
      <c r="R570" s="53"/>
    </row>
    <row r="571" ht="15.0" customHeight="1">
      <c r="A571" s="1"/>
      <c r="B571" s="1"/>
      <c r="C571" s="1"/>
      <c r="D571" s="1"/>
      <c r="E571" s="1"/>
      <c r="F571" s="1"/>
      <c r="G571" s="1"/>
      <c r="H571" s="1"/>
      <c r="L571" s="23"/>
      <c r="M571" s="1"/>
      <c r="N571" s="1"/>
      <c r="O571" s="1"/>
      <c r="P571" s="1"/>
      <c r="Q571" s="24"/>
      <c r="R571" s="53"/>
    </row>
    <row r="572" ht="15.0" customHeight="1">
      <c r="A572" s="1"/>
      <c r="B572" s="8" t="s">
        <v>2</v>
      </c>
      <c r="C572" s="22"/>
      <c r="D572" s="10" t="s">
        <v>2</v>
      </c>
      <c r="E572" s="11"/>
      <c r="F572" s="11" t="s">
        <v>4</v>
      </c>
      <c r="G572" s="11"/>
      <c r="H572" s="12" t="s">
        <v>82</v>
      </c>
      <c r="L572" s="23"/>
      <c r="M572" s="1"/>
      <c r="N572" s="1"/>
      <c r="O572" s="1"/>
      <c r="P572" s="1"/>
      <c r="Q572" s="24"/>
      <c r="R572" s="53"/>
    </row>
    <row r="573" ht="15.0" customHeight="1">
      <c r="A573" s="1"/>
      <c r="B573" s="13" t="s">
        <v>2</v>
      </c>
      <c r="C573" s="22"/>
      <c r="D573" s="14" t="s">
        <v>5</v>
      </c>
      <c r="E573" s="15"/>
      <c r="F573" s="15" t="s">
        <v>83</v>
      </c>
      <c r="G573" s="15"/>
      <c r="H573" s="16" t="s">
        <v>84</v>
      </c>
      <c r="L573" s="23"/>
      <c r="M573" s="1"/>
      <c r="N573" s="1"/>
      <c r="O573" s="1"/>
      <c r="P573" s="1"/>
      <c r="Q573" s="24"/>
      <c r="R573" s="53"/>
    </row>
    <row r="574" ht="15.0" customHeight="1">
      <c r="A574" s="1"/>
      <c r="B574" s="17" t="s">
        <v>6</v>
      </c>
      <c r="C574" s="22"/>
      <c r="D574" s="18" t="s">
        <v>85</v>
      </c>
      <c r="E574" s="19"/>
      <c r="F574" s="19" t="s">
        <v>85</v>
      </c>
      <c r="G574" s="19"/>
      <c r="H574" s="20" t="s">
        <v>86</v>
      </c>
      <c r="L574" s="23"/>
      <c r="M574" s="1"/>
      <c r="N574" s="1"/>
      <c r="O574" s="1"/>
      <c r="P574" s="1"/>
      <c r="Q574" s="24"/>
      <c r="R574" s="53"/>
    </row>
    <row r="575" ht="15.0" customHeight="1">
      <c r="A575" s="1"/>
      <c r="B575" s="1"/>
      <c r="C575" s="1"/>
      <c r="D575" s="1"/>
      <c r="E575" s="1"/>
      <c r="F575" s="1"/>
      <c r="G575" s="1"/>
      <c r="H575" s="1"/>
      <c r="L575" s="23"/>
      <c r="M575" s="1"/>
      <c r="N575" s="1"/>
      <c r="O575" s="1"/>
      <c r="P575" s="1"/>
      <c r="Q575" s="24"/>
      <c r="R575" s="53"/>
    </row>
    <row r="576" ht="15.0" customHeight="1">
      <c r="A576" s="1"/>
      <c r="B576" s="22" t="s">
        <v>87</v>
      </c>
      <c r="C576" s="22"/>
      <c r="D576" s="24">
        <v>0.0</v>
      </c>
      <c r="E576" s="24" t="s">
        <v>2</v>
      </c>
      <c r="F576" s="24">
        <v>0.0</v>
      </c>
      <c r="G576" s="24">
        <v>30890.0</v>
      </c>
      <c r="H576" s="24">
        <v>0.0</v>
      </c>
      <c r="L576" s="23"/>
      <c r="M576" s="1"/>
      <c r="N576" s="1"/>
      <c r="O576" s="1"/>
      <c r="P576" s="1"/>
      <c r="Q576" s="24"/>
      <c r="R576" s="53"/>
    </row>
    <row r="577" ht="15.0" customHeight="1">
      <c r="A577" s="1"/>
      <c r="B577" s="22" t="s">
        <v>35</v>
      </c>
      <c r="C577" s="22"/>
      <c r="D577" s="25">
        <v>0.0</v>
      </c>
      <c r="E577" s="24"/>
      <c r="F577" s="25">
        <v>0.0</v>
      </c>
      <c r="G577" s="24"/>
      <c r="H577" s="25">
        <v>0.0</v>
      </c>
      <c r="L577" s="23"/>
      <c r="M577" s="1"/>
      <c r="N577" s="1"/>
      <c r="O577" s="1"/>
      <c r="P577" s="1"/>
      <c r="Q577" s="24"/>
      <c r="R577" s="53"/>
    </row>
    <row r="578" ht="15.0" customHeight="1">
      <c r="A578" s="1"/>
      <c r="B578" s="22" t="s">
        <v>65</v>
      </c>
      <c r="C578" s="22"/>
      <c r="D578" s="25">
        <v>0.0</v>
      </c>
      <c r="E578" s="47"/>
      <c r="F578" s="25">
        <v>0.0</v>
      </c>
      <c r="G578" s="47"/>
      <c r="H578" s="25">
        <v>0.0</v>
      </c>
      <c r="L578" s="23"/>
      <c r="M578" s="1"/>
      <c r="N578" s="1"/>
      <c r="O578" s="1"/>
      <c r="P578" s="1"/>
      <c r="Q578" s="24"/>
      <c r="R578" s="53"/>
    </row>
    <row r="579" ht="15.0" customHeight="1">
      <c r="A579" s="1"/>
      <c r="B579" s="23" t="s">
        <v>66</v>
      </c>
      <c r="C579" s="22"/>
      <c r="D579" s="26">
        <v>0.0</v>
      </c>
      <c r="E579" s="24" t="s">
        <v>2</v>
      </c>
      <c r="F579" s="26">
        <v>0.0</v>
      </c>
      <c r="G579" s="24"/>
      <c r="H579" s="26">
        <v>0.0</v>
      </c>
      <c r="L579" s="23"/>
      <c r="M579" s="1"/>
      <c r="N579" s="1"/>
      <c r="O579" s="1"/>
      <c r="P579" s="1"/>
      <c r="Q579" s="24"/>
      <c r="R579" s="53"/>
    </row>
    <row r="580" ht="15.0" customHeight="1">
      <c r="A580" s="1"/>
      <c r="B580" s="22"/>
      <c r="C580" s="22"/>
      <c r="D580" s="24"/>
      <c r="E580" s="24"/>
      <c r="F580" s="24"/>
      <c r="G580" s="24"/>
      <c r="H580" s="24"/>
      <c r="L580" s="23"/>
      <c r="M580" s="1"/>
      <c r="N580" s="1"/>
      <c r="O580" s="1"/>
      <c r="P580" s="1"/>
      <c r="Q580" s="24"/>
      <c r="R580" s="53"/>
    </row>
    <row r="581" ht="15.0" customHeight="1">
      <c r="A581" s="1"/>
      <c r="B581" s="23"/>
      <c r="C581" s="22"/>
      <c r="D581" s="29"/>
      <c r="E581" s="24"/>
      <c r="F581" s="29"/>
      <c r="G581" s="24"/>
      <c r="H581" s="29"/>
      <c r="L581" s="23"/>
      <c r="M581" s="1"/>
      <c r="N581" s="1"/>
      <c r="O581" s="1"/>
      <c r="P581" s="1"/>
      <c r="Q581" s="24"/>
      <c r="R581" s="53"/>
    </row>
    <row r="582" ht="15.0" customHeight="1">
      <c r="A582" s="1"/>
      <c r="B582" s="8" t="s">
        <v>2</v>
      </c>
      <c r="C582" s="22"/>
      <c r="D582" s="10" t="s">
        <v>2</v>
      </c>
      <c r="E582" s="11"/>
      <c r="F582" s="11" t="s">
        <v>4</v>
      </c>
      <c r="G582" s="11"/>
      <c r="H582" s="12" t="s">
        <v>82</v>
      </c>
      <c r="L582" s="23"/>
      <c r="M582" s="1"/>
      <c r="N582" s="1"/>
      <c r="O582" s="1"/>
      <c r="P582" s="1"/>
      <c r="Q582" s="24"/>
      <c r="R582" s="53"/>
    </row>
    <row r="583" ht="15.0" customHeight="1">
      <c r="A583" s="1"/>
      <c r="B583" s="13" t="s">
        <v>2</v>
      </c>
      <c r="C583" s="22"/>
      <c r="D583" s="14" t="s">
        <v>5</v>
      </c>
      <c r="E583" s="15"/>
      <c r="F583" s="15" t="s">
        <v>83</v>
      </c>
      <c r="G583" s="15"/>
      <c r="H583" s="16" t="s">
        <v>84</v>
      </c>
      <c r="L583" s="23"/>
      <c r="M583" s="1"/>
      <c r="N583" s="1"/>
      <c r="O583" s="1"/>
      <c r="P583" s="1"/>
      <c r="Q583" s="24"/>
      <c r="R583" s="53"/>
    </row>
    <row r="584" ht="15.0" customHeight="1">
      <c r="A584" s="1"/>
      <c r="B584" s="17" t="s">
        <v>44</v>
      </c>
      <c r="C584" s="22"/>
      <c r="D584" s="18" t="s">
        <v>85</v>
      </c>
      <c r="E584" s="19"/>
      <c r="F584" s="19" t="s">
        <v>85</v>
      </c>
      <c r="G584" s="19"/>
      <c r="H584" s="20" t="s">
        <v>86</v>
      </c>
      <c r="L584" s="23"/>
      <c r="M584" s="1"/>
      <c r="N584" s="1"/>
      <c r="O584" s="1"/>
      <c r="P584" s="1"/>
      <c r="Q584" s="24"/>
      <c r="R584" s="53"/>
    </row>
    <row r="585" ht="15.0" customHeight="1">
      <c r="A585" s="1"/>
      <c r="B585" s="22"/>
      <c r="C585" s="22"/>
      <c r="D585" s="24"/>
      <c r="E585" s="24"/>
      <c r="F585" s="24"/>
      <c r="G585" s="24"/>
      <c r="H585" s="24"/>
      <c r="L585" s="23"/>
      <c r="M585" s="1"/>
      <c r="N585" s="1"/>
      <c r="O585" s="1"/>
      <c r="P585" s="1"/>
      <c r="Q585" s="24"/>
      <c r="R585" s="53"/>
    </row>
    <row r="586" ht="15.0" customHeight="1">
      <c r="A586" s="1"/>
      <c r="B586" s="22" t="s">
        <v>88</v>
      </c>
      <c r="C586" s="22"/>
      <c r="D586" s="49">
        <v>0.0</v>
      </c>
      <c r="E586" s="24"/>
      <c r="F586" s="25">
        <v>0.0</v>
      </c>
      <c r="G586" s="24"/>
      <c r="H586" s="49">
        <v>0.0</v>
      </c>
      <c r="L586" s="23"/>
      <c r="M586" s="1"/>
      <c r="N586" s="1"/>
      <c r="O586" s="1"/>
      <c r="P586" s="1"/>
      <c r="Q586" s="24"/>
      <c r="R586" s="53"/>
    </row>
    <row r="587" ht="15.0" customHeight="1">
      <c r="A587" s="1"/>
      <c r="B587" s="22" t="s">
        <v>50</v>
      </c>
      <c r="C587" s="22"/>
      <c r="D587" s="25">
        <v>0.0</v>
      </c>
      <c r="E587" s="24"/>
      <c r="F587" s="25">
        <v>0.0</v>
      </c>
      <c r="G587" s="24"/>
      <c r="H587" s="25">
        <v>0.0</v>
      </c>
      <c r="L587" s="23"/>
      <c r="M587" s="1"/>
      <c r="N587" s="1"/>
      <c r="O587" s="1"/>
      <c r="P587" s="1"/>
      <c r="Q587" s="24"/>
      <c r="R587" s="53"/>
    </row>
    <row r="588" ht="15.0" customHeight="1">
      <c r="A588" s="1"/>
      <c r="B588" s="23" t="s">
        <v>70</v>
      </c>
      <c r="C588" s="22"/>
      <c r="D588" s="26">
        <v>0.0</v>
      </c>
      <c r="E588" s="24" t="s">
        <v>2</v>
      </c>
      <c r="F588" s="26">
        <v>0.0</v>
      </c>
      <c r="G588" s="24"/>
      <c r="H588" s="26">
        <v>0.0</v>
      </c>
      <c r="L588" s="23"/>
      <c r="M588" s="1"/>
      <c r="N588" s="1"/>
      <c r="O588" s="1"/>
      <c r="P588" s="1"/>
      <c r="Q588" s="24"/>
      <c r="R588" s="53"/>
    </row>
    <row r="589" ht="15.0" customHeight="1">
      <c r="A589" s="1"/>
      <c r="B589" s="22"/>
      <c r="C589" s="22"/>
      <c r="D589" s="24"/>
      <c r="E589" s="24"/>
      <c r="F589" s="24"/>
      <c r="G589" s="24"/>
      <c r="H589" s="24"/>
      <c r="L589" s="23"/>
      <c r="M589" s="1"/>
      <c r="N589" s="1"/>
      <c r="O589" s="1"/>
      <c r="P589" s="1"/>
      <c r="Q589" s="24"/>
      <c r="R589" s="53"/>
    </row>
    <row r="590" ht="15.75" customHeight="1">
      <c r="A590" s="1"/>
      <c r="B590" s="23" t="s">
        <v>52</v>
      </c>
      <c r="C590" s="22"/>
      <c r="D590" s="33">
        <v>0.0</v>
      </c>
      <c r="E590" s="24" t="s">
        <v>2</v>
      </c>
      <c r="F590" s="33">
        <v>0.0</v>
      </c>
      <c r="G590" s="24"/>
      <c r="H590" s="33">
        <v>0.0</v>
      </c>
      <c r="L590" s="23"/>
      <c r="M590" s="1"/>
      <c r="N590" s="1"/>
      <c r="O590" s="1"/>
      <c r="P590" s="1"/>
      <c r="Q590" s="24"/>
      <c r="R590" s="53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L591" s="23"/>
      <c r="M591" s="1"/>
      <c r="N591" s="1"/>
      <c r="O591" s="1"/>
      <c r="P591" s="1"/>
      <c r="Q591" s="24"/>
      <c r="R591" s="53"/>
    </row>
    <row r="592" ht="15.0" customHeight="1">
      <c r="A592" s="1"/>
      <c r="L592" s="23"/>
      <c r="M592" s="1"/>
      <c r="N592" s="1"/>
      <c r="O592" s="1"/>
      <c r="P592" s="1"/>
      <c r="Q592" s="24"/>
      <c r="R592" s="53"/>
    </row>
    <row r="593" ht="15.0" customHeight="1">
      <c r="A593" s="1"/>
      <c r="L593" s="23"/>
      <c r="M593" s="1"/>
      <c r="N593" s="1"/>
      <c r="O593" s="1"/>
      <c r="P593" s="1"/>
      <c r="Q593" s="24"/>
      <c r="R593" s="53"/>
    </row>
    <row r="594" ht="15.0" customHeight="1">
      <c r="A594" s="1"/>
      <c r="L594" s="23"/>
      <c r="M594" s="1"/>
      <c r="N594" s="1"/>
      <c r="O594" s="1"/>
      <c r="P594" s="1"/>
      <c r="Q594" s="24"/>
      <c r="R594" s="53"/>
    </row>
    <row r="595" ht="15.0" customHeight="1">
      <c r="A595" s="1"/>
      <c r="L595" s="23"/>
      <c r="M595" s="1"/>
      <c r="N595" s="1"/>
      <c r="O595" s="1"/>
      <c r="P595" s="1"/>
      <c r="Q595" s="24"/>
      <c r="R595" s="53"/>
    </row>
    <row r="596" ht="15.0" customHeight="1">
      <c r="A596" s="1"/>
      <c r="L596" s="23"/>
      <c r="M596" s="1"/>
      <c r="N596" s="1"/>
      <c r="O596" s="1"/>
      <c r="P596" s="1"/>
      <c r="Q596" s="24"/>
      <c r="R596" s="53"/>
    </row>
    <row r="597" ht="15.0" customHeight="1">
      <c r="A597" s="1"/>
      <c r="L597" s="23"/>
      <c r="M597" s="1"/>
      <c r="N597" s="1"/>
      <c r="O597" s="1"/>
      <c r="P597" s="1"/>
      <c r="Q597" s="24"/>
      <c r="R597" s="53"/>
    </row>
    <row r="598" ht="15.0" customHeight="1">
      <c r="A598" s="1"/>
      <c r="L598" s="23"/>
      <c r="M598" s="1"/>
      <c r="N598" s="1"/>
      <c r="O598" s="1"/>
      <c r="P598" s="1"/>
      <c r="Q598" s="24"/>
      <c r="R598" s="53"/>
    </row>
    <row r="599" ht="15.0" customHeight="1">
      <c r="A599" s="1"/>
      <c r="L599" s="23"/>
      <c r="M599" s="1"/>
      <c r="N599" s="1"/>
      <c r="O599" s="1"/>
      <c r="P599" s="1"/>
      <c r="Q599" s="24"/>
      <c r="R599" s="53"/>
    </row>
    <row r="600" ht="15.0" customHeight="1">
      <c r="A600" s="1"/>
      <c r="L600" s="23"/>
      <c r="M600" s="1"/>
      <c r="N600" s="1"/>
      <c r="O600" s="1"/>
      <c r="P600" s="1"/>
      <c r="Q600" s="24"/>
      <c r="R600" s="53"/>
    </row>
    <row r="601" ht="15.0" customHeight="1">
      <c r="A601" s="1"/>
      <c r="L601" s="23"/>
      <c r="M601" s="1"/>
      <c r="N601" s="1"/>
      <c r="O601" s="1"/>
      <c r="P601" s="1"/>
      <c r="Q601" s="24"/>
      <c r="R601" s="53"/>
    </row>
    <row r="602" ht="15.0" customHeight="1">
      <c r="A602" s="1"/>
      <c r="L602" s="23"/>
      <c r="M602" s="1"/>
      <c r="N602" s="1"/>
      <c r="O602" s="1"/>
      <c r="P602" s="1"/>
      <c r="Q602" s="24"/>
      <c r="R602" s="53"/>
    </row>
    <row r="603" ht="15.0" customHeight="1">
      <c r="A603" s="1"/>
      <c r="L603" s="23"/>
      <c r="M603" s="1"/>
      <c r="N603" s="1"/>
      <c r="O603" s="1"/>
      <c r="P603" s="1"/>
      <c r="Q603" s="24"/>
      <c r="R603" s="53"/>
    </row>
    <row r="604" ht="15.0" customHeight="1">
      <c r="A604" s="1"/>
      <c r="L604" s="23"/>
      <c r="M604" s="1"/>
      <c r="N604" s="1"/>
      <c r="O604" s="1"/>
      <c r="P604" s="1"/>
      <c r="Q604" s="24"/>
      <c r="R604" s="53"/>
    </row>
    <row r="605" ht="15.0" customHeight="1">
      <c r="A605" s="1"/>
      <c r="L605" s="23"/>
      <c r="M605" s="1"/>
      <c r="N605" s="1"/>
      <c r="O605" s="1"/>
      <c r="P605" s="1"/>
      <c r="Q605" s="24"/>
      <c r="R605" s="53"/>
    </row>
    <row r="606" ht="15.0" customHeight="1">
      <c r="A606" s="1"/>
      <c r="L606" s="23"/>
      <c r="M606" s="1"/>
      <c r="N606" s="1"/>
      <c r="O606" s="1"/>
      <c r="P606" s="1"/>
      <c r="Q606" s="24"/>
      <c r="R606" s="53"/>
    </row>
    <row r="607" ht="15.0" customHeight="1">
      <c r="A607" s="1"/>
      <c r="L607" s="23"/>
      <c r="M607" s="1"/>
      <c r="N607" s="1"/>
      <c r="O607" s="1"/>
      <c r="P607" s="1"/>
      <c r="Q607" s="24"/>
      <c r="R607" s="53"/>
    </row>
    <row r="608" ht="15.0" customHeight="1">
      <c r="A608" s="1"/>
      <c r="L608" s="23"/>
      <c r="M608" s="1"/>
      <c r="N608" s="1"/>
      <c r="O608" s="1"/>
      <c r="P608" s="1"/>
      <c r="Q608" s="24"/>
      <c r="R608" s="53"/>
    </row>
    <row r="609" ht="15.0" customHeight="1">
      <c r="A609" s="1"/>
      <c r="L609" s="23"/>
      <c r="M609" s="1"/>
      <c r="N609" s="1"/>
      <c r="O609" s="1"/>
      <c r="P609" s="1"/>
      <c r="Q609" s="24"/>
      <c r="R609" s="53"/>
    </row>
    <row r="610" ht="15.0" customHeight="1">
      <c r="A610" s="1"/>
      <c r="L610" s="23"/>
      <c r="M610" s="1"/>
      <c r="N610" s="1"/>
      <c r="O610" s="1"/>
      <c r="P610" s="1"/>
      <c r="Q610" s="24"/>
      <c r="R610" s="53"/>
    </row>
    <row r="611" ht="15.0" customHeight="1">
      <c r="A611" s="1"/>
      <c r="L611" s="23"/>
      <c r="M611" s="1"/>
      <c r="N611" s="1"/>
      <c r="O611" s="1"/>
      <c r="P611" s="1"/>
      <c r="Q611" s="24"/>
      <c r="R611" s="53"/>
    </row>
    <row r="612" ht="15.0" customHeight="1">
      <c r="A612" s="1"/>
      <c r="L612" s="23"/>
      <c r="M612" s="1"/>
      <c r="N612" s="1"/>
      <c r="O612" s="1"/>
      <c r="P612" s="1"/>
      <c r="Q612" s="24"/>
      <c r="R612" s="53"/>
    </row>
    <row r="613" ht="15.0" customHeight="1">
      <c r="A613" s="1"/>
      <c r="L613" s="23"/>
      <c r="M613" s="1"/>
      <c r="N613" s="1"/>
      <c r="O613" s="1"/>
      <c r="P613" s="1"/>
      <c r="Q613" s="24"/>
      <c r="R613" s="53"/>
    </row>
    <row r="614" ht="15.0" customHeight="1">
      <c r="A614" s="1"/>
      <c r="L614" s="23"/>
      <c r="M614" s="1"/>
      <c r="N614" s="1"/>
      <c r="O614" s="1"/>
      <c r="P614" s="1"/>
      <c r="Q614" s="24"/>
      <c r="R614" s="53"/>
    </row>
    <row r="615" ht="15.0" customHeight="1">
      <c r="A615" s="1"/>
      <c r="L615" s="23"/>
      <c r="M615" s="1"/>
      <c r="N615" s="1"/>
      <c r="O615" s="1"/>
      <c r="P615" s="1"/>
      <c r="Q615" s="24"/>
      <c r="R615" s="53"/>
    </row>
    <row r="616" ht="15.0" customHeight="1">
      <c r="A616" s="1"/>
      <c r="L616" s="23"/>
      <c r="M616" s="1"/>
      <c r="N616" s="1"/>
      <c r="O616" s="1"/>
      <c r="P616" s="1"/>
      <c r="Q616" s="24"/>
      <c r="R616" s="53"/>
    </row>
    <row r="617" ht="15.0" customHeight="1">
      <c r="A617" s="1"/>
      <c r="L617" s="23"/>
      <c r="M617" s="1"/>
      <c r="N617" s="1"/>
      <c r="O617" s="1"/>
      <c r="P617" s="1"/>
      <c r="Q617" s="24"/>
      <c r="R617" s="53"/>
    </row>
    <row r="618" ht="12.75" customHeight="1">
      <c r="A618" s="1"/>
      <c r="B618" s="1"/>
      <c r="C618" s="1"/>
      <c r="D618" s="1"/>
      <c r="E618" s="1"/>
      <c r="F618" s="1"/>
      <c r="G618" s="1"/>
      <c r="H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</row>
    <row r="640" ht="15.75" customHeight="1">
      <c r="A640" s="1"/>
      <c r="B640" s="2" t="s">
        <v>89</v>
      </c>
      <c r="C640" s="3"/>
      <c r="D640" s="3"/>
      <c r="E640" s="3"/>
      <c r="F640" s="3"/>
      <c r="G640" s="3"/>
      <c r="H640" s="4"/>
    </row>
    <row r="641" ht="15.75" customHeight="1">
      <c r="A641" s="1"/>
      <c r="B641" s="5" t="str">
        <f>+$B$2</f>
        <v>                                                                        FY 2024/2025 Budget</v>
      </c>
      <c r="C641" s="6"/>
      <c r="D641" s="6"/>
      <c r="E641" s="6"/>
      <c r="F641" s="6"/>
      <c r="G641" s="6"/>
      <c r="H641" s="7"/>
    </row>
    <row r="642" ht="12.75" customHeight="1">
      <c r="A642" s="1"/>
      <c r="B642" s="1"/>
      <c r="C642" s="1"/>
      <c r="D642" s="1"/>
      <c r="E642" s="1"/>
      <c r="F642" s="1"/>
      <c r="G642" s="1"/>
      <c r="H642" s="1"/>
    </row>
    <row r="643" ht="15.0" customHeight="1">
      <c r="A643" s="1"/>
      <c r="B643" s="8" t="s">
        <v>2</v>
      </c>
      <c r="C643" s="22"/>
      <c r="D643" s="10" t="s">
        <v>2</v>
      </c>
      <c r="E643" s="11"/>
      <c r="F643" s="11" t="s">
        <v>2</v>
      </c>
      <c r="G643" s="11"/>
      <c r="H643" s="12" t="str">
        <f>+$H$4</f>
        <v>Tenative</v>
      </c>
    </row>
    <row r="644" ht="15.0" customHeight="1">
      <c r="A644" s="1"/>
      <c r="B644" s="13" t="s">
        <v>2</v>
      </c>
      <c r="C644" s="22"/>
      <c r="D644" s="14" t="str">
        <f>+$D$5</f>
        <v>Actual</v>
      </c>
      <c r="E644" s="15"/>
      <c r="F644" s="15" t="str">
        <f>+$F$5</f>
        <v>Budget</v>
      </c>
      <c r="G644" s="15"/>
      <c r="H644" s="16" t="str">
        <f>+$H$5</f>
        <v>Budget</v>
      </c>
    </row>
    <row r="645" ht="15.0" customHeight="1">
      <c r="A645" s="1"/>
      <c r="B645" s="17" t="s">
        <v>6</v>
      </c>
      <c r="C645" s="22"/>
      <c r="D645" s="18" t="str">
        <f>+$D$6</f>
        <v>FY 2023</v>
      </c>
      <c r="E645" s="19"/>
      <c r="F645" s="19" t="str">
        <f>+$F$6</f>
        <v>FY 2024</v>
      </c>
      <c r="G645" s="19"/>
      <c r="H645" s="20" t="str">
        <f>+$H$6</f>
        <v>FY 2025</v>
      </c>
    </row>
    <row r="646" ht="12.75" customHeight="1">
      <c r="A646" s="1"/>
      <c r="B646" s="1"/>
      <c r="C646" s="1"/>
      <c r="D646" s="1"/>
      <c r="E646" s="1"/>
      <c r="F646" s="1"/>
      <c r="G646" s="1"/>
      <c r="H646" s="1"/>
    </row>
    <row r="647" ht="15.0" customHeight="1">
      <c r="A647" s="1"/>
      <c r="B647" s="22" t="s">
        <v>90</v>
      </c>
      <c r="C647" s="22"/>
      <c r="D647" s="24">
        <v>18318.0</v>
      </c>
      <c r="E647" s="24" t="s">
        <v>2</v>
      </c>
      <c r="F647" s="24">
        <v>10000.0</v>
      </c>
      <c r="G647" s="24"/>
      <c r="H647" s="24">
        <v>10000.0</v>
      </c>
    </row>
    <row r="648" ht="15.0" customHeight="1">
      <c r="A648" s="1"/>
      <c r="B648" s="22" t="s">
        <v>91</v>
      </c>
      <c r="C648" s="22"/>
      <c r="D648" s="25">
        <v>600000.0</v>
      </c>
      <c r="E648" s="47"/>
      <c r="F648" s="25">
        <v>0.0</v>
      </c>
      <c r="G648" s="47"/>
      <c r="H648" s="25">
        <v>0.0</v>
      </c>
    </row>
    <row r="649" ht="15.0" customHeight="1">
      <c r="A649" s="1"/>
      <c r="B649" s="22" t="s">
        <v>92</v>
      </c>
      <c r="C649" s="22"/>
      <c r="D649" s="25">
        <v>0.0</v>
      </c>
      <c r="E649" s="47"/>
      <c r="F649" s="25">
        <v>0.0</v>
      </c>
      <c r="G649" s="47"/>
      <c r="H649" s="25">
        <v>0.0</v>
      </c>
    </row>
    <row r="650" ht="15.0" customHeight="1">
      <c r="A650" s="1"/>
      <c r="B650" s="22" t="s">
        <v>75</v>
      </c>
      <c r="C650" s="22"/>
      <c r="D650" s="25">
        <v>0.0</v>
      </c>
      <c r="E650" s="47"/>
      <c r="F650" s="25">
        <v>0.0</v>
      </c>
      <c r="G650" s="47"/>
      <c r="H650" s="25">
        <v>0.0</v>
      </c>
    </row>
    <row r="651" ht="15.0" customHeight="1">
      <c r="A651" s="1"/>
      <c r="B651" s="22" t="s">
        <v>93</v>
      </c>
      <c r="C651" s="22"/>
      <c r="D651" s="25">
        <v>0.0</v>
      </c>
      <c r="E651" s="47"/>
      <c r="F651" s="25">
        <v>897000.0</v>
      </c>
      <c r="G651" s="47"/>
      <c r="H651" s="25">
        <v>897000.0</v>
      </c>
    </row>
    <row r="652" ht="15.0" customHeight="1">
      <c r="A652" s="1"/>
      <c r="B652" s="23" t="s">
        <v>66</v>
      </c>
      <c r="C652" s="22"/>
      <c r="D652" s="26">
        <f>SUM(D647:D651)</f>
        <v>618318</v>
      </c>
      <c r="E652" s="24" t="s">
        <v>2</v>
      </c>
      <c r="F652" s="26">
        <f>SUM(F647:F651)</f>
        <v>907000</v>
      </c>
      <c r="G652" s="24"/>
      <c r="H652" s="26">
        <f>SUM(H647:H651)</f>
        <v>907000</v>
      </c>
    </row>
    <row r="653" ht="15.0" customHeight="1">
      <c r="A653" s="1"/>
      <c r="B653" s="22"/>
      <c r="C653" s="22"/>
      <c r="D653" s="24"/>
      <c r="E653" s="24"/>
      <c r="F653" s="24"/>
      <c r="G653" s="24"/>
      <c r="H653" s="24"/>
    </row>
    <row r="654" ht="15.0" customHeight="1">
      <c r="A654" s="1"/>
      <c r="B654" s="23"/>
      <c r="C654" s="22"/>
      <c r="D654" s="29"/>
      <c r="E654" s="24"/>
      <c r="F654" s="29"/>
      <c r="G654" s="24"/>
      <c r="H654" s="29"/>
    </row>
    <row r="655" ht="15.0" customHeight="1">
      <c r="A655" s="1"/>
      <c r="B655" s="8" t="s">
        <v>2</v>
      </c>
      <c r="C655" s="22"/>
      <c r="D655" s="10" t="s">
        <v>2</v>
      </c>
      <c r="E655" s="11"/>
      <c r="F655" s="11" t="s">
        <v>2</v>
      </c>
      <c r="G655" s="11"/>
      <c r="H655" s="12" t="str">
        <f>+$H$4</f>
        <v>Tenative</v>
      </c>
    </row>
    <row r="656" ht="15.0" customHeight="1">
      <c r="A656" s="1"/>
      <c r="B656" s="13" t="s">
        <v>2</v>
      </c>
      <c r="C656" s="22"/>
      <c r="D656" s="14" t="str">
        <f>+$D$5</f>
        <v>Actual</v>
      </c>
      <c r="E656" s="15"/>
      <c r="F656" s="15" t="str">
        <f>+$F$5</f>
        <v>Budget</v>
      </c>
      <c r="G656" s="15"/>
      <c r="H656" s="16" t="str">
        <f>+$H$5</f>
        <v>Budget</v>
      </c>
    </row>
    <row r="657" ht="15.0" customHeight="1">
      <c r="A657" s="1"/>
      <c r="B657" s="17" t="s">
        <v>44</v>
      </c>
      <c r="C657" s="22"/>
      <c r="D657" s="18" t="str">
        <f>+$D$6</f>
        <v>FY 2023</v>
      </c>
      <c r="E657" s="19"/>
      <c r="F657" s="19" t="str">
        <f>+$F$6</f>
        <v>FY 2024</v>
      </c>
      <c r="G657" s="19"/>
      <c r="H657" s="20" t="str">
        <f>+$H$6</f>
        <v>FY 2025</v>
      </c>
    </row>
    <row r="658" ht="15.0" customHeight="1">
      <c r="A658" s="1"/>
      <c r="B658" s="22"/>
      <c r="C658" s="22"/>
      <c r="D658" s="24"/>
      <c r="E658" s="24"/>
      <c r="F658" s="24"/>
      <c r="G658" s="24"/>
      <c r="H658" s="24"/>
    </row>
    <row r="659" ht="15.0" customHeight="1">
      <c r="A659" s="1"/>
      <c r="B659" s="22" t="s">
        <v>94</v>
      </c>
      <c r="C659" s="22"/>
      <c r="D659" s="24">
        <v>216946.0</v>
      </c>
      <c r="E659" s="24"/>
      <c r="F659" s="24">
        <v>716000.0</v>
      </c>
      <c r="G659" s="24"/>
      <c r="H659" s="24">
        <v>716000.0</v>
      </c>
    </row>
    <row r="660" ht="15.0" customHeight="1">
      <c r="A660" s="1"/>
      <c r="B660" s="22" t="s">
        <v>95</v>
      </c>
      <c r="C660" s="22"/>
      <c r="D660" s="25">
        <v>0.0</v>
      </c>
      <c r="E660" s="24"/>
      <c r="F660" s="25">
        <v>185000.0</v>
      </c>
      <c r="G660" s="24"/>
      <c r="H660" s="25">
        <v>185000.0</v>
      </c>
    </row>
    <row r="661" ht="15.0" customHeight="1">
      <c r="A661" s="1"/>
      <c r="B661" s="22" t="s">
        <v>96</v>
      </c>
      <c r="C661" s="22"/>
      <c r="D661" s="25">
        <v>0.0</v>
      </c>
      <c r="E661" s="24"/>
      <c r="F661" s="25">
        <v>0.0</v>
      </c>
      <c r="G661" s="24"/>
      <c r="H661" s="25">
        <v>0.0</v>
      </c>
    </row>
    <row r="662" ht="15.0" customHeight="1">
      <c r="A662" s="1"/>
      <c r="B662" s="22" t="s">
        <v>97</v>
      </c>
      <c r="C662" s="22"/>
      <c r="D662" s="25">
        <v>52484.0</v>
      </c>
      <c r="E662" s="24"/>
      <c r="F662" s="25">
        <v>6000.0</v>
      </c>
      <c r="G662" s="24"/>
      <c r="H662" s="25">
        <v>6000.0</v>
      </c>
    </row>
    <row r="663" ht="15.0" customHeight="1">
      <c r="A663" s="1"/>
      <c r="B663" s="23" t="s">
        <v>70</v>
      </c>
      <c r="C663" s="22"/>
      <c r="D663" s="26">
        <f>SUM(D658:D662)</f>
        <v>269430</v>
      </c>
      <c r="E663" s="24" t="s">
        <v>2</v>
      </c>
      <c r="F663" s="26">
        <f>SUM(F658:F662)</f>
        <v>907000</v>
      </c>
      <c r="G663" s="24"/>
      <c r="H663" s="26">
        <f>SUM(H658:H662)</f>
        <v>907000</v>
      </c>
    </row>
    <row r="664" ht="15.0" customHeight="1">
      <c r="A664" s="1"/>
      <c r="B664" s="22"/>
      <c r="C664" s="22"/>
      <c r="D664" s="24"/>
      <c r="E664" s="24"/>
      <c r="F664" s="24"/>
      <c r="G664" s="24"/>
      <c r="H664" s="24"/>
    </row>
    <row r="665" ht="15.75" customHeight="1">
      <c r="A665" s="1"/>
      <c r="B665" s="23" t="s">
        <v>52</v>
      </c>
      <c r="C665" s="22"/>
      <c r="D665" s="33">
        <f>+D652-D663</f>
        <v>348888</v>
      </c>
      <c r="E665" s="24" t="s">
        <v>2</v>
      </c>
      <c r="F665" s="33">
        <f>+F652-F663</f>
        <v>0</v>
      </c>
      <c r="G665" s="24"/>
      <c r="H665" s="33">
        <f>+H652-H663</f>
        <v>0</v>
      </c>
      <c r="K665" s="27" t="s">
        <v>2</v>
      </c>
    </row>
    <row r="666" ht="13.5" customHeight="1">
      <c r="A666" s="1"/>
      <c r="B666" s="1"/>
      <c r="C666" s="1"/>
      <c r="D666" s="1"/>
      <c r="E666" s="1"/>
      <c r="F666" s="1"/>
      <c r="G666" s="1"/>
      <c r="H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</row>
    <row r="668" ht="15.0" customHeight="1">
      <c r="A668" s="1"/>
      <c r="K668" s="27" t="s">
        <v>2</v>
      </c>
      <c r="L668" s="23" t="s">
        <v>53</v>
      </c>
      <c r="M668" s="1"/>
      <c r="N668" s="1"/>
      <c r="O668" s="1"/>
      <c r="P668" s="1"/>
      <c r="Q668" s="24"/>
      <c r="R668" s="26">
        <v>1927737.0</v>
      </c>
    </row>
    <row r="669" ht="15.0" customHeight="1">
      <c r="A669" s="1"/>
      <c r="L669" s="38"/>
      <c r="M669" s="1"/>
      <c r="N669" s="1"/>
      <c r="O669" s="1"/>
      <c r="P669" s="1"/>
      <c r="Q669" s="24"/>
      <c r="R669" s="39"/>
    </row>
    <row r="670" ht="15.0" customHeight="1">
      <c r="A670" s="1"/>
      <c r="L670" s="23" t="s">
        <v>54</v>
      </c>
      <c r="M670" s="1"/>
      <c r="N670" s="1"/>
      <c r="O670" s="1"/>
      <c r="P670" s="1"/>
      <c r="Q670" s="24"/>
      <c r="R670" s="50">
        <f>+H665</f>
        <v>0</v>
      </c>
    </row>
    <row r="671" ht="15.0" customHeight="1">
      <c r="A671" s="1"/>
      <c r="L671" s="38"/>
      <c r="M671" s="1"/>
      <c r="N671" s="1"/>
      <c r="O671" s="1"/>
      <c r="P671" s="1"/>
      <c r="Q671" s="24"/>
      <c r="R671" s="39"/>
    </row>
    <row r="672" ht="15.0" customHeight="1">
      <c r="A672" s="1"/>
      <c r="L672" s="23" t="s">
        <v>55</v>
      </c>
      <c r="M672" s="1"/>
      <c r="N672" s="1"/>
      <c r="O672" s="1"/>
      <c r="P672" s="1"/>
      <c r="Q672" s="24"/>
      <c r="R672" s="54">
        <f>-H651+R671</f>
        <v>-897000</v>
      </c>
    </row>
    <row r="673" ht="15.0" customHeight="1">
      <c r="A673" s="1"/>
      <c r="L673" s="38"/>
      <c r="M673" s="1"/>
      <c r="N673" s="1"/>
      <c r="O673" s="1"/>
      <c r="P673" s="1"/>
      <c r="Q673" s="24"/>
      <c r="R673" s="39"/>
    </row>
    <row r="674" ht="15.75" customHeight="1">
      <c r="A674" s="1"/>
      <c r="L674" s="23" t="s">
        <v>56</v>
      </c>
      <c r="M674" s="1"/>
      <c r="N674" s="1"/>
      <c r="O674" s="1"/>
      <c r="P674" s="1"/>
      <c r="Q674" s="24"/>
      <c r="R674" s="55">
        <f>+R668+R670+R672</f>
        <v>1030737</v>
      </c>
    </row>
    <row r="675" ht="13.5" customHeight="1">
      <c r="A675" s="1"/>
      <c r="B675" s="1"/>
      <c r="C675" s="1"/>
      <c r="D675" s="1"/>
      <c r="E675" s="1"/>
      <c r="F675" s="1"/>
      <c r="G675" s="1"/>
      <c r="H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</row>
    <row r="706" ht="15.75" customHeight="1">
      <c r="A706" s="1"/>
      <c r="B706" s="2" t="s">
        <v>98</v>
      </c>
      <c r="C706" s="3"/>
      <c r="D706" s="3"/>
      <c r="E706" s="3"/>
      <c r="F706" s="3"/>
      <c r="G706" s="3"/>
      <c r="H706" s="4"/>
    </row>
    <row r="707" ht="15.75" customHeight="1">
      <c r="A707" s="1"/>
      <c r="B707" s="5" t="str">
        <f>+$B$2</f>
        <v>                                                                        FY 2024/2025 Budget</v>
      </c>
      <c r="C707" s="6"/>
      <c r="D707" s="6"/>
      <c r="E707" s="6"/>
      <c r="F707" s="6"/>
      <c r="G707" s="6"/>
      <c r="H707" s="7"/>
    </row>
    <row r="708" ht="12.75" customHeight="1">
      <c r="A708" s="1"/>
      <c r="B708" s="1"/>
      <c r="C708" s="1"/>
      <c r="D708" s="1"/>
      <c r="E708" s="1"/>
      <c r="F708" s="1"/>
      <c r="G708" s="1"/>
      <c r="H708" s="1"/>
    </row>
    <row r="709" ht="15.0" customHeight="1">
      <c r="A709" s="1"/>
      <c r="B709" s="8" t="s">
        <v>2</v>
      </c>
      <c r="C709" s="22"/>
      <c r="D709" s="10" t="s">
        <v>2</v>
      </c>
      <c r="E709" s="11"/>
      <c r="F709" s="11" t="s">
        <v>2</v>
      </c>
      <c r="G709" s="11"/>
      <c r="H709" s="12" t="str">
        <f>+$H$4</f>
        <v>Tenative</v>
      </c>
    </row>
    <row r="710" ht="15.0" customHeight="1">
      <c r="A710" s="1"/>
      <c r="B710" s="13" t="s">
        <v>2</v>
      </c>
      <c r="C710" s="22"/>
      <c r="D710" s="14" t="str">
        <f>+$D$5</f>
        <v>Actual</v>
      </c>
      <c r="E710" s="15"/>
      <c r="F710" s="15" t="str">
        <f>+$F$5</f>
        <v>Budget</v>
      </c>
      <c r="G710" s="15"/>
      <c r="H710" s="16" t="str">
        <f>+$H$5</f>
        <v>Budget</v>
      </c>
    </row>
    <row r="711" ht="15.0" customHeight="1">
      <c r="A711" s="1"/>
      <c r="B711" s="17" t="s">
        <v>6</v>
      </c>
      <c r="C711" s="22"/>
      <c r="D711" s="18" t="str">
        <f>+$D$6</f>
        <v>FY 2023</v>
      </c>
      <c r="E711" s="19"/>
      <c r="F711" s="19" t="str">
        <f>+$F$6</f>
        <v>FY 2024</v>
      </c>
      <c r="G711" s="19"/>
      <c r="H711" s="20" t="str">
        <f>+$H$6</f>
        <v>FY 2025</v>
      </c>
    </row>
    <row r="712" ht="15.0" customHeight="1">
      <c r="A712" s="1"/>
      <c r="B712" s="21"/>
      <c r="C712" s="22"/>
      <c r="D712" s="21"/>
      <c r="E712" s="21"/>
      <c r="F712" s="21"/>
      <c r="G712" s="21"/>
      <c r="H712" s="21"/>
    </row>
    <row r="713" ht="15.0" customHeight="1">
      <c r="A713" s="1"/>
      <c r="B713" s="23" t="s">
        <v>99</v>
      </c>
      <c r="C713" s="22"/>
      <c r="D713" s="22"/>
      <c r="E713" s="24"/>
      <c r="F713" s="22"/>
      <c r="G713" s="24"/>
      <c r="H713" s="22"/>
    </row>
    <row r="714" ht="15.0" customHeight="1">
      <c r="A714" s="1"/>
      <c r="B714" s="22" t="s">
        <v>100</v>
      </c>
      <c r="C714" s="22"/>
      <c r="D714" s="24">
        <v>801853.0</v>
      </c>
      <c r="E714" s="24" t="s">
        <v>2</v>
      </c>
      <c r="F714" s="24">
        <v>800000.0</v>
      </c>
      <c r="G714" s="24"/>
      <c r="H714" s="24">
        <v>800000.0</v>
      </c>
    </row>
    <row r="715" ht="15.0" customHeight="1">
      <c r="A715" s="1"/>
      <c r="B715" s="22" t="s">
        <v>101</v>
      </c>
      <c r="C715" s="22"/>
      <c r="D715" s="31">
        <v>12100.0</v>
      </c>
      <c r="E715" s="31"/>
      <c r="F715" s="31">
        <v>20000.0</v>
      </c>
      <c r="G715" s="31"/>
      <c r="H715" s="31">
        <v>20000.0</v>
      </c>
    </row>
    <row r="716" ht="15.0" customHeight="1">
      <c r="A716" s="1"/>
      <c r="B716" s="22" t="s">
        <v>102</v>
      </c>
      <c r="C716" s="22"/>
      <c r="D716" s="31">
        <v>38765.0</v>
      </c>
      <c r="E716" s="31"/>
      <c r="F716" s="31">
        <v>30000.0</v>
      </c>
      <c r="G716" s="31"/>
      <c r="H716" s="31">
        <v>30000.0</v>
      </c>
    </row>
    <row r="717" ht="15.0" customHeight="1">
      <c r="A717" s="1"/>
      <c r="B717" s="22" t="s">
        <v>103</v>
      </c>
      <c r="C717" s="22"/>
      <c r="D717" s="31">
        <v>9660.0</v>
      </c>
      <c r="E717" s="31"/>
      <c r="F717" s="31">
        <v>5700.0</v>
      </c>
      <c r="G717" s="31"/>
      <c r="H717" s="31">
        <v>5700.0</v>
      </c>
    </row>
    <row r="718" ht="15.0" customHeight="1">
      <c r="A718" s="1"/>
      <c r="B718" s="23" t="s">
        <v>37</v>
      </c>
      <c r="C718" s="22"/>
      <c r="D718" s="26">
        <f>SUM(D714:D717)</f>
        <v>862378</v>
      </c>
      <c r="E718" s="24" t="s">
        <v>2</v>
      </c>
      <c r="F718" s="26">
        <f>SUM(F714:F717)</f>
        <v>855700</v>
      </c>
      <c r="G718" s="24"/>
      <c r="H718" s="26">
        <f>SUM(H714:H717)</f>
        <v>855700</v>
      </c>
    </row>
    <row r="719" ht="15.0" customHeight="1">
      <c r="A719" s="1"/>
      <c r="B719" s="23"/>
      <c r="C719" s="22"/>
      <c r="D719" s="29"/>
      <c r="E719" s="24"/>
      <c r="F719" s="29"/>
      <c r="G719" s="24"/>
      <c r="H719" s="29"/>
      <c r="K719" s="32"/>
    </row>
    <row r="720" ht="15.0" customHeight="1">
      <c r="A720" s="1"/>
      <c r="B720" s="23" t="s">
        <v>75</v>
      </c>
      <c r="C720" s="22"/>
      <c r="D720" s="22"/>
      <c r="E720" s="24"/>
      <c r="F720" s="22"/>
      <c r="G720" s="24"/>
      <c r="H720" s="22"/>
    </row>
    <row r="721" ht="15.0" customHeight="1">
      <c r="A721" s="1"/>
      <c r="B721" s="22" t="s">
        <v>104</v>
      </c>
      <c r="C721" s="22"/>
      <c r="D721" s="24">
        <v>12744.0</v>
      </c>
      <c r="E721" s="24" t="s">
        <v>2</v>
      </c>
      <c r="F721" s="24">
        <v>20000.0</v>
      </c>
      <c r="G721" s="24"/>
      <c r="H721" s="24">
        <v>20000.0</v>
      </c>
    </row>
    <row r="722" ht="15.0" customHeight="1">
      <c r="A722" s="1"/>
      <c r="B722" s="22" t="s">
        <v>105</v>
      </c>
      <c r="C722" s="22"/>
      <c r="D722" s="31">
        <v>1008096.0</v>
      </c>
      <c r="E722" s="31"/>
      <c r="F722" s="31">
        <v>0.0</v>
      </c>
      <c r="G722" s="31"/>
      <c r="H722" s="31">
        <v>0.0</v>
      </c>
    </row>
    <row r="723" ht="15.0" customHeight="1">
      <c r="A723" s="1"/>
      <c r="B723" s="22" t="s">
        <v>106</v>
      </c>
      <c r="C723" s="22"/>
      <c r="D723" s="31">
        <v>0.0</v>
      </c>
      <c r="E723" s="31"/>
      <c r="F723" s="31">
        <v>452725.0</v>
      </c>
      <c r="G723" s="31"/>
      <c r="H723" s="31">
        <v>452725.0</v>
      </c>
    </row>
    <row r="724" ht="15.0" customHeight="1">
      <c r="A724" s="1"/>
      <c r="B724" s="23" t="s">
        <v>107</v>
      </c>
      <c r="C724" s="22"/>
      <c r="D724" s="26">
        <f>SUM(D721:D723)</f>
        <v>1020840</v>
      </c>
      <c r="E724" s="24" t="s">
        <v>2</v>
      </c>
      <c r="F724" s="26">
        <f>SUM(F721:F723)</f>
        <v>472725</v>
      </c>
      <c r="G724" s="24"/>
      <c r="H724" s="26">
        <f>SUM(H721:H723)</f>
        <v>472725</v>
      </c>
      <c r="K724" s="32"/>
    </row>
    <row r="725" ht="15.0" customHeight="1">
      <c r="A725" s="1"/>
      <c r="B725" s="23"/>
      <c r="C725" s="22"/>
      <c r="D725" s="30"/>
      <c r="E725" s="24"/>
      <c r="F725" s="30"/>
      <c r="G725" s="24"/>
      <c r="H725" s="30"/>
    </row>
    <row r="726" ht="15.75" customHeight="1">
      <c r="A726" s="1"/>
      <c r="B726" s="23" t="s">
        <v>108</v>
      </c>
      <c r="C726" s="22"/>
      <c r="D726" s="33">
        <f>+D718+D724</f>
        <v>1883218</v>
      </c>
      <c r="E726" s="24" t="s">
        <v>2</v>
      </c>
      <c r="F726" s="33">
        <f>+F718+F724</f>
        <v>1328425</v>
      </c>
      <c r="G726" s="24"/>
      <c r="H726" s="33">
        <f>+H718+H724</f>
        <v>1328425</v>
      </c>
    </row>
    <row r="727" ht="15.75" customHeight="1">
      <c r="A727" s="1"/>
      <c r="B727" s="23"/>
      <c r="C727" s="22"/>
      <c r="D727" s="29"/>
      <c r="E727" s="24"/>
      <c r="F727" s="29"/>
      <c r="G727" s="24"/>
      <c r="H727" s="29"/>
    </row>
    <row r="728" ht="15.0" customHeight="1">
      <c r="A728" s="1"/>
      <c r="B728" s="23"/>
      <c r="C728" s="22"/>
      <c r="D728" s="29"/>
      <c r="E728" s="24"/>
      <c r="F728" s="29"/>
      <c r="G728" s="24"/>
      <c r="H728" s="29"/>
    </row>
    <row r="729" ht="15.0" customHeight="1">
      <c r="A729" s="1"/>
      <c r="B729" s="22"/>
      <c r="C729" s="22"/>
      <c r="D729" s="24"/>
      <c r="E729" s="24"/>
      <c r="F729" s="24"/>
      <c r="G729" s="24"/>
      <c r="H729" s="24"/>
    </row>
    <row r="730" ht="15.0" customHeight="1">
      <c r="A730" s="1"/>
      <c r="B730" s="8" t="s">
        <v>2</v>
      </c>
      <c r="C730" s="22"/>
      <c r="D730" s="10" t="s">
        <v>2</v>
      </c>
      <c r="E730" s="11"/>
      <c r="F730" s="11" t="s">
        <v>2</v>
      </c>
      <c r="G730" s="11"/>
      <c r="H730" s="12" t="str">
        <f>+$H$4</f>
        <v>Tenative</v>
      </c>
    </row>
    <row r="731" ht="15.0" customHeight="1">
      <c r="A731" s="1"/>
      <c r="B731" s="13" t="s">
        <v>2</v>
      </c>
      <c r="C731" s="22"/>
      <c r="D731" s="14" t="str">
        <f>+$D$5</f>
        <v>Actual</v>
      </c>
      <c r="E731" s="15"/>
      <c r="F731" s="15" t="str">
        <f>+$F$5</f>
        <v>Budget</v>
      </c>
      <c r="G731" s="15"/>
      <c r="H731" s="16" t="str">
        <f>+$H$5</f>
        <v>Budget</v>
      </c>
    </row>
    <row r="732" ht="15.0" customHeight="1">
      <c r="A732" s="1"/>
      <c r="B732" s="17" t="s">
        <v>109</v>
      </c>
      <c r="C732" s="22"/>
      <c r="D732" s="18" t="str">
        <f>+$D$6</f>
        <v>FY 2023</v>
      </c>
      <c r="E732" s="19"/>
      <c r="F732" s="19" t="str">
        <f>+$F$6</f>
        <v>FY 2024</v>
      </c>
      <c r="G732" s="19"/>
      <c r="H732" s="20" t="str">
        <f>+$H$6</f>
        <v>FY 2025</v>
      </c>
    </row>
    <row r="733" ht="15.0" customHeight="1">
      <c r="A733" s="1"/>
      <c r="B733" s="22"/>
      <c r="C733" s="22"/>
      <c r="D733" s="24"/>
      <c r="E733" s="24"/>
      <c r="F733" s="24"/>
      <c r="G733" s="24"/>
      <c r="H733" s="24"/>
    </row>
    <row r="734" ht="15.0" customHeight="1">
      <c r="A734" s="1"/>
      <c r="B734" s="22" t="s">
        <v>110</v>
      </c>
      <c r="C734" s="22"/>
      <c r="D734" s="24" t="str">
        <f>#REF!</f>
        <v>#REF!</v>
      </c>
      <c r="E734" s="24" t="s">
        <v>2</v>
      </c>
      <c r="F734" s="24" t="str">
        <f t="shared" ref="F734:F739" si="1">#REF!</f>
        <v>#REF!</v>
      </c>
      <c r="G734" s="24"/>
      <c r="H734" s="24" t="str">
        <f t="shared" ref="H734:H739" si="2">#REF!</f>
        <v>#REF!</v>
      </c>
    </row>
    <row r="735" ht="15.0" customHeight="1">
      <c r="A735" s="1"/>
      <c r="B735" s="22" t="s">
        <v>111</v>
      </c>
      <c r="C735" s="22"/>
      <c r="D735" s="31">
        <v>280571.0</v>
      </c>
      <c r="E735" s="31"/>
      <c r="F735" s="31" t="str">
        <f t="shared" si="1"/>
        <v>#REF!</v>
      </c>
      <c r="G735" s="31"/>
      <c r="H735" s="31" t="str">
        <f t="shared" si="2"/>
        <v>#REF!</v>
      </c>
    </row>
    <row r="736" ht="15.0" customHeight="1">
      <c r="A736" s="1"/>
      <c r="B736" s="22" t="s">
        <v>112</v>
      </c>
      <c r="C736" s="22"/>
      <c r="D736" s="31" t="str">
        <f t="shared" ref="D736:D739" si="3">#REF!</f>
        <v>#REF!</v>
      </c>
      <c r="E736" s="31"/>
      <c r="F736" s="56" t="str">
        <f t="shared" si="1"/>
        <v>#REF!</v>
      </c>
      <c r="G736" s="31"/>
      <c r="H736" s="56" t="str">
        <f t="shared" si="2"/>
        <v>#REF!</v>
      </c>
    </row>
    <row r="737" ht="15.0" customHeight="1">
      <c r="A737" s="1"/>
      <c r="B737" s="22" t="s">
        <v>113</v>
      </c>
      <c r="C737" s="22"/>
      <c r="D737" s="31" t="str">
        <f t="shared" si="3"/>
        <v>#REF!</v>
      </c>
      <c r="E737" s="31"/>
      <c r="F737" s="56" t="str">
        <f t="shared" si="1"/>
        <v>#REF!</v>
      </c>
      <c r="G737" s="31"/>
      <c r="H737" s="56" t="str">
        <f t="shared" si="2"/>
        <v>#REF!</v>
      </c>
    </row>
    <row r="738" ht="15.0" customHeight="1">
      <c r="A738" s="1"/>
      <c r="B738" s="22" t="s">
        <v>114</v>
      </c>
      <c r="C738" s="22"/>
      <c r="D738" s="31" t="str">
        <f t="shared" si="3"/>
        <v>#REF!</v>
      </c>
      <c r="E738" s="31"/>
      <c r="F738" s="56" t="str">
        <f t="shared" si="1"/>
        <v>#REF!</v>
      </c>
      <c r="G738" s="31"/>
      <c r="H738" s="56" t="str">
        <f t="shared" si="2"/>
        <v>#REF!</v>
      </c>
    </row>
    <row r="739" ht="15.0" customHeight="1">
      <c r="A739" s="1"/>
      <c r="B739" s="23" t="s">
        <v>115</v>
      </c>
      <c r="C739" s="22"/>
      <c r="D739" s="26" t="str">
        <f t="shared" si="3"/>
        <v>#REF!</v>
      </c>
      <c r="E739" s="24" t="s">
        <v>2</v>
      </c>
      <c r="F739" s="26" t="str">
        <f t="shared" si="1"/>
        <v>#REF!</v>
      </c>
      <c r="G739" s="24"/>
      <c r="H739" s="26" t="str">
        <f t="shared" si="2"/>
        <v>#REF!</v>
      </c>
      <c r="K739" s="27" t="s">
        <v>2</v>
      </c>
    </row>
    <row r="740" ht="15.0" customHeight="1">
      <c r="A740" s="1"/>
      <c r="B740" s="22"/>
      <c r="C740" s="22"/>
      <c r="D740" s="24"/>
      <c r="E740" s="24" t="s">
        <v>2</v>
      </c>
      <c r="F740" s="24"/>
      <c r="G740" s="24"/>
      <c r="H740" s="24"/>
    </row>
    <row r="741" ht="15.75" customHeight="1">
      <c r="A741" s="1"/>
      <c r="B741" s="23" t="s">
        <v>52</v>
      </c>
      <c r="C741" s="22"/>
      <c r="D741" s="33" t="str">
        <f>+D726-D739</f>
        <v>#REF!</v>
      </c>
      <c r="E741" s="24" t="s">
        <v>2</v>
      </c>
      <c r="F741" s="33" t="str">
        <f>+F726-F739</f>
        <v>#REF!</v>
      </c>
      <c r="G741" s="24"/>
      <c r="H741" s="33" t="str">
        <f>+H726-H739</f>
        <v>#REF!</v>
      </c>
      <c r="K741" s="27" t="s">
        <v>2</v>
      </c>
    </row>
    <row r="742" ht="15.75" customHeight="1">
      <c r="A742" s="1"/>
      <c r="B742" s="23"/>
      <c r="C742" s="22"/>
      <c r="D742" s="29"/>
      <c r="E742" s="24"/>
      <c r="F742" s="29"/>
      <c r="G742" s="24"/>
      <c r="H742" s="29"/>
    </row>
    <row r="743" ht="15.0" customHeight="1">
      <c r="A743" s="1"/>
      <c r="B743" s="23"/>
      <c r="C743" s="22"/>
      <c r="D743" s="29"/>
      <c r="E743" s="24"/>
      <c r="F743" s="29"/>
      <c r="G743" s="24"/>
      <c r="H743" s="29"/>
    </row>
    <row r="744" ht="14.25" customHeight="1">
      <c r="A744" s="1"/>
      <c r="K744" s="27" t="s">
        <v>2</v>
      </c>
      <c r="L744" s="23" t="s">
        <v>116</v>
      </c>
      <c r="M744" s="1"/>
      <c r="N744" s="1"/>
      <c r="O744" s="1"/>
      <c r="P744" s="1"/>
      <c r="Q744" s="1"/>
      <c r="R744" s="26">
        <v>2208781.0</v>
      </c>
    </row>
    <row r="745" ht="14.25" customHeight="1">
      <c r="A745" s="1"/>
      <c r="L745" s="38"/>
      <c r="M745" s="1"/>
      <c r="N745" s="1"/>
      <c r="O745" s="1"/>
      <c r="P745" s="1"/>
      <c r="Q745" s="1"/>
      <c r="R745" s="39"/>
    </row>
    <row r="746" ht="14.25" customHeight="1">
      <c r="A746" s="1"/>
      <c r="L746" s="23" t="s">
        <v>52</v>
      </c>
      <c r="M746" s="1"/>
      <c r="N746" s="1"/>
      <c r="O746" s="1"/>
      <c r="P746" s="1"/>
      <c r="Q746" s="1"/>
      <c r="R746" s="40" t="str">
        <f>+H741</f>
        <v>#REF!</v>
      </c>
    </row>
    <row r="747" ht="14.25" customHeight="1">
      <c r="A747" s="1"/>
      <c r="L747" s="23"/>
      <c r="M747" s="1"/>
      <c r="N747" s="1"/>
      <c r="O747" s="1"/>
      <c r="P747" s="1"/>
      <c r="Q747" s="1"/>
      <c r="R747" s="39"/>
    </row>
    <row r="748" ht="15.0" customHeight="1">
      <c r="A748" s="1"/>
      <c r="L748" s="23" t="s">
        <v>55</v>
      </c>
      <c r="M748" s="1"/>
      <c r="N748" s="1"/>
      <c r="O748" s="1"/>
      <c r="P748" s="1"/>
      <c r="Q748" s="24"/>
      <c r="R748" s="41">
        <f>-H723</f>
        <v>-452725</v>
      </c>
    </row>
    <row r="749" ht="14.25" customHeight="1">
      <c r="A749" s="1"/>
      <c r="L749" s="38"/>
      <c r="M749" s="1"/>
      <c r="N749" s="1"/>
      <c r="O749" s="1"/>
      <c r="P749" s="1"/>
      <c r="Q749" s="1"/>
      <c r="R749" s="39"/>
    </row>
    <row r="750" ht="15.0" customHeight="1">
      <c r="A750" s="1"/>
      <c r="L750" s="23" t="s">
        <v>117</v>
      </c>
      <c r="M750" s="1"/>
      <c r="N750" s="1"/>
      <c r="O750" s="1"/>
      <c r="P750" s="1"/>
      <c r="Q750" s="1"/>
      <c r="R750" s="55" t="str">
        <f>+R744+R746++R748</f>
        <v>#REF!</v>
      </c>
    </row>
    <row r="751" ht="15.75" customHeight="1">
      <c r="A751" s="1"/>
      <c r="B751" s="23"/>
      <c r="C751" s="22"/>
      <c r="D751" s="29"/>
      <c r="E751" s="24"/>
      <c r="F751" s="29"/>
      <c r="G751" s="24"/>
      <c r="H751" s="29"/>
    </row>
    <row r="752" ht="15.0" customHeight="1">
      <c r="A752" s="1"/>
      <c r="B752" s="23"/>
      <c r="C752" s="22"/>
      <c r="D752" s="29"/>
      <c r="E752" s="24"/>
      <c r="F752" s="29"/>
      <c r="G752" s="24"/>
      <c r="H752" s="29"/>
    </row>
    <row r="753" ht="15.0" customHeight="1">
      <c r="A753" s="1"/>
      <c r="B753" s="23"/>
      <c r="C753" s="22"/>
      <c r="D753" s="29"/>
      <c r="E753" s="24"/>
      <c r="F753" s="29"/>
      <c r="G753" s="24"/>
      <c r="H753" s="29"/>
    </row>
    <row r="754" ht="15.0" customHeight="1">
      <c r="A754" s="1"/>
      <c r="B754" s="23"/>
      <c r="C754" s="22"/>
      <c r="D754" s="29"/>
      <c r="E754" s="24"/>
      <c r="F754" s="29"/>
      <c r="G754" s="24"/>
      <c r="H754" s="29"/>
    </row>
    <row r="755" ht="15.0" customHeight="1">
      <c r="A755" s="1"/>
      <c r="B755" s="23"/>
      <c r="C755" s="22"/>
      <c r="D755" s="29"/>
      <c r="E755" s="24"/>
      <c r="F755" s="29"/>
      <c r="G755" s="24"/>
      <c r="H755" s="29"/>
    </row>
    <row r="756" ht="15.0" customHeight="1">
      <c r="A756" s="1"/>
      <c r="B756" s="23"/>
      <c r="C756" s="22"/>
      <c r="D756" s="29"/>
      <c r="E756" s="24"/>
      <c r="F756" s="29"/>
      <c r="G756" s="24"/>
      <c r="H756" s="29"/>
    </row>
    <row r="757" ht="15.0" customHeight="1">
      <c r="A757" s="1"/>
      <c r="B757" s="23"/>
      <c r="C757" s="22"/>
      <c r="D757" s="29"/>
      <c r="E757" s="24"/>
      <c r="F757" s="29"/>
      <c r="G757" s="24"/>
      <c r="H757" s="29"/>
    </row>
    <row r="758" ht="15.0" customHeight="1">
      <c r="A758" s="1"/>
      <c r="B758" s="23"/>
      <c r="C758" s="22"/>
      <c r="D758" s="29"/>
      <c r="E758" s="24"/>
      <c r="F758" s="29"/>
      <c r="G758" s="24"/>
      <c r="H758" s="29"/>
    </row>
    <row r="759" ht="15.0" customHeight="1">
      <c r="A759" s="1"/>
      <c r="B759" s="23"/>
      <c r="C759" s="22"/>
      <c r="D759" s="29"/>
      <c r="E759" s="24"/>
      <c r="F759" s="29"/>
      <c r="G759" s="24"/>
      <c r="H759" s="29"/>
    </row>
    <row r="760" ht="15.0" customHeight="1">
      <c r="A760" s="1"/>
      <c r="B760" s="23"/>
      <c r="C760" s="22"/>
      <c r="D760" s="29"/>
      <c r="E760" s="24"/>
      <c r="F760" s="29"/>
      <c r="G760" s="24"/>
      <c r="H760" s="29"/>
    </row>
    <row r="761" ht="15.0" customHeight="1">
      <c r="A761" s="1"/>
      <c r="B761" s="23"/>
      <c r="C761" s="22"/>
      <c r="D761" s="29"/>
      <c r="E761" s="24"/>
      <c r="F761" s="29"/>
      <c r="G761" s="24"/>
      <c r="H761" s="29"/>
    </row>
    <row r="762" ht="15.0" customHeight="1">
      <c r="A762" s="1"/>
      <c r="B762" s="23"/>
      <c r="C762" s="22"/>
      <c r="D762" s="29"/>
      <c r="E762" s="24"/>
      <c r="F762" s="29"/>
      <c r="G762" s="24"/>
      <c r="H762" s="29"/>
    </row>
    <row r="763" ht="15.0" customHeight="1">
      <c r="A763" s="1"/>
      <c r="B763" s="23"/>
      <c r="C763" s="22"/>
      <c r="D763" s="29"/>
      <c r="E763" s="24"/>
      <c r="F763" s="29"/>
      <c r="G763" s="24"/>
      <c r="H763" s="29"/>
    </row>
    <row r="764" ht="15.0" customHeight="1">
      <c r="A764" s="1"/>
      <c r="B764" s="23"/>
      <c r="C764" s="22"/>
      <c r="D764" s="29"/>
      <c r="E764" s="24"/>
      <c r="F764" s="29"/>
      <c r="G764" s="24"/>
      <c r="H764" s="29"/>
    </row>
    <row r="765" ht="15.0" customHeight="1">
      <c r="A765" s="1"/>
      <c r="B765" s="23"/>
      <c r="C765" s="22"/>
      <c r="D765" s="29"/>
      <c r="E765" s="24"/>
      <c r="F765" s="29"/>
      <c r="G765" s="24"/>
      <c r="H765" s="29"/>
    </row>
    <row r="766" ht="15.0" customHeight="1">
      <c r="A766" s="1"/>
      <c r="B766" s="23"/>
      <c r="C766" s="22"/>
      <c r="D766" s="29"/>
      <c r="E766" s="24"/>
      <c r="F766" s="29"/>
      <c r="G766" s="24"/>
      <c r="H766" s="29"/>
    </row>
    <row r="767" ht="15.75" customHeight="1">
      <c r="A767" s="1"/>
      <c r="B767" s="2" t="s">
        <v>118</v>
      </c>
      <c r="C767" s="3"/>
      <c r="D767" s="3"/>
      <c r="E767" s="3"/>
      <c r="F767" s="3"/>
      <c r="G767" s="3"/>
      <c r="H767" s="4"/>
    </row>
    <row r="768" ht="15.75" customHeight="1">
      <c r="A768" s="1"/>
      <c r="B768" s="5" t="str">
        <f>+B2</f>
        <v>                                                                        FY 2024/2025 Budget</v>
      </c>
      <c r="C768" s="6"/>
      <c r="D768" s="6"/>
      <c r="E768" s="6"/>
      <c r="F768" s="6"/>
      <c r="G768" s="6"/>
      <c r="H768" s="7"/>
    </row>
    <row r="769" ht="12.75" customHeight="1">
      <c r="A769" s="1"/>
      <c r="B769" s="1"/>
      <c r="C769" s="1"/>
      <c r="D769" s="1"/>
      <c r="E769" s="1"/>
      <c r="F769" s="1"/>
      <c r="G769" s="1"/>
      <c r="H769" s="1"/>
    </row>
    <row r="770" ht="15.0" customHeight="1">
      <c r="A770" s="1"/>
      <c r="B770" s="8" t="s">
        <v>2</v>
      </c>
      <c r="C770" s="22"/>
      <c r="D770" s="10" t="s">
        <v>2</v>
      </c>
      <c r="E770" s="11"/>
      <c r="F770" s="11" t="s">
        <v>2</v>
      </c>
      <c r="G770" s="11"/>
      <c r="H770" s="12" t="str">
        <f>+$H$4</f>
        <v>Tenative</v>
      </c>
    </row>
    <row r="771" ht="15.0" customHeight="1">
      <c r="A771" s="1"/>
      <c r="B771" s="13" t="s">
        <v>2</v>
      </c>
      <c r="C771" s="22"/>
      <c r="D771" s="14" t="str">
        <f>+$D$5</f>
        <v>Actual</v>
      </c>
      <c r="E771" s="15"/>
      <c r="F771" s="15" t="str">
        <f>+$F$5</f>
        <v>Budget</v>
      </c>
      <c r="G771" s="15"/>
      <c r="H771" s="16" t="str">
        <f>+$H$5</f>
        <v>Budget</v>
      </c>
    </row>
    <row r="772" ht="15.0" customHeight="1">
      <c r="A772" s="1"/>
      <c r="B772" s="17" t="s">
        <v>6</v>
      </c>
      <c r="C772" s="22"/>
      <c r="D772" s="18" t="str">
        <f>+$D$6</f>
        <v>FY 2023</v>
      </c>
      <c r="E772" s="19"/>
      <c r="F772" s="19" t="str">
        <f>+$F$6</f>
        <v>FY 2024</v>
      </c>
      <c r="G772" s="19"/>
      <c r="H772" s="20" t="str">
        <f>+$H$6</f>
        <v>FY 2025</v>
      </c>
    </row>
    <row r="773" ht="12.75" customHeight="1">
      <c r="A773" s="1"/>
      <c r="B773" s="1"/>
      <c r="C773" s="1"/>
      <c r="D773" s="1"/>
      <c r="E773" s="1"/>
      <c r="F773" s="1"/>
      <c r="G773" s="1"/>
      <c r="H773" s="1"/>
    </row>
    <row r="774" ht="15.0" customHeight="1">
      <c r="A774" s="1"/>
      <c r="B774" s="22" t="s">
        <v>119</v>
      </c>
      <c r="C774" s="22"/>
      <c r="D774" s="24">
        <v>134760.0</v>
      </c>
      <c r="E774" s="24" t="s">
        <v>2</v>
      </c>
      <c r="F774" s="24">
        <v>135000.0</v>
      </c>
      <c r="G774" s="24" t="s">
        <v>2</v>
      </c>
      <c r="H774" s="24">
        <v>135000.0</v>
      </c>
    </row>
    <row r="775" ht="15.0" customHeight="1">
      <c r="A775" s="1"/>
      <c r="B775" s="22" t="s">
        <v>35</v>
      </c>
      <c r="C775" s="22"/>
      <c r="D775" s="25">
        <v>2623.0</v>
      </c>
      <c r="E775" s="24"/>
      <c r="F775" s="25"/>
      <c r="G775" s="24"/>
      <c r="H775" s="25"/>
    </row>
    <row r="776" ht="15.0" customHeight="1">
      <c r="A776" s="1"/>
      <c r="B776" s="22" t="s">
        <v>65</v>
      </c>
      <c r="C776" s="22"/>
      <c r="D776" s="25">
        <v>0.0</v>
      </c>
      <c r="E776" s="47"/>
      <c r="F776" s="25">
        <v>0.0</v>
      </c>
      <c r="G776" s="47"/>
      <c r="H776" s="25">
        <v>0.0</v>
      </c>
    </row>
    <row r="777" ht="15.0" customHeight="1">
      <c r="A777" s="1"/>
      <c r="B777" s="23" t="s">
        <v>66</v>
      </c>
      <c r="C777" s="22"/>
      <c r="D777" s="26">
        <f>SUM(D774:D776)</f>
        <v>137383</v>
      </c>
      <c r="E777" s="24" t="s">
        <v>2</v>
      </c>
      <c r="F777" s="26">
        <f>SUM(F774:F776)</f>
        <v>135000</v>
      </c>
      <c r="G777" s="24"/>
      <c r="H777" s="26">
        <f>SUM(H774:H776)</f>
        <v>135000</v>
      </c>
    </row>
    <row r="778" ht="15.0" customHeight="1">
      <c r="A778" s="1"/>
      <c r="B778" s="22"/>
      <c r="C778" s="22"/>
      <c r="D778" s="24"/>
      <c r="E778" s="24"/>
      <c r="F778" s="24"/>
      <c r="G778" s="24"/>
      <c r="H778" s="24"/>
    </row>
    <row r="779" ht="15.0" customHeight="1">
      <c r="A779" s="1"/>
      <c r="B779" s="23"/>
      <c r="C779" s="22"/>
      <c r="D779" s="29"/>
      <c r="E779" s="24"/>
      <c r="F779" s="29"/>
      <c r="G779" s="24"/>
      <c r="H779" s="29"/>
    </row>
    <row r="780" ht="15.0" customHeight="1">
      <c r="A780" s="1"/>
      <c r="B780" s="8" t="s">
        <v>2</v>
      </c>
      <c r="C780" s="22"/>
      <c r="D780" s="10" t="s">
        <v>2</v>
      </c>
      <c r="E780" s="11"/>
      <c r="F780" s="11" t="s">
        <v>2</v>
      </c>
      <c r="G780" s="11"/>
      <c r="H780" s="12" t="str">
        <f>+$H$4</f>
        <v>Tenative</v>
      </c>
    </row>
    <row r="781" ht="15.0" customHeight="1">
      <c r="A781" s="1"/>
      <c r="B781" s="13" t="s">
        <v>2</v>
      </c>
      <c r="C781" s="22"/>
      <c r="D781" s="14" t="str">
        <f>+$D$5</f>
        <v>Actual</v>
      </c>
      <c r="E781" s="15"/>
      <c r="F781" s="15" t="str">
        <f>+$F$5</f>
        <v>Budget</v>
      </c>
      <c r="G781" s="15"/>
      <c r="H781" s="16" t="str">
        <f>+$H$5</f>
        <v>Budget</v>
      </c>
    </row>
    <row r="782" ht="15.0" customHeight="1">
      <c r="A782" s="1"/>
      <c r="B782" s="17" t="s">
        <v>44</v>
      </c>
      <c r="C782" s="22"/>
      <c r="D782" s="18" t="str">
        <f>+$D$6</f>
        <v>FY 2023</v>
      </c>
      <c r="E782" s="19"/>
      <c r="F782" s="19" t="str">
        <f>+$F$6</f>
        <v>FY 2024</v>
      </c>
      <c r="G782" s="19"/>
      <c r="H782" s="20" t="str">
        <f>+$H$6</f>
        <v>FY 2025</v>
      </c>
    </row>
    <row r="783" ht="15.0" customHeight="1">
      <c r="A783" s="1"/>
      <c r="B783" s="22"/>
      <c r="C783" s="22"/>
      <c r="D783" s="24"/>
      <c r="E783" s="24"/>
      <c r="F783" s="24"/>
      <c r="G783" s="24"/>
      <c r="H783" s="24"/>
    </row>
    <row r="784" ht="15.0" customHeight="1">
      <c r="A784" s="1"/>
      <c r="B784" s="22" t="s">
        <v>120</v>
      </c>
      <c r="C784" s="22"/>
      <c r="D784" s="49">
        <v>0.32</v>
      </c>
      <c r="E784" s="24"/>
      <c r="F784" s="49">
        <v>135000.0</v>
      </c>
      <c r="G784" s="24"/>
      <c r="H784" s="49">
        <v>135000.0</v>
      </c>
    </row>
    <row r="785" ht="15.0" customHeight="1">
      <c r="A785" s="1"/>
      <c r="B785" s="22" t="s">
        <v>121</v>
      </c>
      <c r="C785" s="22"/>
      <c r="D785" s="25">
        <v>0.0</v>
      </c>
      <c r="E785" s="24"/>
      <c r="F785" s="25">
        <v>0.0</v>
      </c>
      <c r="G785" s="24"/>
      <c r="H785" s="25">
        <v>0.0</v>
      </c>
    </row>
    <row r="786" ht="15.0" customHeight="1">
      <c r="A786" s="1"/>
      <c r="B786" s="23" t="s">
        <v>70</v>
      </c>
      <c r="C786" s="22"/>
      <c r="D786" s="26">
        <f>SUM(D783:D785)</f>
        <v>0.32</v>
      </c>
      <c r="E786" s="24" t="s">
        <v>2</v>
      </c>
      <c r="F786" s="26">
        <f>SUM(F783:F785)</f>
        <v>135000</v>
      </c>
      <c r="G786" s="24"/>
      <c r="H786" s="26">
        <f>SUM(H783:H785)</f>
        <v>135000</v>
      </c>
    </row>
    <row r="787" ht="15.0" customHeight="1">
      <c r="A787" s="1"/>
      <c r="B787" s="22"/>
      <c r="C787" s="22"/>
      <c r="D787" s="24"/>
      <c r="E787" s="24"/>
      <c r="F787" s="24"/>
      <c r="G787" s="24"/>
      <c r="H787" s="24"/>
    </row>
    <row r="788" ht="15.75" customHeight="1">
      <c r="A788" s="1"/>
      <c r="B788" s="23" t="s">
        <v>52</v>
      </c>
      <c r="C788" s="22"/>
      <c r="D788" s="33">
        <f>+D777-D786</f>
        <v>137382.68</v>
      </c>
      <c r="E788" s="24" t="s">
        <v>2</v>
      </c>
      <c r="F788" s="33">
        <f>+F777-F786</f>
        <v>0</v>
      </c>
      <c r="G788" s="24"/>
      <c r="H788" s="33">
        <f>+H777-H786</f>
        <v>0</v>
      </c>
    </row>
    <row r="789" ht="13.5" customHeight="1">
      <c r="A789" s="1"/>
      <c r="B789" s="1"/>
      <c r="C789" s="1"/>
      <c r="D789" s="1"/>
      <c r="E789" s="1"/>
      <c r="F789" s="1"/>
      <c r="G789" s="1"/>
      <c r="H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</row>
    <row r="791" ht="15.0" customHeight="1">
      <c r="A791" s="1"/>
      <c r="L791" s="23" t="s">
        <v>53</v>
      </c>
      <c r="M791" s="1"/>
      <c r="N791" s="1"/>
      <c r="O791" s="1"/>
      <c r="P791" s="1"/>
      <c r="Q791" s="24"/>
      <c r="R791" s="26">
        <v>466721.0</v>
      </c>
    </row>
    <row r="792" ht="15.0" customHeight="1">
      <c r="A792" s="1"/>
      <c r="L792" s="38"/>
      <c r="M792" s="1"/>
      <c r="N792" s="1"/>
      <c r="O792" s="1"/>
      <c r="P792" s="1"/>
      <c r="Q792" s="24"/>
      <c r="R792" s="39"/>
    </row>
    <row r="793" ht="15.0" customHeight="1">
      <c r="A793" s="1"/>
      <c r="L793" s="23" t="s">
        <v>54</v>
      </c>
      <c r="M793" s="1"/>
      <c r="N793" s="1"/>
      <c r="O793" s="1"/>
      <c r="P793" s="1"/>
      <c r="Q793" s="24"/>
      <c r="R793" s="50">
        <f>+H788</f>
        <v>0</v>
      </c>
    </row>
    <row r="794" ht="15.0" customHeight="1">
      <c r="A794" s="1"/>
      <c r="L794" s="38"/>
      <c r="M794" s="1"/>
      <c r="N794" s="1"/>
      <c r="O794" s="1"/>
      <c r="P794" s="1"/>
      <c r="Q794" s="24"/>
      <c r="R794" s="39"/>
    </row>
    <row r="795" ht="15.0" customHeight="1">
      <c r="A795" s="1"/>
      <c r="L795" s="23" t="s">
        <v>55</v>
      </c>
      <c r="M795" s="1"/>
      <c r="N795" s="1"/>
      <c r="O795" s="1"/>
      <c r="P795" s="1"/>
      <c r="Q795" s="24"/>
      <c r="R795" s="41">
        <f>+H785</f>
        <v>0</v>
      </c>
    </row>
    <row r="796" ht="15.0" customHeight="1">
      <c r="A796" s="1"/>
      <c r="L796" s="38"/>
      <c r="M796" s="1"/>
      <c r="N796" s="1"/>
      <c r="O796" s="1"/>
      <c r="P796" s="1"/>
      <c r="Q796" s="24"/>
      <c r="R796" s="39"/>
    </row>
    <row r="797" ht="15.0" customHeight="1">
      <c r="A797" s="1"/>
      <c r="L797" s="23" t="s">
        <v>56</v>
      </c>
      <c r="M797" s="1"/>
      <c r="N797" s="1"/>
      <c r="O797" s="1"/>
      <c r="P797" s="1"/>
      <c r="Q797" s="24"/>
      <c r="R797" s="51">
        <f>+R791+R793+R795</f>
        <v>466721</v>
      </c>
    </row>
    <row r="798" ht="15.0" customHeight="1">
      <c r="A798" s="1"/>
      <c r="B798" s="23"/>
      <c r="C798" s="22"/>
      <c r="D798" s="29"/>
      <c r="E798" s="24"/>
      <c r="F798" s="29"/>
      <c r="G798" s="24"/>
      <c r="H798" s="29"/>
    </row>
    <row r="799" ht="15.0" customHeight="1">
      <c r="A799" s="1"/>
      <c r="B799" s="23"/>
      <c r="C799" s="22"/>
      <c r="D799" s="29"/>
      <c r="E799" s="24"/>
      <c r="F799" s="29"/>
      <c r="G799" s="24"/>
      <c r="H799" s="29"/>
    </row>
    <row r="800" ht="15.0" customHeight="1">
      <c r="A800" s="1"/>
      <c r="B800" s="23"/>
      <c r="C800" s="22"/>
      <c r="D800" s="29"/>
      <c r="E800" s="24"/>
      <c r="F800" s="29"/>
      <c r="G800" s="24"/>
      <c r="H800" s="29"/>
    </row>
    <row r="801" ht="15.0" customHeight="1">
      <c r="A801" s="1"/>
      <c r="B801" s="23"/>
      <c r="C801" s="22"/>
      <c r="D801" s="29"/>
      <c r="E801" s="24"/>
      <c r="F801" s="29"/>
      <c r="G801" s="24"/>
      <c r="H801" s="29"/>
    </row>
    <row r="802" ht="15.0" customHeight="1">
      <c r="A802" s="1"/>
      <c r="B802" s="23"/>
      <c r="C802" s="22"/>
      <c r="D802" s="29"/>
      <c r="E802" s="24"/>
      <c r="F802" s="29"/>
      <c r="G802" s="24"/>
      <c r="H802" s="29"/>
    </row>
    <row r="803" ht="15.0" customHeight="1">
      <c r="A803" s="1"/>
      <c r="B803" s="23"/>
      <c r="C803" s="22"/>
      <c r="D803" s="29"/>
      <c r="E803" s="24"/>
      <c r="F803" s="29"/>
      <c r="G803" s="24"/>
      <c r="H803" s="29"/>
    </row>
    <row r="804" ht="15.0" customHeight="1">
      <c r="A804" s="1"/>
      <c r="B804" s="23"/>
      <c r="C804" s="22"/>
      <c r="D804" s="29"/>
      <c r="E804" s="24"/>
      <c r="F804" s="29"/>
      <c r="G804" s="24"/>
      <c r="H804" s="29"/>
    </row>
    <row r="805" ht="15.0" customHeight="1">
      <c r="A805" s="1"/>
      <c r="B805" s="23"/>
      <c r="C805" s="22"/>
      <c r="D805" s="29"/>
      <c r="E805" s="24"/>
      <c r="F805" s="29"/>
      <c r="G805" s="24"/>
      <c r="H805" s="29"/>
    </row>
    <row r="806" ht="15.0" customHeight="1">
      <c r="A806" s="1"/>
      <c r="B806" s="23"/>
      <c r="C806" s="22"/>
      <c r="D806" s="29"/>
      <c r="E806" s="24"/>
      <c r="F806" s="29"/>
      <c r="G806" s="24"/>
      <c r="H806" s="29"/>
    </row>
    <row r="807" ht="15.0" customHeight="1">
      <c r="A807" s="1"/>
      <c r="B807" s="23"/>
      <c r="C807" s="22"/>
      <c r="D807" s="29"/>
      <c r="E807" s="24"/>
      <c r="F807" s="29"/>
      <c r="G807" s="24"/>
      <c r="H807" s="29"/>
    </row>
    <row r="808" ht="15.0" customHeight="1">
      <c r="A808" s="1"/>
      <c r="B808" s="23"/>
      <c r="C808" s="22"/>
      <c r="D808" s="29"/>
      <c r="E808" s="24"/>
      <c r="F808" s="29"/>
      <c r="G808" s="24"/>
      <c r="H808" s="29"/>
    </row>
    <row r="809" ht="15.0" customHeight="1">
      <c r="A809" s="1"/>
      <c r="B809" s="23"/>
      <c r="C809" s="22"/>
      <c r="D809" s="29"/>
      <c r="E809" s="24"/>
      <c r="F809" s="29"/>
      <c r="G809" s="24"/>
      <c r="H809" s="29"/>
    </row>
    <row r="810" ht="15.0" customHeight="1">
      <c r="A810" s="1"/>
      <c r="B810" s="23"/>
      <c r="C810" s="22"/>
      <c r="D810" s="29"/>
      <c r="E810" s="24"/>
      <c r="F810" s="29"/>
      <c r="G810" s="24"/>
      <c r="H810" s="29"/>
    </row>
    <row r="811" ht="15.0" customHeight="1">
      <c r="A811" s="1"/>
      <c r="B811" s="23"/>
      <c r="C811" s="22"/>
      <c r="D811" s="29"/>
      <c r="E811" s="24"/>
      <c r="F811" s="29"/>
      <c r="G811" s="24"/>
      <c r="H811" s="29"/>
    </row>
    <row r="812" ht="15.0" customHeight="1">
      <c r="A812" s="1"/>
      <c r="B812" s="23"/>
      <c r="C812" s="22"/>
      <c r="D812" s="29"/>
      <c r="E812" s="24"/>
      <c r="F812" s="29"/>
      <c r="G812" s="24"/>
      <c r="H812" s="29"/>
    </row>
    <row r="813" ht="15.0" customHeight="1">
      <c r="A813" s="1"/>
      <c r="B813" s="23"/>
      <c r="C813" s="22"/>
      <c r="D813" s="29"/>
      <c r="E813" s="24"/>
      <c r="F813" s="29"/>
      <c r="G813" s="24"/>
      <c r="H813" s="29"/>
    </row>
    <row r="814" ht="15.0" customHeight="1">
      <c r="A814" s="1"/>
      <c r="B814" s="23"/>
      <c r="C814" s="22"/>
      <c r="D814" s="29"/>
      <c r="E814" s="24"/>
      <c r="F814" s="29"/>
      <c r="G814" s="24"/>
      <c r="H814" s="29"/>
    </row>
    <row r="815" ht="15.0" customHeight="1">
      <c r="A815" s="1"/>
      <c r="B815" s="23"/>
      <c r="C815" s="22"/>
      <c r="D815" s="29"/>
      <c r="E815" s="24"/>
      <c r="F815" s="29"/>
      <c r="G815" s="24"/>
      <c r="H815" s="29"/>
    </row>
    <row r="816" ht="15.0" customHeight="1">
      <c r="A816" s="1"/>
      <c r="B816" s="23"/>
      <c r="C816" s="22"/>
      <c r="D816" s="29"/>
      <c r="E816" s="24"/>
      <c r="F816" s="29"/>
      <c r="G816" s="24"/>
      <c r="H816" s="29"/>
    </row>
    <row r="817" ht="15.0" customHeight="1">
      <c r="A817" s="1"/>
      <c r="B817" s="23"/>
      <c r="C817" s="22"/>
      <c r="D817" s="29"/>
      <c r="E817" s="24"/>
      <c r="F817" s="29"/>
      <c r="G817" s="24"/>
      <c r="H817" s="29"/>
    </row>
    <row r="818" ht="15.0" customHeight="1">
      <c r="A818" s="1"/>
      <c r="B818" s="23"/>
      <c r="C818" s="22"/>
      <c r="D818" s="29"/>
      <c r="E818" s="24"/>
      <c r="F818" s="29"/>
      <c r="G818" s="24"/>
      <c r="H818" s="29"/>
    </row>
    <row r="819" ht="15.0" customHeight="1">
      <c r="A819" s="1"/>
      <c r="B819" s="23"/>
      <c r="C819" s="22"/>
      <c r="D819" s="29"/>
      <c r="E819" s="24"/>
      <c r="F819" s="29"/>
      <c r="G819" s="24"/>
      <c r="H819" s="29"/>
    </row>
    <row r="820" ht="15.0" customHeight="1">
      <c r="A820" s="1"/>
      <c r="B820" s="23"/>
      <c r="C820" s="22"/>
      <c r="D820" s="29"/>
      <c r="E820" s="24"/>
      <c r="F820" s="29"/>
      <c r="G820" s="24"/>
      <c r="H820" s="29"/>
    </row>
    <row r="821" ht="15.0" customHeight="1">
      <c r="A821" s="1"/>
      <c r="B821" s="23"/>
      <c r="C821" s="22"/>
      <c r="D821" s="29"/>
      <c r="E821" s="24"/>
      <c r="F821" s="29"/>
      <c r="G821" s="24"/>
      <c r="H821" s="29"/>
    </row>
    <row r="822" ht="15.0" customHeight="1">
      <c r="A822" s="1"/>
      <c r="B822" s="23"/>
      <c r="C822" s="22"/>
      <c r="D822" s="29"/>
      <c r="E822" s="24"/>
      <c r="F822" s="29"/>
      <c r="G822" s="24"/>
      <c r="H822" s="29"/>
    </row>
    <row r="823" ht="15.0" customHeight="1">
      <c r="A823" s="1"/>
      <c r="B823" s="23"/>
      <c r="C823" s="22"/>
      <c r="D823" s="29"/>
      <c r="E823" s="24"/>
      <c r="F823" s="29"/>
      <c r="G823" s="24"/>
      <c r="H823" s="29"/>
    </row>
    <row r="824" ht="15.0" customHeight="1">
      <c r="A824" s="1"/>
      <c r="B824" s="23"/>
      <c r="C824" s="22"/>
      <c r="D824" s="29"/>
      <c r="E824" s="24"/>
      <c r="F824" s="29"/>
      <c r="G824" s="24"/>
      <c r="H824" s="29"/>
    </row>
    <row r="825" ht="15.0" customHeight="1">
      <c r="A825" s="1"/>
      <c r="B825" s="23"/>
      <c r="C825" s="22"/>
      <c r="D825" s="29"/>
      <c r="E825" s="24"/>
      <c r="F825" s="29"/>
      <c r="G825" s="24"/>
      <c r="H825" s="29"/>
    </row>
    <row r="826" ht="15.0" customHeight="1">
      <c r="A826" s="1"/>
      <c r="B826" s="23"/>
      <c r="C826" s="22"/>
      <c r="D826" s="29"/>
      <c r="E826" s="24"/>
      <c r="F826" s="29"/>
      <c r="G826" s="24"/>
      <c r="H826" s="29"/>
    </row>
    <row r="827" ht="15.0" customHeight="1">
      <c r="A827" s="1"/>
      <c r="B827" s="23"/>
      <c r="C827" s="22"/>
      <c r="D827" s="29"/>
      <c r="E827" s="24"/>
      <c r="F827" s="29"/>
      <c r="G827" s="24"/>
      <c r="H827" s="29"/>
    </row>
    <row r="828" ht="15.75" customHeight="1">
      <c r="A828" s="1"/>
      <c r="B828" s="2" t="s">
        <v>122</v>
      </c>
      <c r="C828" s="3"/>
      <c r="D828" s="3"/>
      <c r="E828" s="3"/>
      <c r="F828" s="3"/>
      <c r="G828" s="3"/>
      <c r="H828" s="4"/>
    </row>
    <row r="829" ht="15.75" customHeight="1">
      <c r="A829" s="1"/>
      <c r="B829" s="5" t="str">
        <f>+$B$2</f>
        <v>                                                                        FY 2024/2025 Budget</v>
      </c>
      <c r="C829" s="6"/>
      <c r="D829" s="6"/>
      <c r="E829" s="6"/>
      <c r="F829" s="6"/>
      <c r="G829" s="6"/>
      <c r="H829" s="7"/>
    </row>
    <row r="830" ht="12.75" customHeight="1">
      <c r="A830" s="1"/>
      <c r="B830" s="1"/>
      <c r="C830" s="1"/>
      <c r="D830" s="1"/>
      <c r="E830" s="1"/>
      <c r="F830" s="1"/>
      <c r="G830" s="1"/>
      <c r="H830" s="1"/>
    </row>
    <row r="831" ht="15.0" customHeight="1">
      <c r="A831" s="1"/>
      <c r="B831" s="8" t="s">
        <v>2</v>
      </c>
      <c r="C831" s="22"/>
      <c r="D831" s="10" t="s">
        <v>2</v>
      </c>
      <c r="E831" s="11"/>
      <c r="F831" s="11" t="s">
        <v>2</v>
      </c>
      <c r="G831" s="11"/>
      <c r="H831" s="12" t="str">
        <f>+$H$4</f>
        <v>Tenative</v>
      </c>
    </row>
    <row r="832" ht="15.0" customHeight="1">
      <c r="A832" s="1"/>
      <c r="B832" s="13" t="s">
        <v>2</v>
      </c>
      <c r="C832" s="22"/>
      <c r="D832" s="14" t="str">
        <f>+$D$5</f>
        <v>Actual</v>
      </c>
      <c r="E832" s="15"/>
      <c r="F832" s="15" t="str">
        <f>+$F$5</f>
        <v>Budget</v>
      </c>
      <c r="G832" s="15"/>
      <c r="H832" s="16" t="str">
        <f>+$H$5</f>
        <v>Budget</v>
      </c>
    </row>
    <row r="833" ht="15.0" customHeight="1">
      <c r="A833" s="1"/>
      <c r="B833" s="17" t="s">
        <v>6</v>
      </c>
      <c r="C833" s="22"/>
      <c r="D833" s="18" t="str">
        <f>+$D$6</f>
        <v>FY 2023</v>
      </c>
      <c r="E833" s="19"/>
      <c r="F833" s="19" t="str">
        <f>+$F$6</f>
        <v>FY 2024</v>
      </c>
      <c r="G833" s="19"/>
      <c r="H833" s="20" t="str">
        <f>+$H$6</f>
        <v>FY 2025</v>
      </c>
    </row>
    <row r="834" ht="15.0" customHeight="1">
      <c r="A834" s="1"/>
      <c r="B834" s="21"/>
      <c r="C834" s="22"/>
      <c r="D834" s="21"/>
      <c r="E834" s="21"/>
      <c r="F834" s="21"/>
      <c r="G834" s="21"/>
      <c r="H834" s="21"/>
    </row>
    <row r="835" ht="15.0" customHeight="1">
      <c r="A835" s="1"/>
      <c r="B835" s="23" t="s">
        <v>99</v>
      </c>
      <c r="C835" s="22"/>
      <c r="D835" s="22"/>
      <c r="E835" s="24"/>
      <c r="F835" s="22"/>
      <c r="G835" s="24"/>
      <c r="H835" s="22"/>
    </row>
    <row r="836" ht="15.0" customHeight="1">
      <c r="A836" s="1"/>
      <c r="B836" s="22" t="s">
        <v>123</v>
      </c>
      <c r="C836" s="22"/>
      <c r="D836" s="24">
        <v>989562.0</v>
      </c>
      <c r="E836" s="24" t="s">
        <v>2</v>
      </c>
      <c r="F836" s="24">
        <v>1050000.0</v>
      </c>
      <c r="G836" s="24"/>
      <c r="H836" s="24">
        <v>1050000.0</v>
      </c>
    </row>
    <row r="837" ht="15.0" customHeight="1">
      <c r="A837" s="1"/>
      <c r="B837" s="22" t="s">
        <v>124</v>
      </c>
      <c r="C837" s="22"/>
      <c r="D837" s="31">
        <v>0.0</v>
      </c>
      <c r="E837" s="31"/>
      <c r="F837" s="31">
        <v>10000.0</v>
      </c>
      <c r="G837" s="31"/>
      <c r="H837" s="31">
        <v>10000.0</v>
      </c>
    </row>
    <row r="838" ht="15.0" customHeight="1">
      <c r="A838" s="1"/>
      <c r="B838" s="22" t="s">
        <v>125</v>
      </c>
      <c r="C838" s="22"/>
      <c r="D838" s="31">
        <v>10835.0</v>
      </c>
      <c r="E838" s="31"/>
      <c r="F838" s="31">
        <v>5000.0</v>
      </c>
      <c r="G838" s="31"/>
      <c r="H838" s="31">
        <v>5000.0</v>
      </c>
    </row>
    <row r="839" ht="15.0" customHeight="1">
      <c r="A839" s="1"/>
      <c r="B839" s="22" t="s">
        <v>126</v>
      </c>
      <c r="C839" s="22"/>
      <c r="D839" s="31">
        <v>344594.0</v>
      </c>
      <c r="E839" s="31"/>
      <c r="F839" s="31">
        <v>0.0</v>
      </c>
      <c r="G839" s="31"/>
      <c r="H839" s="31">
        <v>0.0</v>
      </c>
    </row>
    <row r="840" ht="15.0" customHeight="1">
      <c r="A840" s="1"/>
      <c r="B840" s="23" t="s">
        <v>37</v>
      </c>
      <c r="C840" s="22"/>
      <c r="D840" s="26">
        <f>SUM(D836:D839)</f>
        <v>1344991</v>
      </c>
      <c r="E840" s="24" t="s">
        <v>2</v>
      </c>
      <c r="F840" s="26">
        <f>SUM(F836:F839)</f>
        <v>1065000</v>
      </c>
      <c r="G840" s="24"/>
      <c r="H840" s="26">
        <f>SUM(H836:H839)</f>
        <v>1065000</v>
      </c>
    </row>
    <row r="841" ht="15.0" customHeight="1">
      <c r="A841" s="1"/>
      <c r="B841" s="23"/>
      <c r="C841" s="22"/>
      <c r="D841" s="29"/>
      <c r="E841" s="24"/>
      <c r="F841" s="29"/>
      <c r="G841" s="24"/>
      <c r="H841" s="29"/>
    </row>
    <row r="842" ht="15.0" customHeight="1">
      <c r="A842" s="1"/>
      <c r="B842" s="23" t="s">
        <v>75</v>
      </c>
      <c r="C842" s="22"/>
      <c r="D842" s="22"/>
      <c r="E842" s="24"/>
      <c r="F842" s="22"/>
      <c r="G842" s="24"/>
      <c r="H842" s="22"/>
    </row>
    <row r="843" ht="15.0" customHeight="1">
      <c r="A843" s="1"/>
      <c r="B843" s="22" t="s">
        <v>104</v>
      </c>
      <c r="C843" s="22"/>
      <c r="D843" s="24">
        <v>11784.0</v>
      </c>
      <c r="E843" s="24" t="s">
        <v>2</v>
      </c>
      <c r="F843" s="24">
        <v>10000.0</v>
      </c>
      <c r="G843" s="24"/>
      <c r="H843" s="24">
        <v>10000.0</v>
      </c>
    </row>
    <row r="844" ht="15.0" customHeight="1">
      <c r="A844" s="1"/>
      <c r="B844" s="22" t="s">
        <v>106</v>
      </c>
      <c r="C844" s="22"/>
      <c r="D844" s="31">
        <v>0.0</v>
      </c>
      <c r="E844" s="31"/>
      <c r="F844" s="31">
        <v>104025.0</v>
      </c>
      <c r="G844" s="31"/>
      <c r="H844" s="31">
        <v>104025.0</v>
      </c>
    </row>
    <row r="845" ht="15.0" customHeight="1">
      <c r="A845" s="1"/>
      <c r="B845" s="23" t="s">
        <v>107</v>
      </c>
      <c r="C845" s="22"/>
      <c r="D845" s="26">
        <f>SUM(D843:D844)</f>
        <v>11784</v>
      </c>
      <c r="E845" s="24" t="s">
        <v>2</v>
      </c>
      <c r="F845" s="26">
        <f>SUM(F843:F844)</f>
        <v>114025</v>
      </c>
      <c r="G845" s="24"/>
      <c r="H845" s="26">
        <f>SUM(H843:H844)</f>
        <v>114025</v>
      </c>
    </row>
    <row r="846" ht="15.0" customHeight="1">
      <c r="A846" s="1"/>
      <c r="B846" s="23"/>
      <c r="C846" s="22"/>
      <c r="D846" s="30"/>
      <c r="E846" s="24"/>
      <c r="F846" s="30"/>
      <c r="G846" s="24"/>
      <c r="H846" s="30"/>
      <c r="K846" s="34">
        <f>D847+D899</f>
        <v>1394890</v>
      </c>
    </row>
    <row r="847" ht="15.75" customHeight="1">
      <c r="A847" s="1"/>
      <c r="B847" s="23" t="s">
        <v>108</v>
      </c>
      <c r="C847" s="22"/>
      <c r="D847" s="33">
        <f>+D840+D845</f>
        <v>1356775</v>
      </c>
      <c r="E847" s="24" t="s">
        <v>2</v>
      </c>
      <c r="F847" s="33">
        <f>+F840+F845</f>
        <v>1179025</v>
      </c>
      <c r="G847" s="24"/>
      <c r="H847" s="33">
        <f>+H840+H845</f>
        <v>1179025</v>
      </c>
    </row>
    <row r="848" ht="15.75" customHeight="1">
      <c r="A848" s="1"/>
      <c r="B848" s="23"/>
      <c r="C848" s="22"/>
      <c r="D848" s="29"/>
      <c r="E848" s="24"/>
      <c r="F848" s="29"/>
      <c r="G848" s="24"/>
      <c r="H848" s="29"/>
    </row>
    <row r="849" ht="15.0" customHeight="1">
      <c r="A849" s="1"/>
      <c r="B849" s="23"/>
      <c r="C849" s="22"/>
      <c r="D849" s="29"/>
      <c r="E849" s="24"/>
      <c r="F849" s="29"/>
      <c r="G849" s="24"/>
      <c r="H849" s="29"/>
    </row>
    <row r="850" ht="15.0" customHeight="1">
      <c r="A850" s="1"/>
      <c r="B850" s="22"/>
      <c r="C850" s="22"/>
      <c r="D850" s="24"/>
      <c r="E850" s="24"/>
      <c r="F850" s="24"/>
      <c r="G850" s="24"/>
      <c r="H850" s="24"/>
    </row>
    <row r="851" ht="15.0" customHeight="1">
      <c r="A851" s="1"/>
      <c r="B851" s="8" t="s">
        <v>2</v>
      </c>
      <c r="C851" s="22"/>
      <c r="D851" s="10" t="s">
        <v>2</v>
      </c>
      <c r="E851" s="11"/>
      <c r="F851" s="11" t="s">
        <v>2</v>
      </c>
      <c r="G851" s="11"/>
      <c r="H851" s="12" t="str">
        <f>+$H$4</f>
        <v>Tenative</v>
      </c>
    </row>
    <row r="852" ht="15.0" customHeight="1">
      <c r="A852" s="1"/>
      <c r="B852" s="13" t="s">
        <v>2</v>
      </c>
      <c r="C852" s="22"/>
      <c r="D852" s="14" t="str">
        <f>+$D$5</f>
        <v>Actual</v>
      </c>
      <c r="E852" s="15"/>
      <c r="F852" s="15" t="str">
        <f>+$F$5</f>
        <v>Budget</v>
      </c>
      <c r="G852" s="15"/>
      <c r="H852" s="16" t="str">
        <f>+$H$5</f>
        <v>Budget</v>
      </c>
    </row>
    <row r="853" ht="15.0" customHeight="1">
      <c r="A853" s="1"/>
      <c r="B853" s="17" t="s">
        <v>109</v>
      </c>
      <c r="C853" s="22"/>
      <c r="D853" s="18" t="str">
        <f>+$D$6</f>
        <v>FY 2023</v>
      </c>
      <c r="E853" s="19"/>
      <c r="F853" s="19" t="str">
        <f>+$F$6</f>
        <v>FY 2024</v>
      </c>
      <c r="G853" s="19"/>
      <c r="H853" s="20" t="str">
        <f>+$H$6</f>
        <v>FY 2025</v>
      </c>
    </row>
    <row r="854" ht="15.0" customHeight="1">
      <c r="A854" s="1"/>
      <c r="B854" s="22"/>
      <c r="C854" s="22"/>
      <c r="D854" s="24"/>
      <c r="E854" s="24"/>
      <c r="F854" s="24"/>
      <c r="G854" s="24"/>
      <c r="H854" s="24"/>
    </row>
    <row r="855" ht="15.0" customHeight="1">
      <c r="A855" s="1"/>
      <c r="B855" s="22" t="s">
        <v>127</v>
      </c>
      <c r="C855" s="22"/>
      <c r="D855" s="24" t="str">
        <f t="shared" ref="D855:D859" si="4">#REF!</f>
        <v>#REF!</v>
      </c>
      <c r="E855" s="24" t="s">
        <v>2</v>
      </c>
      <c r="F855" s="24" t="str">
        <f t="shared" ref="F855:F859" si="5">#REF!</f>
        <v>#REF!</v>
      </c>
      <c r="G855" s="24"/>
      <c r="H855" s="24" t="str">
        <f t="shared" ref="H855:H859" si="6">#REF!</f>
        <v>#REF!</v>
      </c>
    </row>
    <row r="856" ht="15.0" customHeight="1">
      <c r="A856" s="1"/>
      <c r="B856" s="22" t="s">
        <v>111</v>
      </c>
      <c r="C856" s="22"/>
      <c r="D856" s="31" t="str">
        <f t="shared" si="4"/>
        <v>#REF!</v>
      </c>
      <c r="E856" s="31"/>
      <c r="F856" s="31" t="str">
        <f t="shared" si="5"/>
        <v>#REF!</v>
      </c>
      <c r="G856" s="31"/>
      <c r="H856" s="31" t="str">
        <f t="shared" si="6"/>
        <v>#REF!</v>
      </c>
    </row>
    <row r="857" ht="15.0" customHeight="1">
      <c r="A857" s="1"/>
      <c r="B857" s="22" t="s">
        <v>113</v>
      </c>
      <c r="C857" s="22"/>
      <c r="D857" s="31" t="str">
        <f t="shared" si="4"/>
        <v>#REF!</v>
      </c>
      <c r="E857" s="31"/>
      <c r="F857" s="56" t="str">
        <f t="shared" si="5"/>
        <v>#REF!</v>
      </c>
      <c r="G857" s="31"/>
      <c r="H857" s="56" t="str">
        <f t="shared" si="6"/>
        <v>#REF!</v>
      </c>
    </row>
    <row r="858" ht="15.0" customHeight="1">
      <c r="A858" s="1"/>
      <c r="B858" s="22" t="s">
        <v>114</v>
      </c>
      <c r="C858" s="22"/>
      <c r="D858" s="31" t="str">
        <f t="shared" si="4"/>
        <v>#REF!</v>
      </c>
      <c r="E858" s="31"/>
      <c r="F858" s="56" t="str">
        <f t="shared" si="5"/>
        <v>#REF!</v>
      </c>
      <c r="G858" s="31"/>
      <c r="H858" s="56" t="str">
        <f t="shared" si="6"/>
        <v>#REF!</v>
      </c>
    </row>
    <row r="859" ht="15.0" customHeight="1">
      <c r="A859" s="1"/>
      <c r="B859" s="23" t="s">
        <v>115</v>
      </c>
      <c r="C859" s="22"/>
      <c r="D859" s="26" t="str">
        <f t="shared" si="4"/>
        <v>#REF!</v>
      </c>
      <c r="E859" s="24" t="s">
        <v>2</v>
      </c>
      <c r="F859" s="26" t="str">
        <f t="shared" si="5"/>
        <v>#REF!</v>
      </c>
      <c r="G859" s="24"/>
      <c r="H859" s="26" t="str">
        <f t="shared" si="6"/>
        <v>#REF!</v>
      </c>
    </row>
    <row r="860" ht="15.0" customHeight="1">
      <c r="A860" s="1"/>
      <c r="B860" s="22"/>
      <c r="C860" s="22"/>
      <c r="D860" s="24"/>
      <c r="E860" s="24" t="s">
        <v>2</v>
      </c>
      <c r="F860" s="24"/>
      <c r="G860" s="24"/>
      <c r="H860" s="24"/>
      <c r="K860" s="34" t="str">
        <f>D859+D908</f>
        <v>#REF!</v>
      </c>
    </row>
    <row r="861" ht="15.75" customHeight="1">
      <c r="A861" s="1"/>
      <c r="B861" s="23" t="s">
        <v>52</v>
      </c>
      <c r="C861" s="22"/>
      <c r="D861" s="33" t="str">
        <f>+D847-D859</f>
        <v>#REF!</v>
      </c>
      <c r="E861" s="24" t="s">
        <v>2</v>
      </c>
      <c r="F861" s="33" t="str">
        <f>+F847-F859</f>
        <v>#REF!</v>
      </c>
      <c r="G861" s="24"/>
      <c r="H861" s="33" t="str">
        <f>+H847-H859</f>
        <v>#REF!</v>
      </c>
    </row>
    <row r="862" ht="15.75" customHeight="1">
      <c r="A862" s="1"/>
      <c r="B862" s="23"/>
      <c r="C862" s="22"/>
      <c r="D862" s="29"/>
      <c r="E862" s="24"/>
      <c r="F862" s="29"/>
      <c r="G862" s="24"/>
      <c r="H862" s="29"/>
    </row>
    <row r="863" ht="15.0" customHeight="1">
      <c r="A863" s="1"/>
      <c r="B863" s="23"/>
      <c r="C863" s="22"/>
      <c r="D863" s="29"/>
      <c r="E863" s="24"/>
      <c r="F863" s="29"/>
      <c r="G863" s="24"/>
      <c r="H863" s="39"/>
    </row>
    <row r="864" ht="14.25" customHeight="1">
      <c r="A864" s="1"/>
      <c r="L864" s="23" t="s">
        <v>116</v>
      </c>
      <c r="M864" s="1"/>
      <c r="N864" s="1"/>
      <c r="O864" s="1"/>
      <c r="P864" s="1"/>
      <c r="Q864" s="1"/>
      <c r="R864" s="26">
        <v>2299786.0</v>
      </c>
    </row>
    <row r="865" ht="14.25" customHeight="1">
      <c r="A865" s="1"/>
      <c r="L865" s="38"/>
      <c r="M865" s="1"/>
      <c r="N865" s="1"/>
      <c r="O865" s="1"/>
      <c r="P865" s="1"/>
      <c r="Q865" s="1"/>
      <c r="R865" s="39"/>
    </row>
    <row r="866" ht="14.25" customHeight="1">
      <c r="A866" s="1"/>
      <c r="L866" s="23" t="s">
        <v>52</v>
      </c>
      <c r="M866" s="1"/>
      <c r="N866" s="1"/>
      <c r="O866" s="1"/>
      <c r="P866" s="1"/>
      <c r="Q866" s="1"/>
      <c r="R866" s="40" t="str">
        <f>+H861</f>
        <v>#REF!</v>
      </c>
    </row>
    <row r="867" ht="14.25" customHeight="1">
      <c r="A867" s="1"/>
      <c r="L867" s="23"/>
      <c r="M867" s="1"/>
      <c r="N867" s="1"/>
      <c r="O867" s="1"/>
      <c r="P867" s="1"/>
      <c r="Q867" s="1"/>
      <c r="R867" s="39"/>
    </row>
    <row r="868" ht="15.0" customHeight="1">
      <c r="A868" s="1"/>
      <c r="L868" s="23" t="s">
        <v>55</v>
      </c>
      <c r="M868" s="1"/>
      <c r="N868" s="1"/>
      <c r="O868" s="1"/>
      <c r="P868" s="1"/>
      <c r="Q868" s="24"/>
      <c r="R868" s="41">
        <f>-H844</f>
        <v>-104025</v>
      </c>
    </row>
    <row r="869" ht="14.25" customHeight="1">
      <c r="A869" s="1"/>
      <c r="L869" s="38"/>
      <c r="M869" s="1"/>
      <c r="N869" s="1"/>
      <c r="O869" s="1"/>
      <c r="P869" s="1"/>
      <c r="Q869" s="1"/>
      <c r="R869" s="39"/>
    </row>
    <row r="870" ht="15.0" customHeight="1">
      <c r="A870" s="1"/>
      <c r="L870" s="23" t="s">
        <v>117</v>
      </c>
      <c r="M870" s="1"/>
      <c r="N870" s="1"/>
      <c r="O870" s="1"/>
      <c r="P870" s="1"/>
      <c r="Q870" s="1"/>
      <c r="R870" s="55" t="str">
        <f>+R864+R866++R868</f>
        <v>#REF!</v>
      </c>
    </row>
    <row r="871" ht="15.75" customHeight="1">
      <c r="A871" s="1"/>
      <c r="L871" s="23"/>
      <c r="M871" s="22"/>
      <c r="N871" s="29"/>
      <c r="O871" s="24"/>
      <c r="P871" s="29"/>
      <c r="Q871" s="24"/>
      <c r="R871" s="29"/>
    </row>
    <row r="872" ht="15.0" customHeight="1">
      <c r="A872" s="1"/>
      <c r="B872" s="23"/>
      <c r="C872" s="22"/>
      <c r="D872" s="29"/>
      <c r="E872" s="24"/>
      <c r="F872" s="29"/>
      <c r="G872" s="24"/>
      <c r="H872" s="29"/>
    </row>
    <row r="873" ht="15.0" customHeight="1">
      <c r="A873" s="1"/>
      <c r="B873" s="23"/>
      <c r="C873" s="22"/>
      <c r="D873" s="29"/>
      <c r="E873" s="24"/>
      <c r="F873" s="29"/>
      <c r="G873" s="24"/>
      <c r="H873" s="29"/>
    </row>
    <row r="874" ht="15.0" customHeight="1">
      <c r="A874" s="1"/>
      <c r="B874" s="23"/>
      <c r="C874" s="22"/>
      <c r="D874" s="29"/>
      <c r="E874" s="24"/>
      <c r="F874" s="29"/>
      <c r="G874" s="24"/>
      <c r="H874" s="29"/>
    </row>
    <row r="875" ht="15.0" customHeight="1">
      <c r="A875" s="1"/>
      <c r="B875" s="23"/>
      <c r="C875" s="22"/>
      <c r="D875" s="29"/>
      <c r="E875" s="24"/>
      <c r="F875" s="29"/>
      <c r="G875" s="24"/>
      <c r="H875" s="29"/>
    </row>
    <row r="876" ht="15.0" customHeight="1">
      <c r="A876" s="1"/>
      <c r="B876" s="23"/>
      <c r="C876" s="22"/>
      <c r="D876" s="29"/>
      <c r="E876" s="24"/>
      <c r="F876" s="29"/>
      <c r="G876" s="24"/>
      <c r="H876" s="29"/>
    </row>
    <row r="877" ht="15.0" customHeight="1">
      <c r="A877" s="1"/>
      <c r="B877" s="23"/>
      <c r="C877" s="22"/>
      <c r="D877" s="29"/>
      <c r="E877" s="24"/>
      <c r="F877" s="29"/>
      <c r="G877" s="24"/>
      <c r="H877" s="29"/>
    </row>
    <row r="878" ht="15.0" customHeight="1">
      <c r="A878" s="1"/>
      <c r="B878" s="23"/>
      <c r="C878" s="22"/>
      <c r="D878" s="29"/>
      <c r="E878" s="24"/>
      <c r="F878" s="29"/>
      <c r="G878" s="24"/>
      <c r="H878" s="29"/>
    </row>
    <row r="879" ht="15.0" customHeight="1">
      <c r="A879" s="1"/>
      <c r="B879" s="23"/>
      <c r="C879" s="22"/>
      <c r="D879" s="29"/>
      <c r="E879" s="24"/>
      <c r="F879" s="29"/>
      <c r="G879" s="24"/>
      <c r="H879" s="29"/>
    </row>
    <row r="880" ht="15.0" customHeight="1">
      <c r="A880" s="1"/>
      <c r="B880" s="23"/>
      <c r="C880" s="22"/>
      <c r="D880" s="29"/>
      <c r="E880" s="24"/>
      <c r="F880" s="29"/>
      <c r="G880" s="24"/>
      <c r="H880" s="29"/>
    </row>
    <row r="881" ht="15.0" customHeight="1">
      <c r="A881" s="1"/>
      <c r="B881" s="23"/>
      <c r="C881" s="22"/>
      <c r="D881" s="29"/>
      <c r="E881" s="24"/>
      <c r="F881" s="29"/>
      <c r="G881" s="24"/>
      <c r="H881" s="29"/>
    </row>
    <row r="882" ht="15.0" customHeight="1">
      <c r="A882" s="1"/>
      <c r="B882" s="23"/>
      <c r="C882" s="22"/>
      <c r="D882" s="29"/>
      <c r="E882" s="24"/>
      <c r="F882" s="29"/>
      <c r="G882" s="24"/>
      <c r="H882" s="29"/>
    </row>
    <row r="883" ht="15.0" customHeight="1">
      <c r="A883" s="1"/>
      <c r="B883" s="23"/>
      <c r="C883" s="22"/>
      <c r="D883" s="29"/>
      <c r="E883" s="24"/>
      <c r="F883" s="29"/>
      <c r="G883" s="24"/>
      <c r="H883" s="29"/>
    </row>
    <row r="884" ht="15.0" customHeight="1">
      <c r="A884" s="1"/>
      <c r="B884" s="23"/>
      <c r="C884" s="22"/>
      <c r="D884" s="29"/>
      <c r="E884" s="24"/>
      <c r="F884" s="29"/>
      <c r="G884" s="24"/>
      <c r="H884" s="29"/>
    </row>
    <row r="885" ht="15.0" customHeight="1">
      <c r="A885" s="1"/>
      <c r="B885" s="23"/>
      <c r="C885" s="22"/>
      <c r="D885" s="29"/>
      <c r="E885" s="24"/>
      <c r="F885" s="29"/>
      <c r="G885" s="24"/>
      <c r="H885" s="29"/>
    </row>
    <row r="886" ht="15.0" customHeight="1">
      <c r="A886" s="1"/>
      <c r="B886" s="23"/>
      <c r="C886" s="22"/>
      <c r="D886" s="29"/>
      <c r="E886" s="24"/>
      <c r="F886" s="29"/>
      <c r="G886" s="24"/>
      <c r="H886" s="29"/>
    </row>
    <row r="887" ht="15.0" customHeight="1">
      <c r="A887" s="1"/>
      <c r="B887" s="23"/>
      <c r="C887" s="22"/>
      <c r="D887" s="29"/>
      <c r="E887" s="24"/>
      <c r="F887" s="29"/>
      <c r="G887" s="24"/>
      <c r="H887" s="29"/>
    </row>
    <row r="888" ht="15.0" customHeight="1">
      <c r="A888" s="1"/>
      <c r="B888" s="23"/>
      <c r="C888" s="22"/>
      <c r="D888" s="29"/>
      <c r="E888" s="24"/>
      <c r="F888" s="29"/>
      <c r="G888" s="24"/>
      <c r="H888" s="29"/>
    </row>
    <row r="889" ht="15.75" customHeight="1">
      <c r="A889" s="1"/>
      <c r="B889" s="2" t="s">
        <v>128</v>
      </c>
      <c r="C889" s="3"/>
      <c r="D889" s="3"/>
      <c r="E889" s="3"/>
      <c r="F889" s="3"/>
      <c r="G889" s="3"/>
      <c r="H889" s="4"/>
    </row>
    <row r="890" ht="15.75" customHeight="1">
      <c r="A890" s="1"/>
      <c r="B890" s="5" t="str">
        <f>+$B$2</f>
        <v>                                                                        FY 2024/2025 Budget</v>
      </c>
      <c r="C890" s="6"/>
      <c r="D890" s="6"/>
      <c r="E890" s="6"/>
      <c r="F890" s="6"/>
      <c r="G890" s="6"/>
      <c r="H890" s="7"/>
    </row>
    <row r="891" ht="12.75" customHeight="1">
      <c r="A891" s="1"/>
      <c r="B891" s="1"/>
      <c r="C891" s="1"/>
      <c r="D891" s="1"/>
      <c r="E891" s="1"/>
      <c r="F891" s="1"/>
      <c r="G891" s="1"/>
      <c r="H891" s="1"/>
    </row>
    <row r="892" ht="15.0" customHeight="1">
      <c r="A892" s="1"/>
      <c r="B892" s="8" t="s">
        <v>2</v>
      </c>
      <c r="C892" s="22"/>
      <c r="D892" s="10" t="s">
        <v>2</v>
      </c>
      <c r="E892" s="11"/>
      <c r="F892" s="11" t="s">
        <v>2</v>
      </c>
      <c r="G892" s="11"/>
      <c r="H892" s="12" t="str">
        <f>+$H$4</f>
        <v>Tenative</v>
      </c>
    </row>
    <row r="893" ht="15.0" customHeight="1">
      <c r="A893" s="1"/>
      <c r="B893" s="13" t="s">
        <v>2</v>
      </c>
      <c r="C893" s="22"/>
      <c r="D893" s="14" t="str">
        <f>+$D$5</f>
        <v>Actual</v>
      </c>
      <c r="E893" s="15"/>
      <c r="F893" s="15" t="str">
        <f>+$F$5</f>
        <v>Budget</v>
      </c>
      <c r="G893" s="15"/>
      <c r="H893" s="16" t="str">
        <f>+$H$5</f>
        <v>Budget</v>
      </c>
    </row>
    <row r="894" ht="15.0" customHeight="1">
      <c r="A894" s="1"/>
      <c r="B894" s="17" t="s">
        <v>6</v>
      </c>
      <c r="C894" s="22"/>
      <c r="D894" s="18" t="str">
        <f>+$D$6</f>
        <v>FY 2023</v>
      </c>
      <c r="E894" s="19"/>
      <c r="F894" s="19" t="str">
        <f>+$F$6</f>
        <v>FY 2024</v>
      </c>
      <c r="G894" s="19"/>
      <c r="H894" s="20" t="str">
        <f>+$H$6</f>
        <v>FY 2025</v>
      </c>
    </row>
    <row r="895" ht="12.75" customHeight="1">
      <c r="A895" s="1"/>
      <c r="B895" s="1"/>
      <c r="C895" s="1"/>
      <c r="D895" s="1"/>
      <c r="E895" s="1"/>
      <c r="F895" s="1"/>
      <c r="G895" s="1"/>
      <c r="H895" s="1"/>
    </row>
    <row r="896" ht="15.0" customHeight="1">
      <c r="A896" s="1"/>
      <c r="B896" s="22" t="s">
        <v>129</v>
      </c>
      <c r="C896" s="22"/>
      <c r="D896" s="24">
        <v>37567.0</v>
      </c>
      <c r="E896" s="24" t="s">
        <v>2</v>
      </c>
      <c r="F896" s="24">
        <v>25000.0</v>
      </c>
      <c r="G896" s="24">
        <v>30890.0</v>
      </c>
      <c r="H896" s="24">
        <v>25000.0</v>
      </c>
    </row>
    <row r="897" ht="15.0" customHeight="1">
      <c r="A897" s="1"/>
      <c r="B897" s="22" t="s">
        <v>35</v>
      </c>
      <c r="C897" s="22"/>
      <c r="D897" s="25">
        <v>548.0</v>
      </c>
      <c r="E897" s="24"/>
      <c r="F897" s="25">
        <v>0.0</v>
      </c>
      <c r="G897" s="24"/>
      <c r="H897" s="25">
        <v>0.0</v>
      </c>
    </row>
    <row r="898" ht="15.0" customHeight="1">
      <c r="A898" s="1"/>
      <c r="B898" s="22" t="s">
        <v>65</v>
      </c>
      <c r="C898" s="22"/>
      <c r="D898" s="25">
        <v>0.0</v>
      </c>
      <c r="E898" s="47"/>
      <c r="F898" s="25">
        <v>0.0</v>
      </c>
      <c r="G898" s="47"/>
      <c r="H898" s="25">
        <v>0.0</v>
      </c>
    </row>
    <row r="899" ht="15.0" customHeight="1">
      <c r="A899" s="1"/>
      <c r="B899" s="23" t="s">
        <v>66</v>
      </c>
      <c r="C899" s="22"/>
      <c r="D899" s="26">
        <f>SUM(D896:D898)</f>
        <v>38115</v>
      </c>
      <c r="E899" s="24" t="s">
        <v>2</v>
      </c>
      <c r="F899" s="26">
        <f>SUM(F896:F898)</f>
        <v>25000</v>
      </c>
      <c r="G899" s="24"/>
      <c r="H899" s="26">
        <f>SUM(H896:H898)</f>
        <v>25000</v>
      </c>
    </row>
    <row r="900" ht="15.0" customHeight="1">
      <c r="A900" s="1"/>
      <c r="B900" s="22"/>
      <c r="C900" s="22"/>
      <c r="D900" s="24"/>
      <c r="E900" s="24"/>
      <c r="F900" s="24"/>
      <c r="G900" s="24"/>
      <c r="H900" s="24"/>
    </row>
    <row r="901" ht="15.0" customHeight="1">
      <c r="A901" s="1"/>
      <c r="B901" s="23"/>
      <c r="C901" s="22"/>
      <c r="D901" s="29"/>
      <c r="E901" s="24"/>
      <c r="F901" s="29"/>
      <c r="G901" s="24"/>
      <c r="H901" s="29"/>
    </row>
    <row r="902" ht="15.0" customHeight="1">
      <c r="A902" s="1"/>
      <c r="B902" s="8" t="s">
        <v>2</v>
      </c>
      <c r="C902" s="22"/>
      <c r="D902" s="10" t="s">
        <v>2</v>
      </c>
      <c r="E902" s="11"/>
      <c r="F902" s="11" t="s">
        <v>2</v>
      </c>
      <c r="G902" s="11"/>
      <c r="H902" s="12" t="str">
        <f>+$H$4</f>
        <v>Tenative</v>
      </c>
    </row>
    <row r="903" ht="15.0" customHeight="1">
      <c r="A903" s="1"/>
      <c r="B903" s="13" t="s">
        <v>2</v>
      </c>
      <c r="C903" s="22"/>
      <c r="D903" s="14" t="str">
        <f>+$D$5</f>
        <v>Actual</v>
      </c>
      <c r="E903" s="15"/>
      <c r="F903" s="15" t="str">
        <f>+$F$5</f>
        <v>Budget</v>
      </c>
      <c r="G903" s="15"/>
      <c r="H903" s="16" t="str">
        <f>+$H$5</f>
        <v>Budget</v>
      </c>
    </row>
    <row r="904" ht="15.0" customHeight="1">
      <c r="A904" s="1"/>
      <c r="B904" s="17" t="s">
        <v>44</v>
      </c>
      <c r="C904" s="22"/>
      <c r="D904" s="18" t="str">
        <f>+$D$6</f>
        <v>FY 2023</v>
      </c>
      <c r="E904" s="19"/>
      <c r="F904" s="19" t="str">
        <f>+$F$6</f>
        <v>FY 2024</v>
      </c>
      <c r="G904" s="19"/>
      <c r="H904" s="20" t="str">
        <f>+$H$6</f>
        <v>FY 2025</v>
      </c>
    </row>
    <row r="905" ht="15.0" customHeight="1">
      <c r="A905" s="1"/>
      <c r="B905" s="22"/>
      <c r="C905" s="22"/>
      <c r="D905" s="24"/>
      <c r="E905" s="24"/>
      <c r="F905" s="24"/>
      <c r="G905" s="24"/>
      <c r="H905" s="24"/>
    </row>
    <row r="906" ht="15.0" customHeight="1">
      <c r="A906" s="1"/>
      <c r="B906" s="22" t="s">
        <v>130</v>
      </c>
      <c r="C906" s="22"/>
      <c r="D906" s="49">
        <v>0.19</v>
      </c>
      <c r="E906" s="24"/>
      <c r="F906" s="49">
        <v>25000.0</v>
      </c>
      <c r="G906" s="24"/>
      <c r="H906" s="49">
        <v>25000.0</v>
      </c>
    </row>
    <row r="907" ht="15.0" customHeight="1">
      <c r="A907" s="1"/>
      <c r="B907" s="22" t="s">
        <v>121</v>
      </c>
      <c r="C907" s="22"/>
      <c r="D907" s="25">
        <v>0.0</v>
      </c>
      <c r="E907" s="24"/>
      <c r="F907" s="25">
        <v>0.0</v>
      </c>
      <c r="G907" s="24"/>
      <c r="H907" s="25">
        <v>0.0</v>
      </c>
    </row>
    <row r="908" ht="15.0" customHeight="1">
      <c r="A908" s="1"/>
      <c r="B908" s="23" t="s">
        <v>70</v>
      </c>
      <c r="C908" s="22"/>
      <c r="D908" s="26">
        <f>SUM(D905:D907)</f>
        <v>0.19</v>
      </c>
      <c r="E908" s="24" t="s">
        <v>2</v>
      </c>
      <c r="F908" s="26">
        <f>SUM(F905:F907)</f>
        <v>25000</v>
      </c>
      <c r="G908" s="24"/>
      <c r="H908" s="26">
        <f>SUM(H905:H907)</f>
        <v>25000</v>
      </c>
      <c r="K908" s="27" t="s">
        <v>2</v>
      </c>
    </row>
    <row r="909" ht="15.0" customHeight="1">
      <c r="A909" s="1"/>
      <c r="B909" s="22"/>
      <c r="C909" s="22"/>
      <c r="D909" s="24"/>
      <c r="E909" s="24"/>
      <c r="F909" s="24"/>
      <c r="G909" s="24"/>
      <c r="H909" s="24"/>
    </row>
    <row r="910" ht="15.75" customHeight="1">
      <c r="A910" s="1"/>
      <c r="B910" s="23" t="s">
        <v>52</v>
      </c>
      <c r="C910" s="22"/>
      <c r="D910" s="33">
        <f>+D899-D908</f>
        <v>38114.81</v>
      </c>
      <c r="E910" s="24" t="s">
        <v>2</v>
      </c>
      <c r="F910" s="33">
        <f>+F899-F908</f>
        <v>0</v>
      </c>
      <c r="G910" s="24"/>
      <c r="H910" s="33">
        <f>+H899-H908</f>
        <v>0</v>
      </c>
      <c r="K910" s="27" t="s">
        <v>2</v>
      </c>
    </row>
    <row r="911" ht="13.5" customHeight="1">
      <c r="A911" s="1"/>
      <c r="B911" s="1"/>
      <c r="C911" s="1"/>
      <c r="D911" s="1"/>
      <c r="E911" s="1"/>
      <c r="F911" s="1"/>
      <c r="G911" s="1"/>
      <c r="H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</row>
    <row r="913" ht="15.0" customHeight="1">
      <c r="A913" s="1"/>
      <c r="L913" s="23" t="s">
        <v>53</v>
      </c>
      <c r="M913" s="1"/>
      <c r="N913" s="1"/>
      <c r="O913" s="1"/>
      <c r="P913" s="1"/>
      <c r="Q913" s="24"/>
      <c r="R913" s="26">
        <v>136396.0</v>
      </c>
    </row>
    <row r="914" ht="15.0" customHeight="1">
      <c r="A914" s="1"/>
      <c r="L914" s="38"/>
      <c r="M914" s="1"/>
      <c r="N914" s="1"/>
      <c r="O914" s="1"/>
      <c r="P914" s="1"/>
      <c r="Q914" s="24"/>
      <c r="R914" s="39"/>
    </row>
    <row r="915" ht="15.0" customHeight="1">
      <c r="A915" s="1"/>
      <c r="L915" s="23" t="s">
        <v>54</v>
      </c>
      <c r="M915" s="1"/>
      <c r="N915" s="1"/>
      <c r="O915" s="1"/>
      <c r="P915" s="1"/>
      <c r="Q915" s="24"/>
      <c r="R915" s="50">
        <f>+H910</f>
        <v>0</v>
      </c>
    </row>
    <row r="916" ht="15.0" customHeight="1">
      <c r="A916" s="1"/>
      <c r="L916" s="38"/>
      <c r="M916" s="1"/>
      <c r="N916" s="1"/>
      <c r="O916" s="1"/>
      <c r="P916" s="1"/>
      <c r="Q916" s="24"/>
      <c r="R916" s="39"/>
    </row>
    <row r="917" ht="15.0" customHeight="1">
      <c r="A917" s="1"/>
      <c r="L917" s="23" t="s">
        <v>55</v>
      </c>
      <c r="M917" s="1"/>
      <c r="N917" s="1"/>
      <c r="O917" s="1"/>
      <c r="P917" s="1"/>
      <c r="Q917" s="24"/>
      <c r="R917" s="41">
        <f>+H907</f>
        <v>0</v>
      </c>
    </row>
    <row r="918" ht="15.0" customHeight="1">
      <c r="A918" s="1"/>
      <c r="L918" s="38"/>
      <c r="M918" s="1"/>
      <c r="N918" s="1"/>
      <c r="O918" s="1"/>
      <c r="P918" s="1"/>
      <c r="Q918" s="24"/>
      <c r="R918" s="39"/>
    </row>
    <row r="919" ht="15.0" customHeight="1">
      <c r="A919" s="1"/>
      <c r="L919" s="23" t="s">
        <v>56</v>
      </c>
      <c r="M919" s="1"/>
      <c r="N919" s="1"/>
      <c r="O919" s="1"/>
      <c r="P919" s="1"/>
      <c r="Q919" s="24"/>
      <c r="R919" s="51">
        <f>+R913+R915+R917</f>
        <v>136396</v>
      </c>
    </row>
    <row r="920" ht="15.0" customHeight="1">
      <c r="A920" s="1"/>
      <c r="B920" s="23"/>
      <c r="C920" s="22"/>
      <c r="D920" s="29"/>
      <c r="E920" s="24"/>
      <c r="F920" s="29"/>
      <c r="G920" s="24"/>
      <c r="H920" s="29"/>
    </row>
    <row r="921" ht="15.0" customHeight="1">
      <c r="A921" s="1"/>
      <c r="B921" s="23"/>
      <c r="C921" s="22"/>
      <c r="D921" s="29"/>
      <c r="E921" s="24"/>
      <c r="F921" s="29"/>
      <c r="G921" s="24"/>
      <c r="H921" s="29"/>
    </row>
    <row r="922" ht="15.0" customHeight="1">
      <c r="A922" s="1"/>
      <c r="B922" s="23"/>
      <c r="C922" s="22"/>
      <c r="D922" s="29"/>
      <c r="E922" s="24"/>
      <c r="F922" s="29"/>
      <c r="G922" s="24"/>
      <c r="H922" s="29"/>
    </row>
    <row r="923" ht="15.0" customHeight="1">
      <c r="A923" s="1"/>
      <c r="B923" s="23"/>
      <c r="C923" s="22"/>
      <c r="D923" s="29"/>
      <c r="E923" s="24"/>
      <c r="F923" s="29"/>
      <c r="G923" s="24"/>
      <c r="H923" s="29"/>
    </row>
    <row r="924" ht="15.0" customHeight="1">
      <c r="A924" s="1"/>
      <c r="B924" s="23"/>
      <c r="C924" s="22"/>
      <c r="D924" s="29"/>
      <c r="E924" s="24"/>
      <c r="F924" s="29"/>
      <c r="G924" s="24"/>
      <c r="H924" s="29"/>
    </row>
    <row r="925" ht="15.0" customHeight="1">
      <c r="A925" s="1"/>
      <c r="B925" s="23"/>
      <c r="C925" s="22"/>
      <c r="D925" s="29"/>
      <c r="E925" s="24"/>
      <c r="F925" s="29"/>
      <c r="G925" s="24"/>
      <c r="H925" s="29"/>
    </row>
    <row r="926" ht="15.0" customHeight="1">
      <c r="A926" s="1"/>
      <c r="B926" s="23"/>
      <c r="C926" s="22"/>
      <c r="D926" s="29"/>
      <c r="E926" s="24"/>
      <c r="F926" s="29"/>
      <c r="G926" s="24"/>
      <c r="H926" s="29"/>
    </row>
    <row r="927" ht="15.0" customHeight="1">
      <c r="A927" s="1"/>
      <c r="B927" s="23"/>
      <c r="C927" s="22"/>
      <c r="D927" s="29"/>
      <c r="E927" s="24"/>
      <c r="F927" s="29"/>
      <c r="G927" s="24"/>
      <c r="H927" s="29"/>
    </row>
    <row r="928" ht="15.0" customHeight="1">
      <c r="A928" s="1"/>
      <c r="B928" s="23"/>
      <c r="C928" s="22"/>
      <c r="D928" s="29"/>
      <c r="E928" s="24"/>
      <c r="F928" s="29"/>
      <c r="G928" s="24"/>
      <c r="H928" s="29"/>
    </row>
    <row r="929" ht="15.0" customHeight="1">
      <c r="A929" s="1"/>
      <c r="B929" s="23"/>
      <c r="C929" s="22"/>
      <c r="D929" s="29"/>
      <c r="E929" s="24"/>
      <c r="F929" s="29"/>
      <c r="G929" s="24"/>
      <c r="H929" s="29"/>
    </row>
    <row r="930" ht="15.0" customHeight="1">
      <c r="A930" s="1"/>
      <c r="B930" s="23"/>
      <c r="C930" s="22"/>
      <c r="D930" s="29"/>
      <c r="E930" s="24"/>
      <c r="F930" s="29"/>
      <c r="G930" s="24"/>
      <c r="H930" s="29"/>
    </row>
    <row r="931" ht="15.0" customHeight="1">
      <c r="A931" s="1"/>
      <c r="B931" s="23"/>
      <c r="C931" s="22"/>
      <c r="D931" s="29"/>
      <c r="E931" s="24"/>
      <c r="F931" s="29"/>
      <c r="G931" s="24"/>
      <c r="H931" s="29"/>
    </row>
    <row r="932" ht="15.0" customHeight="1">
      <c r="A932" s="1"/>
      <c r="B932" s="23"/>
      <c r="C932" s="22"/>
      <c r="D932" s="29"/>
      <c r="E932" s="24"/>
      <c r="F932" s="29"/>
      <c r="G932" s="24"/>
      <c r="H932" s="29"/>
    </row>
    <row r="933" ht="15.0" customHeight="1">
      <c r="A933" s="1"/>
      <c r="B933" s="23"/>
      <c r="C933" s="22"/>
      <c r="D933" s="29"/>
      <c r="E933" s="24"/>
      <c r="F933" s="29"/>
      <c r="G933" s="24"/>
      <c r="H933" s="29"/>
    </row>
    <row r="934" ht="15.0" customHeight="1">
      <c r="A934" s="1"/>
      <c r="B934" s="23"/>
      <c r="C934" s="22"/>
      <c r="D934" s="29"/>
      <c r="E934" s="24"/>
      <c r="F934" s="29"/>
      <c r="G934" s="24"/>
      <c r="H934" s="29"/>
    </row>
    <row r="935" ht="15.0" customHeight="1">
      <c r="A935" s="1"/>
      <c r="B935" s="23"/>
      <c r="C935" s="22"/>
      <c r="D935" s="29"/>
      <c r="E935" s="24"/>
      <c r="F935" s="29"/>
      <c r="G935" s="24"/>
      <c r="H935" s="29"/>
    </row>
    <row r="936" ht="15.0" customHeight="1">
      <c r="A936" s="1"/>
      <c r="B936" s="23"/>
      <c r="C936" s="22"/>
      <c r="D936" s="29"/>
      <c r="E936" s="24"/>
      <c r="F936" s="29"/>
      <c r="G936" s="24"/>
      <c r="H936" s="29"/>
    </row>
    <row r="937" ht="15.0" customHeight="1">
      <c r="A937" s="1"/>
      <c r="B937" s="23"/>
      <c r="C937" s="22"/>
      <c r="D937" s="29"/>
      <c r="E937" s="24"/>
      <c r="F937" s="29"/>
      <c r="G937" s="24"/>
      <c r="H937" s="29"/>
    </row>
    <row r="938" ht="15.0" customHeight="1">
      <c r="A938" s="1"/>
      <c r="B938" s="23"/>
      <c r="C938" s="22"/>
      <c r="D938" s="29"/>
      <c r="E938" s="24"/>
      <c r="F938" s="29"/>
      <c r="G938" s="24"/>
      <c r="H938" s="29"/>
    </row>
    <row r="939" ht="15.0" customHeight="1">
      <c r="A939" s="1"/>
      <c r="B939" s="23"/>
      <c r="C939" s="22"/>
      <c r="D939" s="29"/>
      <c r="E939" s="24"/>
      <c r="F939" s="29"/>
      <c r="G939" s="24"/>
      <c r="H939" s="29"/>
    </row>
    <row r="940" ht="15.0" customHeight="1">
      <c r="A940" s="1"/>
      <c r="B940" s="23"/>
      <c r="C940" s="22"/>
      <c r="D940" s="29"/>
      <c r="E940" s="24"/>
      <c r="F940" s="29"/>
      <c r="G940" s="24"/>
      <c r="H940" s="29"/>
    </row>
    <row r="941" ht="15.0" customHeight="1">
      <c r="A941" s="1"/>
      <c r="B941" s="23"/>
      <c r="C941" s="22"/>
      <c r="D941" s="29"/>
      <c r="E941" s="24"/>
      <c r="F941" s="29"/>
      <c r="G941" s="24"/>
      <c r="H941" s="29"/>
    </row>
    <row r="942" ht="15.0" customHeight="1">
      <c r="A942" s="1"/>
      <c r="B942" s="23"/>
      <c r="C942" s="22"/>
      <c r="D942" s="29"/>
      <c r="E942" s="24"/>
      <c r="F942" s="29"/>
      <c r="G942" s="24"/>
      <c r="H942" s="29"/>
    </row>
    <row r="943" ht="15.0" customHeight="1">
      <c r="A943" s="1"/>
      <c r="B943" s="23"/>
      <c r="C943" s="22"/>
      <c r="D943" s="29"/>
      <c r="E943" s="24"/>
      <c r="F943" s="29"/>
      <c r="G943" s="24"/>
      <c r="H943" s="29"/>
    </row>
    <row r="944" ht="15.0" customHeight="1">
      <c r="A944" s="1"/>
      <c r="B944" s="23"/>
      <c r="C944" s="22"/>
      <c r="D944" s="29"/>
      <c r="E944" s="24"/>
      <c r="F944" s="29"/>
      <c r="G944" s="24"/>
      <c r="H944" s="29"/>
    </row>
    <row r="945" ht="15.0" customHeight="1">
      <c r="A945" s="1"/>
      <c r="B945" s="23"/>
      <c r="C945" s="22"/>
      <c r="D945" s="29"/>
      <c r="E945" s="24"/>
      <c r="F945" s="29"/>
      <c r="G945" s="24"/>
      <c r="H945" s="29"/>
    </row>
    <row r="946" ht="15.0" customHeight="1">
      <c r="A946" s="1"/>
      <c r="B946" s="23"/>
      <c r="C946" s="22"/>
      <c r="D946" s="29"/>
      <c r="E946" s="24"/>
      <c r="F946" s="29"/>
      <c r="G946" s="24"/>
      <c r="H946" s="29"/>
    </row>
    <row r="947" ht="15.0" customHeight="1">
      <c r="A947" s="1"/>
      <c r="B947" s="23"/>
      <c r="C947" s="22"/>
      <c r="D947" s="29"/>
      <c r="E947" s="24"/>
      <c r="F947" s="29"/>
      <c r="G947" s="24"/>
      <c r="H947" s="29"/>
    </row>
    <row r="948" ht="15.0" customHeight="1">
      <c r="A948" s="1"/>
      <c r="B948" s="23"/>
      <c r="C948" s="22"/>
      <c r="D948" s="29"/>
      <c r="E948" s="24"/>
      <c r="F948" s="29"/>
      <c r="G948" s="24"/>
      <c r="H948" s="29"/>
    </row>
    <row r="949" ht="15.0" customHeight="1">
      <c r="A949" s="1"/>
      <c r="B949" s="23"/>
      <c r="C949" s="22"/>
      <c r="D949" s="29"/>
      <c r="E949" s="24"/>
      <c r="F949" s="29"/>
      <c r="G949" s="24"/>
      <c r="H949" s="29"/>
    </row>
    <row r="950" ht="15.75" customHeight="1">
      <c r="A950" s="1"/>
      <c r="B950" s="2" t="s">
        <v>131</v>
      </c>
      <c r="C950" s="3"/>
      <c r="D950" s="3"/>
      <c r="E950" s="3"/>
      <c r="F950" s="3"/>
      <c r="G950" s="3"/>
      <c r="H950" s="4"/>
    </row>
    <row r="951" ht="15.75" customHeight="1">
      <c r="A951" s="1"/>
      <c r="B951" s="5" t="str">
        <f>+$B$2</f>
        <v>                                                                        FY 2024/2025 Budget</v>
      </c>
      <c r="C951" s="6"/>
      <c r="D951" s="6"/>
      <c r="E951" s="6"/>
      <c r="F951" s="6"/>
      <c r="G951" s="6"/>
      <c r="H951" s="7"/>
    </row>
    <row r="952" ht="12.75" customHeight="1">
      <c r="A952" s="1"/>
      <c r="B952" s="1"/>
      <c r="C952" s="1"/>
      <c r="D952" s="1"/>
      <c r="E952" s="1"/>
      <c r="F952" s="1"/>
      <c r="G952" s="1"/>
      <c r="H952" s="1"/>
    </row>
    <row r="953" ht="15.0" customHeight="1">
      <c r="A953" s="1"/>
      <c r="B953" s="8" t="s">
        <v>2</v>
      </c>
      <c r="C953" s="22"/>
      <c r="D953" s="10" t="s">
        <v>2</v>
      </c>
      <c r="E953" s="11"/>
      <c r="F953" s="11" t="s">
        <v>2</v>
      </c>
      <c r="G953" s="11"/>
      <c r="H953" s="12" t="str">
        <f>+$H$4</f>
        <v>Tenative</v>
      </c>
    </row>
    <row r="954" ht="15.0" customHeight="1">
      <c r="A954" s="1"/>
      <c r="B954" s="13" t="s">
        <v>2</v>
      </c>
      <c r="C954" s="22"/>
      <c r="D954" s="14" t="str">
        <f>+$D$5</f>
        <v>Actual</v>
      </c>
      <c r="E954" s="15"/>
      <c r="F954" s="15" t="str">
        <f>+$F$5</f>
        <v>Budget</v>
      </c>
      <c r="G954" s="15"/>
      <c r="H954" s="16" t="str">
        <f>+$H$5</f>
        <v>Budget</v>
      </c>
    </row>
    <row r="955" ht="15.0" customHeight="1">
      <c r="A955" s="1"/>
      <c r="B955" s="17" t="s">
        <v>6</v>
      </c>
      <c r="C955" s="22"/>
      <c r="D955" s="18" t="str">
        <f>+$D$6</f>
        <v>FY 2023</v>
      </c>
      <c r="E955" s="19"/>
      <c r="F955" s="19" t="str">
        <f>+$F$6</f>
        <v>FY 2024</v>
      </c>
      <c r="G955" s="19"/>
      <c r="H955" s="20" t="str">
        <f>+$H$6</f>
        <v>FY 2025</v>
      </c>
    </row>
    <row r="956" ht="15.0" customHeight="1">
      <c r="A956" s="1"/>
      <c r="B956" s="21"/>
      <c r="C956" s="22"/>
      <c r="D956" s="21"/>
      <c r="E956" s="21"/>
      <c r="F956" s="21"/>
      <c r="G956" s="21"/>
      <c r="H956" s="21"/>
    </row>
    <row r="957" ht="15.0" customHeight="1">
      <c r="A957" s="1"/>
      <c r="B957" s="23" t="s">
        <v>99</v>
      </c>
      <c r="C957" s="22"/>
      <c r="D957" s="22"/>
      <c r="E957" s="24"/>
      <c r="F957" s="22"/>
      <c r="G957" s="24"/>
      <c r="H957" s="22"/>
    </row>
    <row r="958" ht="15.0" customHeight="1">
      <c r="A958" s="1"/>
      <c r="B958" s="22" t="s">
        <v>132</v>
      </c>
      <c r="C958" s="22"/>
      <c r="D958" s="24">
        <v>978265.0</v>
      </c>
      <c r="E958" s="24" t="s">
        <v>2</v>
      </c>
      <c r="F958" s="24">
        <v>975000.0</v>
      </c>
      <c r="G958" s="24"/>
      <c r="H958" s="24">
        <v>975000.0</v>
      </c>
    </row>
    <row r="959" ht="15.0" customHeight="1">
      <c r="A959" s="1"/>
      <c r="B959" s="22" t="s">
        <v>124</v>
      </c>
      <c r="C959" s="22"/>
      <c r="D959" s="31">
        <v>44459.0</v>
      </c>
      <c r="E959" s="31"/>
      <c r="F959" s="31">
        <v>1000.0</v>
      </c>
      <c r="G959" s="31"/>
      <c r="H959" s="31">
        <v>1000.0</v>
      </c>
    </row>
    <row r="960" ht="15.0" customHeight="1">
      <c r="A960" s="1"/>
      <c r="B960" s="22" t="s">
        <v>133</v>
      </c>
      <c r="C960" s="22"/>
      <c r="D960" s="31">
        <v>58772.0</v>
      </c>
      <c r="E960" s="31"/>
      <c r="F960" s="31">
        <v>40000.0</v>
      </c>
      <c r="G960" s="31"/>
      <c r="H960" s="31">
        <v>40000.0</v>
      </c>
    </row>
    <row r="961" ht="15.0" customHeight="1">
      <c r="A961" s="1"/>
      <c r="B961" s="22" t="s">
        <v>134</v>
      </c>
      <c r="C961" s="22"/>
      <c r="D961" s="31">
        <v>0.0</v>
      </c>
      <c r="E961" s="31"/>
      <c r="F961" s="31">
        <v>0.0</v>
      </c>
      <c r="G961" s="31"/>
      <c r="H961" s="31">
        <v>0.0</v>
      </c>
    </row>
    <row r="962" ht="15.0" customHeight="1">
      <c r="A962" s="1"/>
      <c r="B962" s="22" t="s">
        <v>135</v>
      </c>
      <c r="C962" s="22"/>
      <c r="D962" s="31">
        <v>837371.0</v>
      </c>
      <c r="E962" s="31"/>
      <c r="F962" s="31">
        <v>0.0</v>
      </c>
      <c r="G962" s="31"/>
      <c r="H962" s="31">
        <v>0.0</v>
      </c>
    </row>
    <row r="963" ht="15.0" customHeight="1">
      <c r="A963" s="1"/>
      <c r="B963" s="23" t="s">
        <v>37</v>
      </c>
      <c r="C963" s="22"/>
      <c r="D963" s="26">
        <f>SUM(D958:D962)</f>
        <v>1918867</v>
      </c>
      <c r="E963" s="24" t="s">
        <v>2</v>
      </c>
      <c r="F963" s="26">
        <f>SUM(F958:F962)</f>
        <v>1016000</v>
      </c>
      <c r="G963" s="24"/>
      <c r="H963" s="26">
        <f>SUM(H958:H962)</f>
        <v>1016000</v>
      </c>
    </row>
    <row r="964" ht="15.0" customHeight="1">
      <c r="A964" s="1"/>
      <c r="B964" s="23"/>
      <c r="C964" s="22"/>
      <c r="D964" s="29"/>
      <c r="E964" s="24"/>
      <c r="F964" s="29"/>
      <c r="G964" s="24"/>
      <c r="H964" s="29"/>
    </row>
    <row r="965" ht="15.0" customHeight="1">
      <c r="A965" s="1"/>
      <c r="B965" s="23" t="s">
        <v>75</v>
      </c>
      <c r="C965" s="22"/>
      <c r="D965" s="22"/>
      <c r="E965" s="24"/>
      <c r="F965" s="22"/>
      <c r="G965" s="24"/>
      <c r="H965" s="22"/>
    </row>
    <row r="966" ht="15.0" customHeight="1">
      <c r="A966" s="1"/>
      <c r="B966" s="22" t="s">
        <v>104</v>
      </c>
      <c r="C966" s="22"/>
      <c r="D966" s="24">
        <v>9482.0</v>
      </c>
      <c r="E966" s="24" t="s">
        <v>2</v>
      </c>
      <c r="F966" s="24">
        <v>10000.0</v>
      </c>
      <c r="G966" s="24"/>
      <c r="H966" s="24">
        <v>10000.0</v>
      </c>
    </row>
    <row r="967" ht="15.0" customHeight="1">
      <c r="A967" s="1"/>
      <c r="B967" s="22" t="s">
        <v>106</v>
      </c>
      <c r="C967" s="22"/>
      <c r="D967" s="31">
        <v>0.0</v>
      </c>
      <c r="E967" s="31"/>
      <c r="F967" s="31">
        <v>412429.0</v>
      </c>
      <c r="G967" s="31"/>
      <c r="H967" s="31">
        <v>412429.0</v>
      </c>
    </row>
    <row r="968" ht="15.0" customHeight="1">
      <c r="A968" s="1"/>
      <c r="B968" s="23" t="s">
        <v>107</v>
      </c>
      <c r="C968" s="22"/>
      <c r="D968" s="26">
        <f>SUM(D966:D967)</f>
        <v>9482</v>
      </c>
      <c r="E968" s="24" t="s">
        <v>2</v>
      </c>
      <c r="F968" s="26">
        <f>SUM(F966:F967)</f>
        <v>422429</v>
      </c>
      <c r="G968" s="24"/>
      <c r="H968" s="26">
        <f>SUM(H966:H967)</f>
        <v>422429</v>
      </c>
    </row>
    <row r="969" ht="15.0" customHeight="1">
      <c r="A969" s="1"/>
      <c r="B969" s="23"/>
      <c r="C969" s="22"/>
      <c r="D969" s="30"/>
      <c r="E969" s="24"/>
      <c r="F969" s="30"/>
      <c r="G969" s="24"/>
      <c r="H969" s="30"/>
    </row>
    <row r="970" ht="15.75" customHeight="1">
      <c r="A970" s="1"/>
      <c r="B970" s="23" t="s">
        <v>108</v>
      </c>
      <c r="C970" s="22"/>
      <c r="D970" s="33">
        <f>+D963+D968</f>
        <v>1928349</v>
      </c>
      <c r="E970" s="24" t="s">
        <v>2</v>
      </c>
      <c r="F970" s="33">
        <f>+F963+F968</f>
        <v>1438429</v>
      </c>
      <c r="G970" s="24"/>
      <c r="H970" s="33">
        <f>+H963+H968</f>
        <v>1438429</v>
      </c>
      <c r="K970" s="34"/>
    </row>
    <row r="971" ht="15.75" customHeight="1">
      <c r="A971" s="1"/>
      <c r="B971" s="23"/>
      <c r="C971" s="22"/>
      <c r="D971" s="29"/>
      <c r="E971" s="24"/>
      <c r="F971" s="29"/>
      <c r="G971" s="24"/>
      <c r="H971" s="29"/>
    </row>
    <row r="972" ht="15.0" customHeight="1">
      <c r="A972" s="1"/>
      <c r="B972" s="23"/>
      <c r="C972" s="22"/>
      <c r="D972" s="29"/>
      <c r="E972" s="24"/>
      <c r="F972" s="29"/>
      <c r="G972" s="24"/>
      <c r="H972" s="29"/>
    </row>
    <row r="973" ht="15.0" customHeight="1">
      <c r="A973" s="1"/>
      <c r="B973" s="22"/>
      <c r="C973" s="22"/>
      <c r="D973" s="24"/>
      <c r="E973" s="24"/>
      <c r="F973" s="24"/>
      <c r="G973" s="24"/>
      <c r="H973" s="24"/>
    </row>
    <row r="974" ht="15.0" customHeight="1">
      <c r="A974" s="1"/>
      <c r="B974" s="8" t="s">
        <v>2</v>
      </c>
      <c r="C974" s="22"/>
      <c r="D974" s="10" t="s">
        <v>2</v>
      </c>
      <c r="E974" s="11"/>
      <c r="F974" s="11" t="s">
        <v>2</v>
      </c>
      <c r="G974" s="11"/>
      <c r="H974" s="12" t="str">
        <f>+$H$4</f>
        <v>Tenative</v>
      </c>
    </row>
    <row r="975" ht="15.0" customHeight="1">
      <c r="A975" s="1"/>
      <c r="B975" s="13" t="s">
        <v>2</v>
      </c>
      <c r="C975" s="22"/>
      <c r="D975" s="14" t="str">
        <f>+$D$5</f>
        <v>Actual</v>
      </c>
      <c r="E975" s="15"/>
      <c r="F975" s="15" t="str">
        <f>+$F$5</f>
        <v>Budget</v>
      </c>
      <c r="G975" s="15"/>
      <c r="H975" s="16" t="str">
        <f>+$H$5</f>
        <v>Budget</v>
      </c>
    </row>
    <row r="976" ht="15.0" customHeight="1">
      <c r="A976" s="1"/>
      <c r="B976" s="17" t="s">
        <v>109</v>
      </c>
      <c r="C976" s="22"/>
      <c r="D976" s="18" t="str">
        <f>+$D$6</f>
        <v>FY 2023</v>
      </c>
      <c r="E976" s="19"/>
      <c r="F976" s="19" t="str">
        <f>+$F$6</f>
        <v>FY 2024</v>
      </c>
      <c r="G976" s="19"/>
      <c r="H976" s="20" t="str">
        <f>+$H$6</f>
        <v>FY 2025</v>
      </c>
    </row>
    <row r="977" ht="15.0" customHeight="1">
      <c r="A977" s="1"/>
      <c r="B977" s="22"/>
      <c r="C977" s="22"/>
      <c r="D977" s="24"/>
      <c r="E977" s="24"/>
      <c r="F977" s="24"/>
      <c r="G977" s="24"/>
      <c r="H977" s="24"/>
    </row>
    <row r="978" ht="15.0" customHeight="1">
      <c r="A978" s="1"/>
      <c r="B978" s="22" t="s">
        <v>136</v>
      </c>
      <c r="C978" s="22"/>
      <c r="D978" s="24" t="str">
        <f t="shared" ref="D978:D983" si="7">#REF!</f>
        <v>#REF!</v>
      </c>
      <c r="E978" s="24" t="s">
        <v>2</v>
      </c>
      <c r="F978" s="24">
        <v>611700.0</v>
      </c>
      <c r="G978" s="24"/>
      <c r="H978" s="24" t="str">
        <f t="shared" ref="H978:H983" si="8">#REF!</f>
        <v>#REF!</v>
      </c>
    </row>
    <row r="979" ht="15.0" customHeight="1">
      <c r="A979" s="1"/>
      <c r="B979" s="22" t="s">
        <v>111</v>
      </c>
      <c r="C979" s="22"/>
      <c r="D979" s="31" t="str">
        <f t="shared" si="7"/>
        <v>#REF!</v>
      </c>
      <c r="E979" s="31"/>
      <c r="F979" s="31" t="str">
        <f t="shared" ref="F979:F980" si="9">#REF!</f>
        <v>#REF!</v>
      </c>
      <c r="G979" s="31"/>
      <c r="H979" s="31" t="str">
        <f t="shared" si="8"/>
        <v>#REF!</v>
      </c>
    </row>
    <row r="980" ht="15.0" customHeight="1">
      <c r="A980" s="1"/>
      <c r="B980" s="22" t="s">
        <v>137</v>
      </c>
      <c r="C980" s="22"/>
      <c r="D980" s="31" t="str">
        <f t="shared" si="7"/>
        <v>#REF!</v>
      </c>
      <c r="E980" s="31"/>
      <c r="F980" s="31" t="str">
        <f t="shared" si="9"/>
        <v>#REF!</v>
      </c>
      <c r="G980" s="31"/>
      <c r="H980" s="31" t="str">
        <f t="shared" si="8"/>
        <v>#REF!</v>
      </c>
    </row>
    <row r="981" ht="15.0" customHeight="1">
      <c r="A981" s="1"/>
      <c r="B981" s="22" t="s">
        <v>138</v>
      </c>
      <c r="C981" s="22"/>
      <c r="D981" s="31" t="str">
        <f t="shared" si="7"/>
        <v>#REF!</v>
      </c>
      <c r="E981" s="31"/>
      <c r="F981" s="31">
        <v>323000.0</v>
      </c>
      <c r="G981" s="31"/>
      <c r="H981" s="31" t="str">
        <f t="shared" si="8"/>
        <v>#REF!</v>
      </c>
    </row>
    <row r="982" ht="15.0" customHeight="1">
      <c r="A982" s="1"/>
      <c r="B982" s="22" t="s">
        <v>139</v>
      </c>
      <c r="C982" s="22"/>
      <c r="D982" s="31" t="str">
        <f t="shared" si="7"/>
        <v>#REF!</v>
      </c>
      <c r="E982" s="31"/>
      <c r="F982" s="31">
        <v>0.0</v>
      </c>
      <c r="G982" s="31"/>
      <c r="H982" s="31" t="str">
        <f t="shared" si="8"/>
        <v>#REF!</v>
      </c>
    </row>
    <row r="983" ht="15.0" customHeight="1">
      <c r="A983" s="1"/>
      <c r="B983" s="22" t="s">
        <v>140</v>
      </c>
      <c r="C983" s="22"/>
      <c r="D983" s="31" t="str">
        <f t="shared" si="7"/>
        <v>#REF!</v>
      </c>
      <c r="E983" s="31"/>
      <c r="F983" s="31">
        <v>9125.0</v>
      </c>
      <c r="G983" s="31"/>
      <c r="H983" s="31" t="str">
        <f t="shared" si="8"/>
        <v>#REF!</v>
      </c>
    </row>
    <row r="984" ht="15.0" customHeight="1">
      <c r="A984" s="1"/>
      <c r="B984" s="22" t="s">
        <v>141</v>
      </c>
      <c r="C984" s="22"/>
      <c r="D984" s="31" t="str">
        <f t="shared" ref="D984:D985" si="10">#REF!+#REF!</f>
        <v>#REF!</v>
      </c>
      <c r="E984" s="31"/>
      <c r="F984" s="31" t="str">
        <f>#REF!+#REF!</f>
        <v>#REF!</v>
      </c>
      <c r="G984" s="31"/>
      <c r="H984" s="31" t="str">
        <f t="shared" ref="H984:H985" si="11">#REF!+#REF!</f>
        <v>#REF!</v>
      </c>
    </row>
    <row r="985" ht="15.0" customHeight="1">
      <c r="A985" s="1"/>
      <c r="B985" s="22" t="s">
        <v>142</v>
      </c>
      <c r="C985" s="22"/>
      <c r="D985" s="31" t="str">
        <f t="shared" si="10"/>
        <v>#REF!</v>
      </c>
      <c r="E985" s="31"/>
      <c r="F985" s="31">
        <v>266400.0</v>
      </c>
      <c r="G985" s="31"/>
      <c r="H985" s="31" t="str">
        <f t="shared" si="11"/>
        <v>#REF!</v>
      </c>
      <c r="K985" s="37"/>
    </row>
    <row r="986" ht="15.0" customHeight="1">
      <c r="A986" s="1"/>
      <c r="B986" s="23" t="s">
        <v>115</v>
      </c>
      <c r="C986" s="22"/>
      <c r="D986" s="26" t="str">
        <f>#REF!</f>
        <v>#REF!</v>
      </c>
      <c r="E986" s="26"/>
      <c r="F986" s="26" t="str">
        <f>#REF!</f>
        <v>#REF!</v>
      </c>
      <c r="G986" s="26"/>
      <c r="H986" s="26" t="str">
        <f>#REF!</f>
        <v>#REF!</v>
      </c>
    </row>
    <row r="987" ht="15.0" customHeight="1">
      <c r="A987" s="1"/>
      <c r="B987" s="22"/>
      <c r="C987" s="22"/>
      <c r="D987" s="24"/>
      <c r="E987" s="24" t="s">
        <v>2</v>
      </c>
      <c r="F987" s="24"/>
      <c r="G987" s="24"/>
      <c r="H987" s="24"/>
    </row>
    <row r="988" ht="15.75" customHeight="1">
      <c r="A988" s="1"/>
      <c r="B988" s="23" t="s">
        <v>52</v>
      </c>
      <c r="C988" s="22"/>
      <c r="D988" s="33" t="str">
        <f>+D970-D986</f>
        <v>#REF!</v>
      </c>
      <c r="E988" s="24" t="s">
        <v>2</v>
      </c>
      <c r="F988" s="33" t="str">
        <f>+F970-F986</f>
        <v>#REF!</v>
      </c>
      <c r="G988" s="24"/>
      <c r="H988" s="33" t="str">
        <f>+H970-H986</f>
        <v>#REF!</v>
      </c>
      <c r="K988" s="34"/>
    </row>
    <row r="989" ht="15.75" customHeight="1">
      <c r="A989" s="1"/>
      <c r="B989" s="23"/>
      <c r="C989" s="22"/>
      <c r="D989" s="29"/>
      <c r="E989" s="24"/>
      <c r="F989" s="29"/>
      <c r="G989" s="24"/>
      <c r="H989" s="29"/>
    </row>
    <row r="990" ht="15.0" customHeight="1">
      <c r="A990" s="1"/>
      <c r="B990" s="23"/>
      <c r="C990" s="22"/>
      <c r="D990" s="29"/>
      <c r="E990" s="24"/>
      <c r="F990" s="29"/>
      <c r="G990" s="24"/>
      <c r="H990" s="39"/>
    </row>
    <row r="991" ht="14.25" customHeight="1">
      <c r="A991" s="1"/>
      <c r="B991" s="32"/>
      <c r="L991" s="23" t="s">
        <v>116</v>
      </c>
      <c r="M991" s="1"/>
      <c r="N991" s="1"/>
      <c r="O991" s="1"/>
      <c r="P991" s="1"/>
      <c r="Q991" s="1"/>
      <c r="R991" s="57">
        <v>14415.0</v>
      </c>
    </row>
    <row r="992" ht="14.25" customHeight="1">
      <c r="A992" s="1"/>
      <c r="L992" s="38"/>
      <c r="M992" s="1"/>
      <c r="N992" s="1"/>
      <c r="O992" s="1"/>
      <c r="P992" s="1"/>
      <c r="Q992" s="1"/>
      <c r="R992" s="39"/>
    </row>
    <row r="993" ht="14.25" customHeight="1">
      <c r="A993" s="1"/>
      <c r="L993" s="23" t="s">
        <v>52</v>
      </c>
      <c r="M993" s="1"/>
      <c r="N993" s="1"/>
      <c r="O993" s="1"/>
      <c r="P993" s="1"/>
      <c r="Q993" s="1"/>
      <c r="R993" s="40" t="str">
        <f>+H988</f>
        <v>#REF!</v>
      </c>
    </row>
    <row r="994" ht="14.25" customHeight="1">
      <c r="A994" s="1"/>
      <c r="L994" s="23"/>
      <c r="M994" s="1"/>
      <c r="N994" s="1"/>
      <c r="O994" s="1"/>
      <c r="P994" s="1"/>
      <c r="Q994" s="1"/>
      <c r="R994" s="39"/>
    </row>
    <row r="995" ht="15.0" customHeight="1">
      <c r="A995" s="1"/>
      <c r="L995" s="23" t="s">
        <v>55</v>
      </c>
      <c r="M995" s="1"/>
      <c r="N995" s="1"/>
      <c r="O995" s="1"/>
      <c r="P995" s="1"/>
      <c r="Q995" s="24"/>
      <c r="R995" s="41">
        <f>-H967</f>
        <v>-412429</v>
      </c>
    </row>
    <row r="996" ht="14.25" customHeight="1">
      <c r="A996" s="1"/>
      <c r="L996" s="38"/>
      <c r="M996" s="1"/>
      <c r="N996" s="1"/>
      <c r="O996" s="1"/>
      <c r="P996" s="1"/>
      <c r="Q996" s="1"/>
      <c r="R996" s="39"/>
    </row>
    <row r="997" ht="15.0" customHeight="1">
      <c r="A997" s="1"/>
      <c r="L997" s="23" t="s">
        <v>117</v>
      </c>
      <c r="M997" s="1"/>
      <c r="N997" s="1"/>
      <c r="O997" s="1"/>
      <c r="P997" s="1"/>
      <c r="Q997" s="1"/>
      <c r="R997" s="55" t="str">
        <f>+R991+R993++R995</f>
        <v>#REF!</v>
      </c>
    </row>
    <row r="998" ht="15.75" customHeight="1">
      <c r="A998" s="1"/>
      <c r="L998" s="23"/>
      <c r="M998" s="22"/>
      <c r="N998" s="29"/>
      <c r="O998" s="24"/>
      <c r="P998" s="29"/>
      <c r="Q998" s="24"/>
      <c r="R998" s="29"/>
    </row>
    <row r="999" ht="15.0" customHeight="1">
      <c r="A999" s="1"/>
      <c r="B999" s="23"/>
      <c r="C999" s="22"/>
      <c r="D999" s="29"/>
      <c r="E999" s="24"/>
      <c r="F999" s="29"/>
      <c r="G999" s="24"/>
      <c r="H999" s="29"/>
    </row>
    <row r="1000" ht="15.0" customHeight="1">
      <c r="A1000" s="1"/>
      <c r="B1000" s="23"/>
      <c r="C1000" s="22"/>
      <c r="D1000" s="29"/>
      <c r="E1000" s="24"/>
      <c r="F1000" s="29"/>
      <c r="G1000" s="24"/>
      <c r="H1000" s="29"/>
    </row>
    <row r="1001" ht="15.0" customHeight="1">
      <c r="A1001" s="1"/>
      <c r="B1001" s="23"/>
      <c r="C1001" s="22"/>
      <c r="D1001" s="29"/>
      <c r="E1001" s="24"/>
      <c r="F1001" s="29"/>
      <c r="G1001" s="24"/>
      <c r="H1001" s="29"/>
    </row>
    <row r="1002" ht="15.0" customHeight="1">
      <c r="A1002" s="1"/>
      <c r="B1002" s="23"/>
      <c r="C1002" s="22"/>
      <c r="D1002" s="29"/>
      <c r="E1002" s="24"/>
      <c r="F1002" s="29"/>
      <c r="G1002" s="24"/>
      <c r="H1002" s="29"/>
    </row>
    <row r="1003" ht="15.0" customHeight="1">
      <c r="A1003" s="1"/>
      <c r="B1003" s="23"/>
      <c r="C1003" s="22"/>
      <c r="D1003" s="29"/>
      <c r="E1003" s="24"/>
      <c r="F1003" s="29"/>
      <c r="G1003" s="24"/>
      <c r="H1003" s="29"/>
    </row>
    <row r="1004" ht="15.0" customHeight="1">
      <c r="A1004" s="1"/>
      <c r="B1004" s="23"/>
      <c r="C1004" s="22"/>
      <c r="D1004" s="29"/>
      <c r="E1004" s="24"/>
      <c r="F1004" s="29"/>
      <c r="G1004" s="24"/>
      <c r="H1004" s="29"/>
    </row>
    <row r="1005" ht="15.0" customHeight="1">
      <c r="A1005" s="1"/>
      <c r="B1005" s="23"/>
      <c r="C1005" s="22"/>
      <c r="D1005" s="29"/>
      <c r="E1005" s="24"/>
      <c r="F1005" s="29"/>
      <c r="G1005" s="24"/>
      <c r="H1005" s="29"/>
    </row>
    <row r="1006" ht="15.0" customHeight="1">
      <c r="A1006" s="1"/>
      <c r="B1006" s="23"/>
      <c r="C1006" s="22"/>
      <c r="D1006" s="29"/>
      <c r="E1006" s="24"/>
      <c r="F1006" s="29"/>
      <c r="G1006" s="24"/>
      <c r="H1006" s="29"/>
    </row>
    <row r="1007" ht="15.0" customHeight="1">
      <c r="A1007" s="1"/>
      <c r="B1007" s="23"/>
      <c r="C1007" s="22"/>
      <c r="D1007" s="29"/>
      <c r="E1007" s="24"/>
      <c r="F1007" s="29"/>
      <c r="G1007" s="24"/>
      <c r="H1007" s="29"/>
    </row>
    <row r="1008" ht="15.0" customHeight="1">
      <c r="A1008" s="1"/>
      <c r="B1008" s="23"/>
      <c r="C1008" s="22"/>
      <c r="D1008" s="29"/>
      <c r="E1008" s="24"/>
      <c r="F1008" s="29"/>
      <c r="G1008" s="24"/>
      <c r="H1008" s="29"/>
    </row>
    <row r="1009" ht="15.0" customHeight="1">
      <c r="A1009" s="1"/>
      <c r="B1009" s="23"/>
      <c r="C1009" s="22"/>
      <c r="D1009" s="29"/>
      <c r="E1009" s="24"/>
      <c r="F1009" s="29"/>
      <c r="G1009" s="24"/>
      <c r="H1009" s="29"/>
    </row>
    <row r="1010" ht="15.0" customHeight="1">
      <c r="A1010" s="1"/>
      <c r="B1010" s="23"/>
      <c r="C1010" s="22"/>
      <c r="D1010" s="29"/>
      <c r="E1010" s="24"/>
      <c r="F1010" s="29"/>
      <c r="G1010" s="24"/>
      <c r="H1010" s="29"/>
    </row>
    <row r="1011" ht="15.75" customHeight="1">
      <c r="A1011" s="1"/>
      <c r="B1011" s="2" t="s">
        <v>143</v>
      </c>
      <c r="C1011" s="3"/>
      <c r="D1011" s="3"/>
      <c r="E1011" s="3"/>
      <c r="F1011" s="3"/>
      <c r="G1011" s="3"/>
      <c r="H1011" s="4"/>
    </row>
    <row r="1012" ht="15.75" customHeight="1">
      <c r="A1012" s="1"/>
      <c r="B1012" s="5" t="str">
        <f>+$B$2</f>
        <v>                                                                        FY 2024/2025 Budget</v>
      </c>
      <c r="C1012" s="6"/>
      <c r="D1012" s="6"/>
      <c r="E1012" s="6"/>
      <c r="F1012" s="6"/>
      <c r="G1012" s="6"/>
      <c r="H1012" s="7"/>
    </row>
    <row r="1013" ht="12.75" customHeight="1">
      <c r="A1013" s="1"/>
      <c r="B1013" s="1"/>
      <c r="C1013" s="1"/>
      <c r="D1013" s="1"/>
      <c r="E1013" s="1"/>
      <c r="F1013" s="1"/>
      <c r="G1013" s="1"/>
      <c r="H1013" s="1"/>
    </row>
    <row r="1014" ht="15.0" customHeight="1">
      <c r="A1014" s="1"/>
      <c r="B1014" s="8" t="s">
        <v>2</v>
      </c>
      <c r="C1014" s="22"/>
      <c r="D1014" s="10" t="s">
        <v>2</v>
      </c>
      <c r="E1014" s="11"/>
      <c r="F1014" s="11" t="s">
        <v>2</v>
      </c>
      <c r="G1014" s="11"/>
      <c r="H1014" s="12" t="str">
        <f>+$H$4</f>
        <v>Tenative</v>
      </c>
    </row>
    <row r="1015" ht="15.0" customHeight="1">
      <c r="A1015" s="1"/>
      <c r="B1015" s="13" t="s">
        <v>2</v>
      </c>
      <c r="C1015" s="22"/>
      <c r="D1015" s="14" t="str">
        <f>+$D$5</f>
        <v>Actual</v>
      </c>
      <c r="E1015" s="15"/>
      <c r="F1015" s="15" t="str">
        <f>+$F$5</f>
        <v>Budget</v>
      </c>
      <c r="G1015" s="15"/>
      <c r="H1015" s="16" t="str">
        <f>+$H$5</f>
        <v>Budget</v>
      </c>
    </row>
    <row r="1016" ht="15.0" customHeight="1">
      <c r="A1016" s="1"/>
      <c r="B1016" s="17" t="s">
        <v>6</v>
      </c>
      <c r="C1016" s="22"/>
      <c r="D1016" s="18" t="str">
        <f>+$D$6</f>
        <v>FY 2023</v>
      </c>
      <c r="E1016" s="19"/>
      <c r="F1016" s="19" t="str">
        <f>+$F$6</f>
        <v>FY 2024</v>
      </c>
      <c r="G1016" s="19"/>
      <c r="H1016" s="20" t="str">
        <f>+$H$6</f>
        <v>FY 2025</v>
      </c>
    </row>
    <row r="1017" ht="12.75" customHeight="1">
      <c r="A1017" s="1"/>
      <c r="B1017" s="1"/>
      <c r="C1017" s="1"/>
      <c r="D1017" s="1"/>
      <c r="E1017" s="1"/>
      <c r="F1017" s="1"/>
      <c r="G1017" s="1"/>
      <c r="H1017" s="1"/>
    </row>
    <row r="1018" ht="15.0" customHeight="1">
      <c r="A1018" s="1"/>
      <c r="B1018" s="22" t="s">
        <v>144</v>
      </c>
      <c r="C1018" s="22"/>
      <c r="D1018" s="24">
        <v>132158.0</v>
      </c>
      <c r="E1018" s="24" t="s">
        <v>2</v>
      </c>
      <c r="F1018" s="24">
        <v>90000.0</v>
      </c>
      <c r="G1018" s="24">
        <v>6287.0</v>
      </c>
      <c r="H1018" s="24">
        <v>110000.0</v>
      </c>
    </row>
    <row r="1019" ht="15.0" customHeight="1">
      <c r="A1019" s="1"/>
      <c r="B1019" s="22" t="s">
        <v>35</v>
      </c>
      <c r="C1019" s="22"/>
      <c r="D1019" s="25">
        <v>1572.0</v>
      </c>
      <c r="E1019" s="24"/>
      <c r="F1019" s="25">
        <v>0.0</v>
      </c>
      <c r="G1019" s="24"/>
      <c r="H1019" s="25">
        <v>1500.0</v>
      </c>
    </row>
    <row r="1020" ht="15.0" customHeight="1">
      <c r="A1020" s="1"/>
      <c r="B1020" s="22" t="s">
        <v>65</v>
      </c>
      <c r="C1020" s="22"/>
      <c r="D1020" s="25">
        <v>0.0</v>
      </c>
      <c r="E1020" s="47"/>
      <c r="F1020" s="25">
        <v>0.0</v>
      </c>
      <c r="G1020" s="47"/>
      <c r="H1020" s="25">
        <v>0.0</v>
      </c>
    </row>
    <row r="1021" ht="15.0" customHeight="1">
      <c r="A1021" s="1"/>
      <c r="B1021" s="23" t="s">
        <v>66</v>
      </c>
      <c r="C1021" s="22"/>
      <c r="D1021" s="26">
        <f>SUM(D1018:D1020)</f>
        <v>133730</v>
      </c>
      <c r="E1021" s="24" t="s">
        <v>2</v>
      </c>
      <c r="F1021" s="26">
        <f>SUM(F1018:F1020)</f>
        <v>90000</v>
      </c>
      <c r="G1021" s="24"/>
      <c r="H1021" s="26">
        <f>SUM(H1018:H1020)</f>
        <v>111500</v>
      </c>
    </row>
    <row r="1022" ht="15.0" customHeight="1">
      <c r="A1022" s="1"/>
      <c r="B1022" s="22"/>
      <c r="C1022" s="22"/>
      <c r="D1022" s="24"/>
      <c r="E1022" s="24"/>
      <c r="F1022" s="24"/>
      <c r="G1022" s="24"/>
      <c r="H1022" s="24"/>
    </row>
    <row r="1023" ht="15.0" customHeight="1">
      <c r="A1023" s="1"/>
      <c r="B1023" s="23"/>
      <c r="C1023" s="22"/>
      <c r="D1023" s="29"/>
      <c r="E1023" s="24"/>
      <c r="F1023" s="29"/>
      <c r="G1023" s="24"/>
      <c r="H1023" s="29"/>
    </row>
    <row r="1024" ht="15.0" customHeight="1">
      <c r="A1024" s="1"/>
      <c r="B1024" s="8" t="s">
        <v>2</v>
      </c>
      <c r="C1024" s="22"/>
      <c r="D1024" s="10" t="s">
        <v>2</v>
      </c>
      <c r="E1024" s="11"/>
      <c r="F1024" s="11" t="s">
        <v>2</v>
      </c>
      <c r="G1024" s="11"/>
      <c r="H1024" s="12" t="str">
        <f>+$H$4</f>
        <v>Tenative</v>
      </c>
    </row>
    <row r="1025" ht="15.0" customHeight="1">
      <c r="A1025" s="1"/>
      <c r="B1025" s="13" t="s">
        <v>2</v>
      </c>
      <c r="C1025" s="22"/>
      <c r="D1025" s="14" t="str">
        <f>+$D$5</f>
        <v>Actual</v>
      </c>
      <c r="E1025" s="15"/>
      <c r="F1025" s="15" t="str">
        <f>+$F$5</f>
        <v>Budget</v>
      </c>
      <c r="G1025" s="15"/>
      <c r="H1025" s="16" t="str">
        <f>+$H$5</f>
        <v>Budget</v>
      </c>
    </row>
    <row r="1026" ht="15.0" customHeight="1">
      <c r="A1026" s="1"/>
      <c r="B1026" s="17" t="s">
        <v>44</v>
      </c>
      <c r="C1026" s="22"/>
      <c r="D1026" s="18" t="str">
        <f>+$D$6</f>
        <v>FY 2023</v>
      </c>
      <c r="E1026" s="19"/>
      <c r="F1026" s="19" t="str">
        <f>+$F$6</f>
        <v>FY 2024</v>
      </c>
      <c r="G1026" s="19"/>
      <c r="H1026" s="20" t="str">
        <f>+$H$6</f>
        <v>FY 2025</v>
      </c>
    </row>
    <row r="1027" ht="15.0" customHeight="1">
      <c r="A1027" s="1"/>
      <c r="B1027" s="22"/>
      <c r="C1027" s="22"/>
      <c r="D1027" s="24"/>
      <c r="E1027" s="24"/>
      <c r="F1027" s="24"/>
      <c r="G1027" s="24"/>
      <c r="H1027" s="24"/>
    </row>
    <row r="1028" ht="15.0" customHeight="1">
      <c r="A1028" s="1"/>
      <c r="B1028" s="22" t="s">
        <v>145</v>
      </c>
      <c r="C1028" s="22"/>
      <c r="D1028" s="29">
        <f>SUM(D1024:D1027)</f>
        <v>0</v>
      </c>
      <c r="E1028" s="24"/>
      <c r="F1028" s="49">
        <v>90000.0</v>
      </c>
      <c r="G1028" s="24"/>
      <c r="H1028" s="49">
        <v>0.0</v>
      </c>
    </row>
    <row r="1029" ht="15.0" customHeight="1">
      <c r="A1029" s="1"/>
      <c r="B1029" s="22" t="s">
        <v>142</v>
      </c>
      <c r="C1029" s="22"/>
      <c r="D1029" s="25">
        <v>0.0</v>
      </c>
      <c r="E1029" s="24"/>
      <c r="F1029" s="25">
        <v>0.0</v>
      </c>
      <c r="G1029" s="24"/>
      <c r="H1029" s="25">
        <v>111500.0</v>
      </c>
    </row>
    <row r="1030" ht="15.0" customHeight="1">
      <c r="A1030" s="1"/>
      <c r="B1030" s="22" t="s">
        <v>121</v>
      </c>
      <c r="C1030" s="22"/>
      <c r="D1030" s="25">
        <v>0.0</v>
      </c>
      <c r="E1030" s="24"/>
      <c r="F1030" s="25">
        <v>0.0</v>
      </c>
      <c r="G1030" s="24"/>
      <c r="H1030" s="25">
        <v>0.0</v>
      </c>
    </row>
    <row r="1031" ht="15.0" customHeight="1">
      <c r="A1031" s="1"/>
      <c r="B1031" s="23" t="s">
        <v>70</v>
      </c>
      <c r="C1031" s="22"/>
      <c r="D1031" s="26">
        <f>SUM(D1027:D1030)</f>
        <v>0</v>
      </c>
      <c r="E1031" s="24" t="s">
        <v>2</v>
      </c>
      <c r="F1031" s="26">
        <f>SUM(F1027:F1030)</f>
        <v>90000</v>
      </c>
      <c r="G1031" s="24"/>
      <c r="H1031" s="26">
        <f>SUM(H1027:H1030)</f>
        <v>111500</v>
      </c>
    </row>
    <row r="1032" ht="15.0" customHeight="1">
      <c r="A1032" s="1"/>
      <c r="B1032" s="22"/>
      <c r="C1032" s="22"/>
      <c r="D1032" s="24"/>
      <c r="E1032" s="24"/>
      <c r="F1032" s="24"/>
      <c r="G1032" s="24"/>
      <c r="H1032" s="24"/>
    </row>
    <row r="1033" ht="15.75" customHeight="1">
      <c r="A1033" s="1"/>
      <c r="B1033" s="23" t="s">
        <v>52</v>
      </c>
      <c r="C1033" s="22"/>
      <c r="D1033" s="33">
        <f>+D1021-D1031</f>
        <v>133730</v>
      </c>
      <c r="E1033" s="24" t="s">
        <v>2</v>
      </c>
      <c r="F1033" s="33">
        <f>+F1021-F1031</f>
        <v>0</v>
      </c>
      <c r="G1033" s="24"/>
      <c r="H1033" s="33">
        <f>+H1021-H1031</f>
        <v>0</v>
      </c>
    </row>
    <row r="1034" ht="13.5" customHeight="1">
      <c r="A1034" s="1"/>
      <c r="B1034" s="1"/>
      <c r="C1034" s="1"/>
      <c r="D1034" s="1"/>
      <c r="E1034" s="1"/>
      <c r="F1034" s="1"/>
      <c r="G1034" s="1"/>
      <c r="H1034" s="1"/>
    </row>
    <row r="1035" ht="12.75" customHeight="1">
      <c r="A1035" s="1"/>
      <c r="B1035" s="1"/>
      <c r="C1035" s="1"/>
      <c r="D1035" s="1"/>
      <c r="E1035" s="1"/>
      <c r="F1035" s="1"/>
      <c r="G1035" s="1"/>
      <c r="H1035" s="1"/>
    </row>
    <row r="1036" ht="15.0" customHeight="1">
      <c r="A1036" s="1"/>
      <c r="L1036" s="23" t="s">
        <v>53</v>
      </c>
      <c r="M1036" s="1"/>
      <c r="N1036" s="1"/>
      <c r="O1036" s="1"/>
      <c r="P1036" s="1"/>
      <c r="Q1036" s="24"/>
      <c r="R1036" s="26">
        <v>223420.0</v>
      </c>
    </row>
    <row r="1037" ht="15.0" customHeight="1">
      <c r="A1037" s="1"/>
      <c r="L1037" s="38"/>
      <c r="M1037" s="1"/>
      <c r="N1037" s="1"/>
      <c r="O1037" s="1"/>
      <c r="P1037" s="1"/>
      <c r="Q1037" s="24"/>
      <c r="R1037" s="39"/>
    </row>
    <row r="1038" ht="15.0" customHeight="1">
      <c r="A1038" s="1"/>
      <c r="L1038" s="23" t="s">
        <v>54</v>
      </c>
      <c r="M1038" s="1"/>
      <c r="N1038" s="1"/>
      <c r="O1038" s="1"/>
      <c r="P1038" s="1"/>
      <c r="Q1038" s="24"/>
      <c r="R1038" s="50">
        <f>+H1033</f>
        <v>0</v>
      </c>
    </row>
    <row r="1039" ht="15.0" customHeight="1">
      <c r="A1039" s="1"/>
      <c r="L1039" s="38"/>
      <c r="M1039" s="1"/>
      <c r="N1039" s="1"/>
      <c r="O1039" s="1"/>
      <c r="P1039" s="1"/>
      <c r="Q1039" s="24"/>
      <c r="R1039" s="39"/>
    </row>
    <row r="1040" ht="15.0" customHeight="1">
      <c r="A1040" s="1"/>
      <c r="L1040" s="23" t="s">
        <v>55</v>
      </c>
      <c r="M1040" s="1"/>
      <c r="N1040" s="1"/>
      <c r="O1040" s="1"/>
      <c r="P1040" s="1"/>
      <c r="Q1040" s="24"/>
      <c r="R1040" s="41">
        <f>+H1030</f>
        <v>0</v>
      </c>
    </row>
    <row r="1041" ht="15.0" customHeight="1">
      <c r="A1041" s="1"/>
      <c r="L1041" s="38"/>
      <c r="M1041" s="1"/>
      <c r="N1041" s="1"/>
      <c r="O1041" s="1"/>
      <c r="P1041" s="1"/>
      <c r="Q1041" s="24"/>
      <c r="R1041" s="39"/>
    </row>
    <row r="1042" ht="15.0" customHeight="1">
      <c r="A1042" s="1"/>
      <c r="L1042" s="23" t="s">
        <v>56</v>
      </c>
      <c r="M1042" s="1"/>
      <c r="N1042" s="1"/>
      <c r="O1042" s="1"/>
      <c r="P1042" s="1"/>
      <c r="Q1042" s="24"/>
      <c r="R1042" s="51">
        <f>+R1036+R1038+R1040</f>
        <v>223420</v>
      </c>
    </row>
    <row r="1043" ht="15.0" customHeight="1">
      <c r="A1043" s="1"/>
      <c r="L1043" s="23"/>
      <c r="M1043" s="22"/>
      <c r="N1043" s="29"/>
      <c r="O1043" s="24"/>
      <c r="P1043" s="29"/>
      <c r="Q1043" s="24"/>
      <c r="R1043" s="29"/>
    </row>
    <row r="1044" ht="15.0" customHeight="1">
      <c r="A1044" s="1"/>
      <c r="B1044" s="23"/>
      <c r="C1044" s="22"/>
      <c r="D1044" s="29"/>
      <c r="E1044" s="24"/>
      <c r="F1044" s="29"/>
      <c r="G1044" s="24"/>
      <c r="H1044" s="29"/>
    </row>
    <row r="1045" ht="15.0" customHeight="1">
      <c r="A1045" s="1"/>
      <c r="B1045" s="23"/>
      <c r="C1045" s="22"/>
      <c r="D1045" s="29"/>
      <c r="E1045" s="24"/>
      <c r="F1045" s="29"/>
      <c r="G1045" s="24"/>
      <c r="H1045" s="29"/>
    </row>
    <row r="1046" ht="15.0" customHeight="1">
      <c r="A1046" s="1"/>
      <c r="B1046" s="23"/>
      <c r="C1046" s="22"/>
      <c r="D1046" s="29"/>
      <c r="E1046" s="24"/>
      <c r="F1046" s="29"/>
      <c r="G1046" s="24"/>
      <c r="H1046" s="29"/>
    </row>
    <row r="1047" ht="15.0" customHeight="1">
      <c r="A1047" s="1"/>
      <c r="B1047" s="23"/>
      <c r="C1047" s="22"/>
      <c r="D1047" s="29"/>
      <c r="E1047" s="24"/>
      <c r="F1047" s="29"/>
      <c r="G1047" s="24"/>
      <c r="H1047" s="29"/>
    </row>
    <row r="1048" ht="15.0" customHeight="1">
      <c r="A1048" s="1"/>
      <c r="B1048" s="23"/>
      <c r="C1048" s="22"/>
      <c r="D1048" s="29"/>
      <c r="E1048" s="24"/>
      <c r="F1048" s="29"/>
      <c r="G1048" s="24"/>
      <c r="H1048" s="29"/>
    </row>
    <row r="1049" ht="15.0" customHeight="1">
      <c r="A1049" s="1"/>
      <c r="B1049" s="23"/>
      <c r="C1049" s="22"/>
      <c r="D1049" s="29"/>
      <c r="E1049" s="24"/>
      <c r="F1049" s="29"/>
      <c r="G1049" s="24"/>
      <c r="H1049" s="29"/>
    </row>
    <row r="1050" ht="15.0" customHeight="1">
      <c r="A1050" s="1"/>
      <c r="B1050" s="23"/>
      <c r="C1050" s="22"/>
      <c r="D1050" s="29"/>
      <c r="E1050" s="24"/>
      <c r="F1050" s="29"/>
      <c r="G1050" s="24"/>
      <c r="H1050" s="29"/>
    </row>
    <row r="1051" ht="15.0" customHeight="1">
      <c r="A1051" s="1"/>
      <c r="B1051" s="23"/>
      <c r="C1051" s="22"/>
      <c r="D1051" s="29"/>
      <c r="E1051" s="24"/>
      <c r="F1051" s="29"/>
      <c r="G1051" s="24"/>
      <c r="H1051" s="29"/>
    </row>
    <row r="1052" ht="15.0" customHeight="1">
      <c r="A1052" s="1"/>
      <c r="B1052" s="23"/>
      <c r="C1052" s="22"/>
      <c r="D1052" s="29"/>
      <c r="E1052" s="24"/>
      <c r="F1052" s="29"/>
      <c r="G1052" s="24"/>
      <c r="H1052" s="29"/>
    </row>
    <row r="1053" ht="15.0" customHeight="1">
      <c r="A1053" s="1"/>
      <c r="B1053" s="23"/>
      <c r="C1053" s="22"/>
      <c r="D1053" s="29"/>
      <c r="E1053" s="24"/>
      <c r="F1053" s="29"/>
      <c r="G1053" s="24"/>
      <c r="H1053" s="29"/>
    </row>
    <row r="1054" ht="15.0" customHeight="1">
      <c r="A1054" s="1"/>
      <c r="B1054" s="23"/>
      <c r="C1054" s="22"/>
      <c r="D1054" s="29"/>
      <c r="E1054" s="24"/>
      <c r="F1054" s="29"/>
      <c r="G1054" s="24"/>
      <c r="H1054" s="29"/>
    </row>
    <row r="1055" ht="15.0" customHeight="1">
      <c r="A1055" s="1"/>
      <c r="B1055" s="23"/>
      <c r="C1055" s="22"/>
      <c r="D1055" s="29"/>
      <c r="E1055" s="24"/>
      <c r="F1055" s="29"/>
      <c r="G1055" s="24"/>
      <c r="H1055" s="29"/>
    </row>
    <row r="1056" ht="15.0" customHeight="1">
      <c r="A1056" s="1"/>
      <c r="B1056" s="23"/>
      <c r="C1056" s="22"/>
      <c r="D1056" s="29"/>
      <c r="E1056" s="24"/>
      <c r="F1056" s="29"/>
      <c r="G1056" s="24"/>
      <c r="H1056" s="29"/>
    </row>
    <row r="1057" ht="15.0" customHeight="1">
      <c r="A1057" s="1"/>
      <c r="B1057" s="23"/>
      <c r="C1057" s="22"/>
      <c r="D1057" s="29"/>
      <c r="E1057" s="24"/>
      <c r="F1057" s="29"/>
      <c r="G1057" s="24"/>
      <c r="H1057" s="29"/>
    </row>
    <row r="1058" ht="15.0" customHeight="1">
      <c r="A1058" s="1"/>
      <c r="B1058" s="23"/>
      <c r="C1058" s="22"/>
      <c r="D1058" s="29"/>
      <c r="E1058" s="24"/>
      <c r="F1058" s="29"/>
      <c r="G1058" s="24"/>
      <c r="H1058" s="29"/>
    </row>
    <row r="1059" ht="15.0" customHeight="1">
      <c r="A1059" s="1"/>
      <c r="B1059" s="23"/>
      <c r="C1059" s="22"/>
      <c r="D1059" s="29"/>
      <c r="E1059" s="24"/>
      <c r="F1059" s="29"/>
      <c r="G1059" s="24"/>
      <c r="H1059" s="29"/>
    </row>
    <row r="1060" ht="15.0" customHeight="1">
      <c r="A1060" s="1"/>
      <c r="B1060" s="23"/>
      <c r="C1060" s="22"/>
      <c r="D1060" s="29"/>
      <c r="E1060" s="24"/>
      <c r="F1060" s="29"/>
      <c r="G1060" s="24"/>
      <c r="H1060" s="29"/>
    </row>
    <row r="1061" ht="15.0" customHeight="1">
      <c r="A1061" s="1"/>
      <c r="B1061" s="23"/>
      <c r="C1061" s="22"/>
      <c r="D1061" s="29"/>
      <c r="E1061" s="24"/>
      <c r="F1061" s="29"/>
      <c r="G1061" s="24"/>
      <c r="H1061" s="29"/>
    </row>
    <row r="1062" ht="15.0" customHeight="1">
      <c r="A1062" s="1"/>
      <c r="B1062" s="23"/>
      <c r="C1062" s="22"/>
      <c r="D1062" s="29"/>
      <c r="E1062" s="24"/>
      <c r="F1062" s="29"/>
      <c r="G1062" s="24"/>
      <c r="H1062" s="29"/>
    </row>
    <row r="1063" ht="15.0" customHeight="1">
      <c r="A1063" s="1"/>
      <c r="B1063" s="23"/>
      <c r="C1063" s="22"/>
      <c r="D1063" s="29"/>
      <c r="E1063" s="24"/>
      <c r="F1063" s="29"/>
      <c r="G1063" s="24"/>
      <c r="H1063" s="29"/>
    </row>
    <row r="1064" ht="15.0" customHeight="1">
      <c r="A1064" s="1"/>
      <c r="B1064" s="23"/>
      <c r="C1064" s="22"/>
      <c r="D1064" s="29"/>
      <c r="E1064" s="24"/>
      <c r="F1064" s="29"/>
      <c r="G1064" s="24"/>
      <c r="H1064" s="29"/>
    </row>
    <row r="1065" ht="15.0" customHeight="1">
      <c r="A1065" s="1"/>
      <c r="B1065" s="23"/>
      <c r="C1065" s="22"/>
      <c r="D1065" s="29"/>
      <c r="E1065" s="24"/>
      <c r="F1065" s="29"/>
      <c r="G1065" s="24"/>
      <c r="H1065" s="29"/>
    </row>
    <row r="1066" ht="15.0" customHeight="1">
      <c r="A1066" s="1"/>
      <c r="B1066" s="23"/>
      <c r="C1066" s="22"/>
      <c r="D1066" s="29"/>
      <c r="E1066" s="24"/>
      <c r="F1066" s="29"/>
      <c r="G1066" s="24"/>
      <c r="H1066" s="29"/>
    </row>
    <row r="1067" ht="15.0" customHeight="1">
      <c r="A1067" s="1"/>
      <c r="B1067" s="23"/>
      <c r="C1067" s="22"/>
      <c r="D1067" s="29"/>
      <c r="E1067" s="24"/>
      <c r="F1067" s="29"/>
      <c r="G1067" s="24"/>
      <c r="H1067" s="29"/>
    </row>
    <row r="1068" ht="15.0" customHeight="1">
      <c r="A1068" s="1"/>
      <c r="B1068" s="23"/>
      <c r="C1068" s="22"/>
      <c r="D1068" s="29"/>
      <c r="E1068" s="24"/>
      <c r="F1068" s="29"/>
      <c r="G1068" s="24"/>
      <c r="H1068" s="29"/>
    </row>
    <row r="1069" ht="15.0" customHeight="1">
      <c r="A1069" s="1"/>
      <c r="B1069" s="23"/>
      <c r="C1069" s="22"/>
      <c r="D1069" s="29"/>
      <c r="E1069" s="24"/>
      <c r="F1069" s="29"/>
      <c r="G1069" s="24"/>
      <c r="H1069" s="29"/>
    </row>
    <row r="1070" ht="15.0" customHeight="1">
      <c r="A1070" s="1"/>
      <c r="B1070" s="23"/>
      <c r="C1070" s="22"/>
      <c r="D1070" s="29"/>
      <c r="E1070" s="24"/>
      <c r="F1070" s="29"/>
      <c r="G1070" s="24"/>
      <c r="H1070" s="29"/>
    </row>
    <row r="1071" ht="15.0" customHeight="1">
      <c r="A1071" s="1"/>
      <c r="B1071" s="23"/>
      <c r="C1071" s="22"/>
      <c r="D1071" s="29"/>
      <c r="E1071" s="24"/>
      <c r="F1071" s="29"/>
      <c r="G1071" s="24"/>
      <c r="H1071" s="29"/>
    </row>
    <row r="1072" ht="15.0" customHeight="1">
      <c r="A1072" s="1"/>
      <c r="B1072" s="23"/>
      <c r="C1072" s="22"/>
      <c r="D1072" s="29"/>
      <c r="E1072" s="24"/>
      <c r="F1072" s="29"/>
      <c r="G1072" s="24"/>
      <c r="H1072" s="29"/>
    </row>
    <row r="1073" ht="15.75" customHeight="1">
      <c r="A1073" s="1"/>
      <c r="B1073" s="2" t="s">
        <v>146</v>
      </c>
      <c r="C1073" s="3"/>
      <c r="D1073" s="3"/>
      <c r="E1073" s="3"/>
      <c r="F1073" s="3"/>
      <c r="G1073" s="3"/>
      <c r="H1073" s="4"/>
    </row>
    <row r="1074" ht="15.75" customHeight="1">
      <c r="A1074" s="1"/>
      <c r="B1074" s="5" t="str">
        <f>+$B$2</f>
        <v>                                                                        FY 2024/2025 Budget</v>
      </c>
      <c r="C1074" s="6"/>
      <c r="D1074" s="6"/>
      <c r="E1074" s="6"/>
      <c r="F1074" s="6"/>
      <c r="G1074" s="6"/>
      <c r="H1074" s="7"/>
    </row>
    <row r="1075" ht="12.75" customHeight="1">
      <c r="A1075" s="1"/>
      <c r="B1075" s="1"/>
      <c r="C1075" s="1"/>
      <c r="D1075" s="1"/>
      <c r="E1075" s="1"/>
      <c r="F1075" s="1"/>
      <c r="G1075" s="1"/>
      <c r="H1075" s="1"/>
    </row>
    <row r="1076" ht="15.0" customHeight="1">
      <c r="A1076" s="1"/>
      <c r="B1076" s="8" t="s">
        <v>2</v>
      </c>
      <c r="C1076" s="22"/>
      <c r="D1076" s="10" t="s">
        <v>2</v>
      </c>
      <c r="E1076" s="11"/>
      <c r="F1076" s="11" t="s">
        <v>2</v>
      </c>
      <c r="G1076" s="11"/>
      <c r="H1076" s="12" t="str">
        <f>+$H$4</f>
        <v>Tenative</v>
      </c>
    </row>
    <row r="1077" ht="15.0" customHeight="1">
      <c r="A1077" s="1"/>
      <c r="B1077" s="13" t="s">
        <v>2</v>
      </c>
      <c r="C1077" s="22"/>
      <c r="D1077" s="14" t="str">
        <f>+$D$5</f>
        <v>Actual</v>
      </c>
      <c r="E1077" s="15"/>
      <c r="F1077" s="15" t="str">
        <f>+$F$5</f>
        <v>Budget</v>
      </c>
      <c r="G1077" s="15"/>
      <c r="H1077" s="16" t="str">
        <f>+$H$5</f>
        <v>Budget</v>
      </c>
    </row>
    <row r="1078" ht="15.0" customHeight="1">
      <c r="A1078" s="1"/>
      <c r="B1078" s="17" t="s">
        <v>6</v>
      </c>
      <c r="C1078" s="22"/>
      <c r="D1078" s="18" t="str">
        <f>+$D$6</f>
        <v>FY 2023</v>
      </c>
      <c r="E1078" s="19"/>
      <c r="F1078" s="19" t="str">
        <f>+$F$6</f>
        <v>FY 2024</v>
      </c>
      <c r="G1078" s="19"/>
      <c r="H1078" s="20" t="str">
        <f>+$H$6</f>
        <v>FY 2025</v>
      </c>
    </row>
    <row r="1079" ht="15.0" customHeight="1">
      <c r="A1079" s="1"/>
      <c r="B1079" s="21"/>
      <c r="C1079" s="22"/>
      <c r="D1079" s="21"/>
      <c r="E1079" s="21"/>
      <c r="F1079" s="21"/>
      <c r="G1079" s="21"/>
      <c r="H1079" s="21"/>
    </row>
    <row r="1080" ht="15.0" customHeight="1">
      <c r="A1080" s="1"/>
      <c r="B1080" s="23" t="s">
        <v>99</v>
      </c>
      <c r="C1080" s="22"/>
      <c r="D1080" s="22"/>
      <c r="E1080" s="24"/>
      <c r="F1080" s="22"/>
      <c r="G1080" s="24"/>
      <c r="H1080" s="22"/>
    </row>
    <row r="1081" ht="15.0" customHeight="1">
      <c r="A1081" s="1"/>
      <c r="B1081" s="22" t="s">
        <v>147</v>
      </c>
      <c r="C1081" s="22"/>
      <c r="D1081" s="24">
        <v>185767.0</v>
      </c>
      <c r="E1081" s="24" t="s">
        <v>2</v>
      </c>
      <c r="F1081" s="24">
        <v>180000.0</v>
      </c>
      <c r="G1081" s="24"/>
      <c r="H1081" s="24">
        <v>200000.0</v>
      </c>
    </row>
    <row r="1082" ht="15.0" customHeight="1">
      <c r="A1082" s="1"/>
      <c r="B1082" s="22" t="s">
        <v>124</v>
      </c>
      <c r="C1082" s="22"/>
      <c r="D1082" s="31">
        <v>0.0</v>
      </c>
      <c r="E1082" s="31"/>
      <c r="F1082" s="31">
        <v>1000.0</v>
      </c>
      <c r="G1082" s="31"/>
      <c r="H1082" s="31">
        <v>1000.0</v>
      </c>
    </row>
    <row r="1083" ht="15.0" customHeight="1">
      <c r="A1083" s="1"/>
      <c r="B1083" s="22" t="s">
        <v>148</v>
      </c>
      <c r="C1083" s="22"/>
      <c r="D1083" s="31">
        <v>23700.0</v>
      </c>
      <c r="E1083" s="31"/>
      <c r="F1083" s="31">
        <v>14000.0</v>
      </c>
      <c r="G1083" s="31"/>
      <c r="H1083" s="31">
        <v>14000.0</v>
      </c>
    </row>
    <row r="1084" ht="15.0" customHeight="1">
      <c r="A1084" s="1"/>
      <c r="B1084" s="22" t="s">
        <v>149</v>
      </c>
      <c r="C1084" s="22"/>
      <c r="D1084" s="31">
        <v>0.0</v>
      </c>
      <c r="E1084" s="31"/>
      <c r="F1084" s="31">
        <v>0.0</v>
      </c>
      <c r="G1084" s="31"/>
      <c r="H1084" s="31">
        <v>0.0</v>
      </c>
    </row>
    <row r="1085" ht="15.0" customHeight="1">
      <c r="A1085" s="1"/>
      <c r="B1085" s="23" t="s">
        <v>37</v>
      </c>
      <c r="C1085" s="22"/>
      <c r="D1085" s="26">
        <f>SUM(D1081:D1084)</f>
        <v>209467</v>
      </c>
      <c r="E1085" s="24" t="s">
        <v>2</v>
      </c>
      <c r="F1085" s="26">
        <f>SUM(F1081:F1084)</f>
        <v>195000</v>
      </c>
      <c r="G1085" s="24"/>
      <c r="H1085" s="26">
        <f>SUM(H1081:H1084)</f>
        <v>215000</v>
      </c>
    </row>
    <row r="1086" ht="15.0" customHeight="1">
      <c r="A1086" s="1"/>
      <c r="B1086" s="23"/>
      <c r="C1086" s="22"/>
      <c r="D1086" s="29"/>
      <c r="E1086" s="24"/>
      <c r="F1086" s="29"/>
      <c r="G1086" s="24"/>
      <c r="H1086" s="29"/>
    </row>
    <row r="1087" ht="15.0" customHeight="1">
      <c r="A1087" s="1"/>
      <c r="B1087" s="23" t="s">
        <v>75</v>
      </c>
      <c r="C1087" s="22"/>
      <c r="D1087" s="22"/>
      <c r="E1087" s="24"/>
      <c r="F1087" s="22"/>
      <c r="G1087" s="24"/>
      <c r="H1087" s="22"/>
    </row>
    <row r="1088" ht="15.0" customHeight="1">
      <c r="A1088" s="1"/>
      <c r="B1088" s="22" t="s">
        <v>104</v>
      </c>
      <c r="C1088" s="22"/>
      <c r="D1088" s="24">
        <v>3267.0</v>
      </c>
      <c r="E1088" s="24" t="s">
        <v>2</v>
      </c>
      <c r="F1088" s="24">
        <v>10000.0</v>
      </c>
      <c r="G1088" s="24"/>
      <c r="H1088" s="24">
        <v>6000.0</v>
      </c>
    </row>
    <row r="1089" ht="15.0" customHeight="1">
      <c r="A1089" s="1"/>
      <c r="B1089" s="22" t="s">
        <v>135</v>
      </c>
      <c r="C1089" s="22"/>
      <c r="D1089" s="25">
        <v>869154.0</v>
      </c>
      <c r="E1089" s="25"/>
      <c r="F1089" s="31">
        <v>0.0</v>
      </c>
      <c r="G1089" s="31"/>
      <c r="H1089" s="31">
        <v>0.0</v>
      </c>
    </row>
    <row r="1090" ht="15.0" customHeight="1">
      <c r="A1090" s="1"/>
      <c r="B1090" s="22" t="s">
        <v>106</v>
      </c>
      <c r="C1090" s="22"/>
      <c r="D1090" s="31">
        <v>0.0</v>
      </c>
      <c r="E1090" s="31"/>
      <c r="F1090" s="31">
        <f>89400-2050+1000</f>
        <v>88350</v>
      </c>
      <c r="G1090" s="31"/>
      <c r="H1090" s="31">
        <v>76550.0</v>
      </c>
    </row>
    <row r="1091" ht="15.0" customHeight="1">
      <c r="A1091" s="1"/>
      <c r="B1091" s="23" t="s">
        <v>107</v>
      </c>
      <c r="C1091" s="22"/>
      <c r="D1091" s="26">
        <f>SUM(D1088:D1090)</f>
        <v>872421</v>
      </c>
      <c r="E1091" s="24" t="s">
        <v>2</v>
      </c>
      <c r="F1091" s="26">
        <f>SUM(F1088:F1090)</f>
        <v>98350</v>
      </c>
      <c r="G1091" s="24"/>
      <c r="H1091" s="26">
        <f>SUM(H1088:H1090)</f>
        <v>82550</v>
      </c>
    </row>
    <row r="1092" ht="15.0" customHeight="1">
      <c r="A1092" s="1"/>
      <c r="B1092" s="23"/>
      <c r="C1092" s="22"/>
      <c r="D1092" s="30"/>
      <c r="E1092" s="24"/>
      <c r="F1092" s="30"/>
      <c r="G1092" s="24"/>
      <c r="H1092" s="30"/>
    </row>
    <row r="1093" ht="15.75" customHeight="1">
      <c r="A1093" s="1"/>
      <c r="B1093" s="23" t="s">
        <v>108</v>
      </c>
      <c r="C1093" s="22"/>
      <c r="D1093" s="33">
        <f>+D1085+D1091</f>
        <v>1081888</v>
      </c>
      <c r="E1093" s="24" t="s">
        <v>2</v>
      </c>
      <c r="F1093" s="33">
        <f>+F1085+F1091</f>
        <v>293350</v>
      </c>
      <c r="G1093" s="24"/>
      <c r="H1093" s="33">
        <f>+H1085+H1091</f>
        <v>297550</v>
      </c>
      <c r="K1093" s="34">
        <f>D1093+D1144</f>
        <v>1120770</v>
      </c>
    </row>
    <row r="1094" ht="15.75" customHeight="1">
      <c r="A1094" s="1"/>
      <c r="B1094" s="23"/>
      <c r="C1094" s="22"/>
      <c r="D1094" s="29"/>
      <c r="E1094" s="24"/>
      <c r="F1094" s="29"/>
      <c r="G1094" s="24"/>
      <c r="H1094" s="29"/>
    </row>
    <row r="1095" ht="15.0" customHeight="1">
      <c r="A1095" s="1"/>
      <c r="B1095" s="23"/>
      <c r="C1095" s="22"/>
      <c r="D1095" s="29"/>
      <c r="E1095" s="24"/>
      <c r="F1095" s="29"/>
      <c r="G1095" s="24"/>
      <c r="H1095" s="29"/>
    </row>
    <row r="1096" ht="15.0" customHeight="1">
      <c r="A1096" s="1"/>
      <c r="B1096" s="22"/>
      <c r="C1096" s="22"/>
      <c r="D1096" s="24"/>
      <c r="E1096" s="24"/>
      <c r="F1096" s="24"/>
      <c r="G1096" s="24"/>
      <c r="H1096" s="24"/>
    </row>
    <row r="1097" ht="15.0" customHeight="1">
      <c r="A1097" s="1"/>
      <c r="B1097" s="8" t="s">
        <v>2</v>
      </c>
      <c r="C1097" s="22"/>
      <c r="D1097" s="10" t="s">
        <v>2</v>
      </c>
      <c r="E1097" s="11"/>
      <c r="F1097" s="11" t="s">
        <v>2</v>
      </c>
      <c r="G1097" s="11"/>
      <c r="H1097" s="12" t="str">
        <f>+$H$4</f>
        <v>Tenative</v>
      </c>
    </row>
    <row r="1098" ht="15.0" customHeight="1">
      <c r="A1098" s="1"/>
      <c r="B1098" s="13" t="s">
        <v>2</v>
      </c>
      <c r="C1098" s="22"/>
      <c r="D1098" s="14" t="str">
        <f>+$D$5</f>
        <v>Actual</v>
      </c>
      <c r="E1098" s="15"/>
      <c r="F1098" s="15" t="str">
        <f>+$F$5</f>
        <v>Budget</v>
      </c>
      <c r="G1098" s="15"/>
      <c r="H1098" s="16" t="str">
        <f>+$H$5</f>
        <v>Budget</v>
      </c>
    </row>
    <row r="1099" ht="15.0" customHeight="1">
      <c r="A1099" s="1"/>
      <c r="B1099" s="17" t="s">
        <v>109</v>
      </c>
      <c r="C1099" s="22"/>
      <c r="D1099" s="18" t="str">
        <f>+$D$6</f>
        <v>FY 2023</v>
      </c>
      <c r="E1099" s="19"/>
      <c r="F1099" s="19" t="str">
        <f>+$F$6</f>
        <v>FY 2024</v>
      </c>
      <c r="G1099" s="19"/>
      <c r="H1099" s="20" t="str">
        <f>+$H$6</f>
        <v>FY 2025</v>
      </c>
    </row>
    <row r="1100" ht="15.0" customHeight="1">
      <c r="A1100" s="1"/>
      <c r="B1100" s="22"/>
      <c r="C1100" s="22"/>
      <c r="D1100" s="24"/>
      <c r="E1100" s="24"/>
      <c r="F1100" s="24"/>
      <c r="G1100" s="24"/>
      <c r="H1100" s="24"/>
    </row>
    <row r="1101" ht="15.0" customHeight="1">
      <c r="A1101" s="1"/>
      <c r="B1101" s="22" t="s">
        <v>150</v>
      </c>
      <c r="C1101" s="22"/>
      <c r="D1101" s="24" t="str">
        <f t="shared" ref="D1101:D1104" si="12">#REF!</f>
        <v>#REF!</v>
      </c>
      <c r="E1101" s="24" t="s">
        <v>2</v>
      </c>
      <c r="F1101" s="24" t="str">
        <f t="shared" ref="F1101:F1104" si="13">#REF!</f>
        <v>#REF!</v>
      </c>
      <c r="G1101" s="24"/>
      <c r="H1101" s="24" t="str">
        <f t="shared" ref="H1101:H1104" si="14">#REF!</f>
        <v>#REF!</v>
      </c>
    </row>
    <row r="1102" ht="15.0" customHeight="1">
      <c r="A1102" s="1"/>
      <c r="B1102" s="22" t="s">
        <v>111</v>
      </c>
      <c r="C1102" s="22"/>
      <c r="D1102" s="31" t="str">
        <f t="shared" si="12"/>
        <v>#REF!</v>
      </c>
      <c r="E1102" s="31"/>
      <c r="F1102" s="31" t="str">
        <f t="shared" si="13"/>
        <v>#REF!</v>
      </c>
      <c r="G1102" s="31"/>
      <c r="H1102" s="31" t="str">
        <f t="shared" si="14"/>
        <v>#REF!</v>
      </c>
    </row>
    <row r="1103" ht="15.0" customHeight="1">
      <c r="A1103" s="1"/>
      <c r="B1103" s="22" t="s">
        <v>151</v>
      </c>
      <c r="C1103" s="22"/>
      <c r="D1103" s="31" t="str">
        <f t="shared" si="12"/>
        <v>#REF!</v>
      </c>
      <c r="E1103" s="31"/>
      <c r="F1103" s="31" t="str">
        <f t="shared" si="13"/>
        <v>#REF!</v>
      </c>
      <c r="G1103" s="31"/>
      <c r="H1103" s="56" t="str">
        <f t="shared" si="14"/>
        <v>#REF!</v>
      </c>
    </row>
    <row r="1104" ht="15.0" customHeight="1">
      <c r="A1104" s="1"/>
      <c r="B1104" s="23" t="s">
        <v>115</v>
      </c>
      <c r="C1104" s="22"/>
      <c r="D1104" s="26" t="str">
        <f t="shared" si="12"/>
        <v>#REF!</v>
      </c>
      <c r="E1104" s="24" t="s">
        <v>2</v>
      </c>
      <c r="F1104" s="26" t="str">
        <f t="shared" si="13"/>
        <v>#REF!</v>
      </c>
      <c r="G1104" s="24"/>
      <c r="H1104" s="26" t="str">
        <f t="shared" si="14"/>
        <v>#REF!</v>
      </c>
      <c r="K1104" s="34" t="str">
        <f>D1104+D1153</f>
        <v>#REF!</v>
      </c>
    </row>
    <row r="1105" ht="15.0" customHeight="1">
      <c r="A1105" s="1"/>
      <c r="B1105" s="22"/>
      <c r="C1105" s="22"/>
      <c r="D1105" s="24"/>
      <c r="E1105" s="24" t="s">
        <v>2</v>
      </c>
      <c r="F1105" s="24"/>
      <c r="G1105" s="24"/>
      <c r="H1105" s="24"/>
    </row>
    <row r="1106" ht="15.75" customHeight="1">
      <c r="A1106" s="1"/>
      <c r="B1106" s="23" t="s">
        <v>52</v>
      </c>
      <c r="C1106" s="22"/>
      <c r="D1106" s="33" t="str">
        <f>+D1093-D1104</f>
        <v>#REF!</v>
      </c>
      <c r="E1106" s="24" t="s">
        <v>2</v>
      </c>
      <c r="F1106" s="33" t="str">
        <f>+F1093-F1104</f>
        <v>#REF!</v>
      </c>
      <c r="G1106" s="24"/>
      <c r="H1106" s="33" t="str">
        <f>+H1093-H1104</f>
        <v>#REF!</v>
      </c>
    </row>
    <row r="1107" ht="15.75" customHeight="1">
      <c r="A1107" s="1"/>
      <c r="B1107" s="23"/>
      <c r="C1107" s="22"/>
      <c r="D1107" s="29"/>
      <c r="E1107" s="24"/>
      <c r="F1107" s="29"/>
      <c r="G1107" s="24"/>
      <c r="H1107" s="39"/>
    </row>
    <row r="1108" ht="15.0" customHeight="1">
      <c r="A1108" s="1"/>
      <c r="B1108" s="23"/>
      <c r="C1108" s="22"/>
      <c r="D1108" s="29"/>
      <c r="E1108" s="24"/>
      <c r="F1108" s="29"/>
      <c r="G1108" s="24"/>
      <c r="H1108" s="39"/>
    </row>
    <row r="1109" ht="14.25" customHeight="1">
      <c r="A1109" s="1"/>
      <c r="B1109" s="32"/>
      <c r="L1109" s="23" t="s">
        <v>116</v>
      </c>
      <c r="M1109" s="1"/>
      <c r="N1109" s="1"/>
      <c r="O1109" s="1"/>
      <c r="P1109" s="1"/>
      <c r="Q1109" s="1"/>
      <c r="R1109" s="26">
        <v>587108.0</v>
      </c>
    </row>
    <row r="1110" ht="14.25" customHeight="1">
      <c r="A1110" s="1"/>
      <c r="L1110" s="38"/>
      <c r="M1110" s="1"/>
      <c r="N1110" s="1"/>
      <c r="O1110" s="1"/>
      <c r="P1110" s="1"/>
      <c r="Q1110" s="1"/>
      <c r="R1110" s="39"/>
    </row>
    <row r="1111" ht="14.25" customHeight="1">
      <c r="A1111" s="1"/>
      <c r="L1111" s="23" t="s">
        <v>52</v>
      </c>
      <c r="M1111" s="1"/>
      <c r="N1111" s="1"/>
      <c r="O1111" s="1"/>
      <c r="P1111" s="1"/>
      <c r="Q1111" s="1"/>
      <c r="R1111" s="58" t="str">
        <f>+H1106</f>
        <v>#REF!</v>
      </c>
    </row>
    <row r="1112" ht="14.25" customHeight="1">
      <c r="A1112" s="1"/>
      <c r="L1112" s="23"/>
      <c r="M1112" s="1"/>
      <c r="N1112" s="1"/>
      <c r="O1112" s="1"/>
      <c r="P1112" s="1"/>
      <c r="Q1112" s="1"/>
      <c r="R1112" s="39"/>
    </row>
    <row r="1113" ht="15.0" customHeight="1">
      <c r="A1113" s="1"/>
      <c r="L1113" s="23" t="s">
        <v>55</v>
      </c>
      <c r="M1113" s="1"/>
      <c r="N1113" s="1"/>
      <c r="O1113" s="1"/>
      <c r="P1113" s="1"/>
      <c r="Q1113" s="24"/>
      <c r="R1113" s="41">
        <f>-H1090</f>
        <v>-76550</v>
      </c>
    </row>
    <row r="1114" ht="14.25" customHeight="1">
      <c r="A1114" s="1"/>
      <c r="L1114" s="38"/>
      <c r="M1114" s="1"/>
      <c r="N1114" s="1"/>
      <c r="O1114" s="1"/>
      <c r="P1114" s="1"/>
      <c r="Q1114" s="1"/>
      <c r="R1114" s="39"/>
    </row>
    <row r="1115" ht="15.0" customHeight="1">
      <c r="A1115" s="1"/>
      <c r="L1115" s="23" t="s">
        <v>117</v>
      </c>
      <c r="M1115" s="1"/>
      <c r="N1115" s="1"/>
      <c r="O1115" s="1"/>
      <c r="P1115" s="1"/>
      <c r="Q1115" s="1"/>
      <c r="R1115" s="55" t="str">
        <f>+R1109+R1111++R1113</f>
        <v>#REF!</v>
      </c>
    </row>
    <row r="1116" ht="15.0" customHeight="1">
      <c r="A1116" s="1"/>
      <c r="L1116" s="23"/>
      <c r="M1116" s="1"/>
      <c r="N1116" s="1"/>
      <c r="O1116" s="1"/>
      <c r="P1116" s="1"/>
      <c r="Q1116" s="1"/>
      <c r="R1116" s="59"/>
    </row>
    <row r="1117" ht="14.25" customHeight="1">
      <c r="A1117" s="1"/>
      <c r="B1117" s="23"/>
      <c r="C1117" s="1"/>
      <c r="D1117" s="1"/>
      <c r="E1117" s="1"/>
      <c r="F1117" s="1"/>
      <c r="G1117" s="1"/>
      <c r="H1117" s="29"/>
    </row>
    <row r="1118" ht="14.25" customHeight="1">
      <c r="A1118" s="1"/>
      <c r="B1118" s="23"/>
      <c r="C1118" s="1"/>
      <c r="D1118" s="1"/>
      <c r="E1118" s="1"/>
      <c r="F1118" s="1"/>
      <c r="G1118" s="1"/>
      <c r="H1118" s="29"/>
    </row>
    <row r="1119" ht="15.0" customHeight="1">
      <c r="A1119" s="1"/>
      <c r="B1119" s="23"/>
      <c r="C1119" s="22"/>
      <c r="D1119" s="29"/>
      <c r="E1119" s="24"/>
      <c r="F1119" s="29"/>
      <c r="G1119" s="24"/>
      <c r="H1119" s="29"/>
    </row>
    <row r="1120" ht="15.0" customHeight="1">
      <c r="A1120" s="1"/>
      <c r="B1120" s="23"/>
      <c r="C1120" s="22"/>
      <c r="D1120" s="29"/>
      <c r="E1120" s="24"/>
      <c r="F1120" s="29"/>
      <c r="G1120" s="24"/>
      <c r="H1120" s="29"/>
    </row>
    <row r="1121" ht="15.0" customHeight="1">
      <c r="A1121" s="1"/>
      <c r="B1121" s="23"/>
      <c r="C1121" s="22"/>
      <c r="D1121" s="29"/>
      <c r="E1121" s="24"/>
      <c r="F1121" s="29"/>
      <c r="G1121" s="24"/>
      <c r="H1121" s="29"/>
    </row>
    <row r="1122" ht="15.0" customHeight="1">
      <c r="A1122" s="1"/>
      <c r="B1122" s="23"/>
      <c r="C1122" s="22"/>
      <c r="D1122" s="29"/>
      <c r="E1122" s="24"/>
      <c r="F1122" s="29"/>
      <c r="G1122" s="24"/>
      <c r="H1122" s="29"/>
    </row>
    <row r="1123" ht="15.0" customHeight="1">
      <c r="A1123" s="1"/>
      <c r="B1123" s="23"/>
      <c r="C1123" s="22"/>
      <c r="D1123" s="29"/>
      <c r="E1123" s="24"/>
      <c r="F1123" s="29"/>
      <c r="G1123" s="24"/>
      <c r="H1123" s="29"/>
    </row>
    <row r="1124" ht="15.0" customHeight="1">
      <c r="A1124" s="1"/>
      <c r="B1124" s="23"/>
      <c r="C1124" s="22"/>
      <c r="D1124" s="29"/>
      <c r="E1124" s="24"/>
      <c r="F1124" s="29"/>
      <c r="G1124" s="24"/>
      <c r="H1124" s="29"/>
    </row>
    <row r="1125" ht="15.0" customHeight="1">
      <c r="A1125" s="1"/>
      <c r="B1125" s="23"/>
      <c r="C1125" s="22"/>
      <c r="D1125" s="29"/>
      <c r="E1125" s="24"/>
      <c r="F1125" s="29"/>
      <c r="G1125" s="24"/>
      <c r="H1125" s="29"/>
    </row>
    <row r="1126" ht="15.0" customHeight="1">
      <c r="A1126" s="1"/>
      <c r="B1126" s="23"/>
      <c r="C1126" s="22"/>
      <c r="D1126" s="29"/>
      <c r="E1126" s="24"/>
      <c r="F1126" s="29"/>
      <c r="G1126" s="24"/>
      <c r="H1126" s="29"/>
    </row>
    <row r="1127" ht="15.0" customHeight="1">
      <c r="A1127" s="1"/>
      <c r="B1127" s="23"/>
      <c r="C1127" s="22"/>
      <c r="D1127" s="29"/>
      <c r="E1127" s="24"/>
      <c r="F1127" s="29"/>
      <c r="G1127" s="24"/>
      <c r="H1127" s="29"/>
    </row>
    <row r="1128" ht="15.0" customHeight="1">
      <c r="A1128" s="1"/>
      <c r="B1128" s="23"/>
      <c r="C1128" s="22"/>
      <c r="D1128" s="29"/>
      <c r="E1128" s="24"/>
      <c r="F1128" s="29"/>
      <c r="G1128" s="24"/>
      <c r="H1128" s="29"/>
    </row>
    <row r="1129" ht="15.0" customHeight="1">
      <c r="A1129" s="1"/>
      <c r="B1129" s="23"/>
      <c r="C1129" s="22"/>
      <c r="D1129" s="29"/>
      <c r="E1129" s="24"/>
      <c r="F1129" s="29"/>
      <c r="G1129" s="24"/>
      <c r="H1129" s="29"/>
    </row>
    <row r="1130" ht="15.0" customHeight="1">
      <c r="A1130" s="1"/>
      <c r="B1130" s="23"/>
      <c r="C1130" s="22"/>
      <c r="D1130" s="29"/>
      <c r="E1130" s="24"/>
      <c r="F1130" s="29"/>
      <c r="G1130" s="24"/>
      <c r="H1130" s="29"/>
    </row>
    <row r="1131" ht="15.0" customHeight="1">
      <c r="A1131" s="1"/>
      <c r="B1131" s="23"/>
      <c r="C1131" s="22"/>
      <c r="D1131" s="29"/>
      <c r="E1131" s="24"/>
      <c r="F1131" s="29"/>
      <c r="G1131" s="24"/>
      <c r="H1131" s="29"/>
    </row>
    <row r="1132" ht="15.0" customHeight="1">
      <c r="A1132" s="1"/>
      <c r="B1132" s="23"/>
      <c r="C1132" s="22"/>
      <c r="D1132" s="29"/>
      <c r="E1132" s="24"/>
      <c r="F1132" s="29"/>
      <c r="G1132" s="24"/>
      <c r="H1132" s="29"/>
    </row>
    <row r="1133" ht="15.0" customHeight="1">
      <c r="A1133" s="1"/>
      <c r="B1133" s="23"/>
      <c r="C1133" s="22"/>
      <c r="D1133" s="29"/>
      <c r="E1133" s="24"/>
      <c r="F1133" s="29"/>
      <c r="G1133" s="24"/>
      <c r="H1133" s="29"/>
    </row>
    <row r="1134" ht="15.75" customHeight="1">
      <c r="A1134" s="1"/>
      <c r="B1134" s="2" t="s">
        <v>152</v>
      </c>
      <c r="C1134" s="3"/>
      <c r="D1134" s="3"/>
      <c r="E1134" s="3"/>
      <c r="F1134" s="3"/>
      <c r="G1134" s="3"/>
      <c r="H1134" s="4"/>
    </row>
    <row r="1135" ht="15.75" customHeight="1">
      <c r="A1135" s="1"/>
      <c r="B1135" s="5" t="str">
        <f>+$B$2</f>
        <v>                                                                        FY 2024/2025 Budget</v>
      </c>
      <c r="C1135" s="6"/>
      <c r="D1135" s="6"/>
      <c r="E1135" s="6"/>
      <c r="F1135" s="6"/>
      <c r="G1135" s="6"/>
      <c r="H1135" s="7"/>
    </row>
    <row r="1136" ht="12.75" customHeight="1">
      <c r="A1136" s="1"/>
      <c r="B1136" s="1"/>
      <c r="C1136" s="1"/>
      <c r="D1136" s="1"/>
      <c r="E1136" s="1"/>
      <c r="F1136" s="1"/>
      <c r="G1136" s="1"/>
      <c r="H1136" s="1"/>
    </row>
    <row r="1137" ht="15.0" customHeight="1">
      <c r="A1137" s="1"/>
      <c r="B1137" s="8" t="s">
        <v>2</v>
      </c>
      <c r="C1137" s="22"/>
      <c r="D1137" s="10" t="s">
        <v>2</v>
      </c>
      <c r="E1137" s="11"/>
      <c r="F1137" s="11" t="s">
        <v>2</v>
      </c>
      <c r="G1137" s="11"/>
      <c r="H1137" s="12" t="str">
        <f>+$H$4</f>
        <v>Tenative</v>
      </c>
    </row>
    <row r="1138" ht="15.0" customHeight="1">
      <c r="A1138" s="1"/>
      <c r="B1138" s="13" t="s">
        <v>2</v>
      </c>
      <c r="C1138" s="22"/>
      <c r="D1138" s="14" t="str">
        <f>+$D$5</f>
        <v>Actual</v>
      </c>
      <c r="E1138" s="15"/>
      <c r="F1138" s="15" t="str">
        <f>+$F$5</f>
        <v>Budget</v>
      </c>
      <c r="G1138" s="15"/>
      <c r="H1138" s="16" t="str">
        <f>+$H$5</f>
        <v>Budget</v>
      </c>
    </row>
    <row r="1139" ht="15.0" customHeight="1">
      <c r="A1139" s="1"/>
      <c r="B1139" s="17" t="s">
        <v>6</v>
      </c>
      <c r="C1139" s="22"/>
      <c r="D1139" s="18" t="str">
        <f>+$D$6</f>
        <v>FY 2023</v>
      </c>
      <c r="E1139" s="19"/>
      <c r="F1139" s="19" t="str">
        <f>+$F$6</f>
        <v>FY 2024</v>
      </c>
      <c r="G1139" s="19"/>
      <c r="H1139" s="20" t="str">
        <f>+$H$6</f>
        <v>FY 2025</v>
      </c>
    </row>
    <row r="1140" ht="12.75" customHeight="1">
      <c r="A1140" s="1"/>
      <c r="B1140" s="1"/>
      <c r="C1140" s="1"/>
      <c r="D1140" s="1"/>
      <c r="E1140" s="1"/>
      <c r="F1140" s="1"/>
      <c r="G1140" s="1"/>
      <c r="H1140" s="1"/>
    </row>
    <row r="1141" ht="15.0" customHeight="1">
      <c r="A1141" s="1"/>
      <c r="B1141" s="22" t="s">
        <v>153</v>
      </c>
      <c r="C1141" s="22"/>
      <c r="D1141" s="24">
        <v>36428.0</v>
      </c>
      <c r="E1141" s="24" t="s">
        <v>2</v>
      </c>
      <c r="F1141" s="24">
        <v>4500.0</v>
      </c>
      <c r="G1141" s="24">
        <v>6287.0</v>
      </c>
      <c r="H1141" s="24">
        <v>25000.0</v>
      </c>
    </row>
    <row r="1142" ht="15.0" customHeight="1">
      <c r="A1142" s="1"/>
      <c r="B1142" s="22" t="s">
        <v>35</v>
      </c>
      <c r="C1142" s="22"/>
      <c r="D1142" s="25">
        <v>2454.0</v>
      </c>
      <c r="E1142" s="24"/>
      <c r="F1142" s="25">
        <v>0.0</v>
      </c>
      <c r="G1142" s="24"/>
      <c r="H1142" s="25">
        <v>0.0</v>
      </c>
    </row>
    <row r="1143" ht="15.0" customHeight="1">
      <c r="A1143" s="1"/>
      <c r="B1143" s="22" t="s">
        <v>65</v>
      </c>
      <c r="C1143" s="22"/>
      <c r="D1143" s="25">
        <v>0.0</v>
      </c>
      <c r="E1143" s="47"/>
      <c r="F1143" s="25">
        <v>0.0</v>
      </c>
      <c r="G1143" s="47"/>
      <c r="H1143" s="25">
        <v>0.0</v>
      </c>
    </row>
    <row r="1144" ht="15.0" customHeight="1">
      <c r="A1144" s="1"/>
      <c r="B1144" s="23" t="s">
        <v>66</v>
      </c>
      <c r="C1144" s="22"/>
      <c r="D1144" s="26">
        <f>SUM(D1141:D1143)</f>
        <v>38882</v>
      </c>
      <c r="E1144" s="24" t="s">
        <v>2</v>
      </c>
      <c r="F1144" s="26">
        <f>SUM(F1141:F1143)</f>
        <v>4500</v>
      </c>
      <c r="G1144" s="24"/>
      <c r="H1144" s="26">
        <f>SUM(H1141:H1143)</f>
        <v>25000</v>
      </c>
    </row>
    <row r="1145" ht="15.0" customHeight="1">
      <c r="A1145" s="1"/>
      <c r="B1145" s="22"/>
      <c r="C1145" s="22"/>
      <c r="D1145" s="24"/>
      <c r="E1145" s="24"/>
      <c r="F1145" s="24"/>
      <c r="G1145" s="24"/>
      <c r="H1145" s="24"/>
    </row>
    <row r="1146" ht="15.0" customHeight="1">
      <c r="A1146" s="1"/>
      <c r="B1146" s="23"/>
      <c r="C1146" s="22"/>
      <c r="D1146" s="29"/>
      <c r="E1146" s="24"/>
      <c r="F1146" s="29"/>
      <c r="G1146" s="24"/>
      <c r="H1146" s="29"/>
    </row>
    <row r="1147" ht="15.0" customHeight="1">
      <c r="A1147" s="1"/>
      <c r="B1147" s="8" t="s">
        <v>2</v>
      </c>
      <c r="C1147" s="22"/>
      <c r="D1147" s="10" t="s">
        <v>2</v>
      </c>
      <c r="E1147" s="11"/>
      <c r="F1147" s="11" t="s">
        <v>2</v>
      </c>
      <c r="G1147" s="11"/>
      <c r="H1147" s="12" t="str">
        <f>+$H$4</f>
        <v>Tenative</v>
      </c>
    </row>
    <row r="1148" ht="15.0" customHeight="1">
      <c r="A1148" s="1"/>
      <c r="B1148" s="13" t="s">
        <v>2</v>
      </c>
      <c r="C1148" s="22"/>
      <c r="D1148" s="14" t="str">
        <f>+$D$5</f>
        <v>Actual</v>
      </c>
      <c r="E1148" s="15"/>
      <c r="F1148" s="15" t="str">
        <f>+$F$5</f>
        <v>Budget</v>
      </c>
      <c r="G1148" s="15"/>
      <c r="H1148" s="16" t="str">
        <f>+$H$5</f>
        <v>Budget</v>
      </c>
    </row>
    <row r="1149" ht="15.0" customHeight="1">
      <c r="A1149" s="1"/>
      <c r="B1149" s="17" t="s">
        <v>44</v>
      </c>
      <c r="C1149" s="22"/>
      <c r="D1149" s="18" t="str">
        <f>+$D$6</f>
        <v>FY 2023</v>
      </c>
      <c r="E1149" s="19"/>
      <c r="F1149" s="19" t="str">
        <f>+$F$6</f>
        <v>FY 2024</v>
      </c>
      <c r="G1149" s="19"/>
      <c r="H1149" s="20" t="str">
        <f>+$H$6</f>
        <v>FY 2025</v>
      </c>
    </row>
    <row r="1150" ht="15.0" customHeight="1">
      <c r="A1150" s="1"/>
      <c r="B1150" s="22"/>
      <c r="C1150" s="22"/>
      <c r="D1150" s="24"/>
      <c r="E1150" s="24"/>
      <c r="F1150" s="24"/>
      <c r="G1150" s="24"/>
      <c r="H1150" s="24"/>
    </row>
    <row r="1151" ht="15.0" customHeight="1">
      <c r="A1151" s="1"/>
      <c r="B1151" s="22" t="s">
        <v>154</v>
      </c>
      <c r="C1151" s="22"/>
      <c r="D1151" s="49">
        <v>0.0</v>
      </c>
      <c r="E1151" s="24"/>
      <c r="F1151" s="49">
        <v>45000.0</v>
      </c>
      <c r="G1151" s="24"/>
      <c r="H1151" s="49">
        <v>25000.0</v>
      </c>
    </row>
    <row r="1152" ht="15.0" customHeight="1">
      <c r="A1152" s="1"/>
      <c r="B1152" s="22" t="s">
        <v>121</v>
      </c>
      <c r="C1152" s="22"/>
      <c r="D1152" s="25">
        <v>0.0</v>
      </c>
      <c r="E1152" s="24"/>
      <c r="F1152" s="25">
        <v>0.0</v>
      </c>
      <c r="G1152" s="24"/>
      <c r="H1152" s="25">
        <v>0.0</v>
      </c>
    </row>
    <row r="1153" ht="15.0" customHeight="1">
      <c r="A1153" s="1"/>
      <c r="B1153" s="23" t="s">
        <v>70</v>
      </c>
      <c r="C1153" s="22"/>
      <c r="D1153" s="26">
        <f>SUM(D1150:D1152)</f>
        <v>0</v>
      </c>
      <c r="E1153" s="24" t="s">
        <v>2</v>
      </c>
      <c r="F1153" s="26">
        <f>SUM(F1150:F1152)</f>
        <v>45000</v>
      </c>
      <c r="G1153" s="24"/>
      <c r="H1153" s="26">
        <f>SUM(H1150:H1152)</f>
        <v>25000</v>
      </c>
    </row>
    <row r="1154" ht="15.0" customHeight="1">
      <c r="A1154" s="1"/>
      <c r="B1154" s="22"/>
      <c r="C1154" s="22"/>
      <c r="D1154" s="24"/>
      <c r="E1154" s="24"/>
      <c r="F1154" s="24"/>
      <c r="G1154" s="24"/>
      <c r="H1154" s="24"/>
    </row>
    <row r="1155" ht="15.75" customHeight="1">
      <c r="A1155" s="1"/>
      <c r="B1155" s="23" t="s">
        <v>52</v>
      </c>
      <c r="C1155" s="22"/>
      <c r="D1155" s="33">
        <f>+D1144-D1153</f>
        <v>38882</v>
      </c>
      <c r="E1155" s="24" t="s">
        <v>2</v>
      </c>
      <c r="F1155" s="33">
        <f>+F1144-F1153</f>
        <v>-40500</v>
      </c>
      <c r="G1155" s="24"/>
      <c r="H1155" s="33">
        <f>+H1144-H1153</f>
        <v>0</v>
      </c>
    </row>
    <row r="1156" ht="13.5" customHeight="1">
      <c r="A1156" s="1"/>
      <c r="B1156" s="1"/>
      <c r="C1156" s="1"/>
      <c r="D1156" s="1"/>
      <c r="E1156" s="1"/>
      <c r="F1156" s="1"/>
      <c r="G1156" s="1"/>
      <c r="H1156" s="1"/>
    </row>
    <row r="1157" ht="12.75" customHeight="1">
      <c r="A1157" s="1"/>
      <c r="B1157" s="1"/>
      <c r="C1157" s="1"/>
      <c r="D1157" s="1"/>
      <c r="E1157" s="1"/>
      <c r="F1157" s="1"/>
      <c r="G1157" s="1"/>
      <c r="H1157" s="1"/>
    </row>
    <row r="1158" ht="15.0" customHeight="1">
      <c r="A1158" s="1"/>
      <c r="L1158" s="23" t="s">
        <v>53</v>
      </c>
      <c r="M1158" s="1"/>
      <c r="N1158" s="1"/>
      <c r="O1158" s="1"/>
      <c r="P1158" s="1"/>
      <c r="Q1158" s="24"/>
      <c r="R1158" s="26">
        <v>172719.0</v>
      </c>
    </row>
    <row r="1159" ht="15.0" customHeight="1">
      <c r="A1159" s="1"/>
      <c r="L1159" s="38"/>
      <c r="M1159" s="1"/>
      <c r="N1159" s="1"/>
      <c r="O1159" s="1"/>
      <c r="P1159" s="1"/>
      <c r="Q1159" s="24"/>
      <c r="R1159" s="39"/>
    </row>
    <row r="1160" ht="15.0" customHeight="1">
      <c r="A1160" s="1"/>
      <c r="L1160" s="23" t="s">
        <v>54</v>
      </c>
      <c r="M1160" s="1"/>
      <c r="N1160" s="1"/>
      <c r="O1160" s="1"/>
      <c r="P1160" s="1"/>
      <c r="Q1160" s="24"/>
      <c r="R1160" s="50">
        <f>+H1155</f>
        <v>0</v>
      </c>
    </row>
    <row r="1161" ht="15.0" customHeight="1">
      <c r="A1161" s="1"/>
      <c r="L1161" s="38"/>
      <c r="M1161" s="1"/>
      <c r="N1161" s="1"/>
      <c r="O1161" s="1"/>
      <c r="P1161" s="1"/>
      <c r="Q1161" s="24"/>
      <c r="R1161" s="39"/>
    </row>
    <row r="1162" ht="15.0" customHeight="1">
      <c r="A1162" s="1"/>
      <c r="L1162" s="23" t="s">
        <v>55</v>
      </c>
      <c r="M1162" s="1"/>
      <c r="N1162" s="1"/>
      <c r="O1162" s="1"/>
      <c r="P1162" s="1"/>
      <c r="Q1162" s="24"/>
      <c r="R1162" s="41">
        <f>-H1143</f>
        <v>0</v>
      </c>
    </row>
    <row r="1163" ht="15.0" customHeight="1">
      <c r="A1163" s="1"/>
      <c r="L1163" s="38"/>
      <c r="M1163" s="1"/>
      <c r="N1163" s="1"/>
      <c r="O1163" s="1"/>
      <c r="P1163" s="1"/>
      <c r="Q1163" s="24"/>
      <c r="R1163" s="39"/>
    </row>
    <row r="1164" ht="15.0" customHeight="1">
      <c r="A1164" s="1"/>
      <c r="L1164" s="23" t="s">
        <v>56</v>
      </c>
      <c r="M1164" s="1"/>
      <c r="N1164" s="1"/>
      <c r="O1164" s="1"/>
      <c r="P1164" s="1"/>
      <c r="Q1164" s="24"/>
      <c r="R1164" s="51">
        <f>+R1158+R1160+R1162</f>
        <v>172719</v>
      </c>
    </row>
    <row r="1165" ht="15.0" customHeight="1">
      <c r="A1165" s="1"/>
      <c r="L1165" s="23"/>
      <c r="M1165" s="22"/>
      <c r="N1165" s="29"/>
      <c r="O1165" s="24"/>
      <c r="P1165" s="29"/>
      <c r="Q1165" s="24"/>
      <c r="R1165" s="29"/>
    </row>
    <row r="1166" ht="15.0" customHeight="1">
      <c r="A1166" s="1"/>
      <c r="B1166" s="23"/>
      <c r="C1166" s="22"/>
      <c r="D1166" s="29"/>
      <c r="E1166" s="24"/>
      <c r="F1166" s="29"/>
      <c r="G1166" s="24"/>
      <c r="H1166" s="29"/>
    </row>
    <row r="1167" ht="15.0" customHeight="1">
      <c r="A1167" s="1"/>
      <c r="B1167" s="23"/>
      <c r="C1167" s="22"/>
      <c r="D1167" s="29"/>
      <c r="E1167" s="24"/>
      <c r="F1167" s="29"/>
      <c r="G1167" s="24"/>
      <c r="H1167" s="29"/>
    </row>
    <row r="1168" ht="15.0" customHeight="1">
      <c r="A1168" s="1"/>
      <c r="B1168" s="23"/>
      <c r="C1168" s="22"/>
      <c r="D1168" s="29"/>
      <c r="E1168" s="24"/>
      <c r="F1168" s="29"/>
      <c r="G1168" s="24"/>
      <c r="H1168" s="29"/>
    </row>
    <row r="1169" ht="15.0" customHeight="1">
      <c r="A1169" s="1"/>
      <c r="B1169" s="23"/>
      <c r="C1169" s="22"/>
      <c r="D1169" s="29"/>
      <c r="E1169" s="24"/>
      <c r="F1169" s="29"/>
      <c r="G1169" s="24"/>
      <c r="H1169" s="29"/>
    </row>
    <row r="1170" ht="15.0" customHeight="1">
      <c r="A1170" s="1"/>
      <c r="B1170" s="23"/>
      <c r="C1170" s="22"/>
      <c r="D1170" s="29"/>
      <c r="E1170" s="24"/>
      <c r="F1170" s="29"/>
      <c r="G1170" s="24"/>
      <c r="H1170" s="29"/>
    </row>
    <row r="1171" ht="15.0" customHeight="1">
      <c r="A1171" s="1"/>
      <c r="B1171" s="23"/>
      <c r="C1171" s="22"/>
      <c r="D1171" s="29"/>
      <c r="E1171" s="24"/>
      <c r="F1171" s="29"/>
      <c r="G1171" s="24"/>
      <c r="H1171" s="29"/>
    </row>
    <row r="1172" ht="15.0" customHeight="1">
      <c r="A1172" s="1"/>
      <c r="B1172" s="23"/>
      <c r="C1172" s="22"/>
      <c r="D1172" s="29"/>
      <c r="E1172" s="24"/>
      <c r="F1172" s="29"/>
      <c r="G1172" s="24"/>
      <c r="H1172" s="29"/>
    </row>
    <row r="1173" ht="15.0" customHeight="1">
      <c r="A1173" s="1"/>
      <c r="B1173" s="23"/>
      <c r="C1173" s="22"/>
      <c r="D1173" s="29"/>
      <c r="E1173" s="24"/>
      <c r="F1173" s="29"/>
      <c r="G1173" s="24"/>
      <c r="H1173" s="29"/>
    </row>
    <row r="1174" ht="15.0" customHeight="1">
      <c r="A1174" s="1"/>
      <c r="B1174" s="23"/>
      <c r="C1174" s="22"/>
      <c r="D1174" s="29"/>
      <c r="E1174" s="24"/>
      <c r="F1174" s="29"/>
      <c r="G1174" s="24"/>
      <c r="H1174" s="29"/>
    </row>
    <row r="1175" ht="15.0" customHeight="1">
      <c r="A1175" s="1"/>
      <c r="B1175" s="23"/>
      <c r="C1175" s="22"/>
      <c r="D1175" s="29"/>
      <c r="E1175" s="24"/>
      <c r="F1175" s="29"/>
      <c r="G1175" s="24"/>
      <c r="H1175" s="29"/>
    </row>
    <row r="1176" ht="15.0" customHeight="1">
      <c r="A1176" s="1"/>
      <c r="B1176" s="23"/>
      <c r="C1176" s="22"/>
      <c r="D1176" s="29"/>
      <c r="E1176" s="24"/>
      <c r="F1176" s="29"/>
      <c r="G1176" s="24"/>
      <c r="H1176" s="29"/>
    </row>
    <row r="1177" ht="15.0" customHeight="1">
      <c r="A1177" s="1"/>
      <c r="B1177" s="23"/>
      <c r="C1177" s="22"/>
      <c r="D1177" s="29"/>
      <c r="E1177" s="24"/>
      <c r="F1177" s="29"/>
      <c r="G1177" s="24"/>
      <c r="H1177" s="29"/>
    </row>
    <row r="1178" ht="15.0" customHeight="1">
      <c r="A1178" s="1"/>
      <c r="B1178" s="23"/>
      <c r="C1178" s="22"/>
      <c r="D1178" s="29"/>
      <c r="E1178" s="24"/>
      <c r="F1178" s="29"/>
      <c r="G1178" s="24"/>
      <c r="H1178" s="29"/>
    </row>
    <row r="1179" ht="15.0" customHeight="1">
      <c r="A1179" s="1"/>
      <c r="B1179" s="23"/>
      <c r="C1179" s="22"/>
      <c r="D1179" s="29"/>
      <c r="E1179" s="24"/>
      <c r="F1179" s="29"/>
      <c r="G1179" s="24"/>
      <c r="H1179" s="29"/>
    </row>
    <row r="1180" ht="15.0" customHeight="1">
      <c r="A1180" s="1"/>
      <c r="B1180" s="23"/>
      <c r="C1180" s="22"/>
      <c r="D1180" s="29"/>
      <c r="E1180" s="24"/>
      <c r="F1180" s="29"/>
      <c r="G1180" s="24"/>
      <c r="H1180" s="29"/>
    </row>
    <row r="1181" ht="15.0" customHeight="1">
      <c r="A1181" s="1"/>
      <c r="B1181" s="23"/>
      <c r="C1181" s="22"/>
      <c r="D1181" s="29"/>
      <c r="E1181" s="24"/>
      <c r="F1181" s="29"/>
      <c r="G1181" s="24"/>
      <c r="H1181" s="29"/>
    </row>
    <row r="1182" ht="15.0" customHeight="1">
      <c r="A1182" s="1"/>
      <c r="B1182" s="23"/>
      <c r="C1182" s="22"/>
      <c r="D1182" s="29"/>
      <c r="E1182" s="24"/>
      <c r="F1182" s="29"/>
      <c r="G1182" s="24"/>
      <c r="H1182" s="29"/>
    </row>
    <row r="1183" ht="15.0" customHeight="1">
      <c r="A1183" s="1"/>
      <c r="B1183" s="23"/>
      <c r="C1183" s="22"/>
      <c r="D1183" s="29"/>
      <c r="E1183" s="24"/>
      <c r="F1183" s="29"/>
      <c r="G1183" s="24"/>
      <c r="H1183" s="29"/>
    </row>
    <row r="1184" ht="15.0" customHeight="1">
      <c r="A1184" s="1"/>
      <c r="B1184" s="23"/>
      <c r="C1184" s="22"/>
      <c r="D1184" s="29"/>
      <c r="E1184" s="24"/>
      <c r="F1184" s="29"/>
      <c r="G1184" s="24"/>
      <c r="H1184" s="29"/>
    </row>
    <row r="1185" ht="15.0" customHeight="1">
      <c r="A1185" s="1"/>
      <c r="B1185" s="23"/>
      <c r="C1185" s="22"/>
      <c r="D1185" s="29"/>
      <c r="E1185" s="24"/>
      <c r="F1185" s="29"/>
      <c r="G1185" s="24"/>
      <c r="H1185" s="29"/>
    </row>
    <row r="1186" ht="15.0" customHeight="1">
      <c r="A1186" s="1"/>
      <c r="B1186" s="23"/>
      <c r="C1186" s="22"/>
      <c r="D1186" s="29"/>
      <c r="E1186" s="24"/>
      <c r="F1186" s="29"/>
      <c r="G1186" s="24"/>
      <c r="H1186" s="29"/>
    </row>
    <row r="1187" ht="15.0" customHeight="1">
      <c r="A1187" s="1"/>
      <c r="B1187" s="23"/>
      <c r="C1187" s="22"/>
      <c r="D1187" s="29"/>
      <c r="E1187" s="24"/>
      <c r="F1187" s="29"/>
      <c r="G1187" s="24"/>
      <c r="H1187" s="29"/>
    </row>
    <row r="1188" ht="15.0" customHeight="1">
      <c r="A1188" s="1"/>
      <c r="B1188" s="23"/>
      <c r="C1188" s="22"/>
      <c r="D1188" s="29"/>
      <c r="E1188" s="24"/>
      <c r="F1188" s="29"/>
      <c r="G1188" s="24"/>
      <c r="H1188" s="29"/>
    </row>
    <row r="1189" ht="15.0" customHeight="1">
      <c r="A1189" s="1"/>
      <c r="B1189" s="23"/>
      <c r="C1189" s="22"/>
      <c r="D1189" s="29"/>
      <c r="E1189" s="24"/>
      <c r="F1189" s="29"/>
      <c r="G1189" s="24"/>
      <c r="H1189" s="29"/>
    </row>
    <row r="1190" ht="15.0" customHeight="1">
      <c r="A1190" s="1"/>
      <c r="B1190" s="23"/>
      <c r="C1190" s="22"/>
      <c r="D1190" s="29"/>
      <c r="E1190" s="24"/>
      <c r="F1190" s="29"/>
      <c r="G1190" s="24"/>
      <c r="H1190" s="29"/>
    </row>
    <row r="1191" ht="15.0" customHeight="1">
      <c r="A1191" s="1"/>
      <c r="B1191" s="23"/>
      <c r="C1191" s="22"/>
      <c r="D1191" s="29"/>
      <c r="E1191" s="24"/>
      <c r="F1191" s="29"/>
      <c r="G1191" s="24"/>
      <c r="H1191" s="29"/>
    </row>
    <row r="1192" ht="15.0" customHeight="1">
      <c r="A1192" s="1"/>
      <c r="B1192" s="23"/>
      <c r="C1192" s="22"/>
      <c r="D1192" s="29"/>
      <c r="E1192" s="24"/>
      <c r="F1192" s="29"/>
      <c r="G1192" s="24"/>
      <c r="H1192" s="29"/>
    </row>
    <row r="1193" ht="15.0" customHeight="1">
      <c r="A1193" s="1"/>
      <c r="B1193" s="23"/>
      <c r="C1193" s="22"/>
      <c r="D1193" s="29"/>
      <c r="E1193" s="24"/>
      <c r="F1193" s="29"/>
      <c r="G1193" s="24"/>
      <c r="H1193" s="29"/>
    </row>
    <row r="1194" ht="15.0" customHeight="1">
      <c r="A1194" s="1"/>
      <c r="B1194" s="23"/>
      <c r="C1194" s="22"/>
      <c r="D1194" s="29"/>
      <c r="E1194" s="24"/>
      <c r="F1194" s="29"/>
      <c r="G1194" s="24"/>
      <c r="H1194" s="29"/>
    </row>
    <row r="1195" ht="15.75" customHeight="1">
      <c r="A1195" s="1"/>
      <c r="B1195" s="2" t="s">
        <v>155</v>
      </c>
      <c r="C1195" s="3"/>
      <c r="D1195" s="3"/>
      <c r="E1195" s="3"/>
      <c r="F1195" s="3"/>
      <c r="G1195" s="3"/>
      <c r="H1195" s="4"/>
    </row>
    <row r="1196" ht="15.75" customHeight="1">
      <c r="A1196" s="1"/>
      <c r="B1196" s="5" t="str">
        <f>+$B$2</f>
        <v>                                                                        FY 2024/2025 Budget</v>
      </c>
      <c r="C1196" s="6"/>
      <c r="D1196" s="6"/>
      <c r="E1196" s="6"/>
      <c r="F1196" s="6"/>
      <c r="G1196" s="6"/>
      <c r="H1196" s="7"/>
    </row>
    <row r="1197" ht="12.75" customHeight="1">
      <c r="A1197" s="1"/>
      <c r="B1197" s="1"/>
      <c r="C1197" s="1"/>
      <c r="D1197" s="1"/>
      <c r="E1197" s="1"/>
      <c r="F1197" s="1"/>
      <c r="G1197" s="1"/>
      <c r="H1197" s="1"/>
    </row>
    <row r="1198" ht="15.0" customHeight="1">
      <c r="A1198" s="1"/>
      <c r="B1198" s="8" t="s">
        <v>2</v>
      </c>
      <c r="C1198" s="22"/>
      <c r="D1198" s="10" t="s">
        <v>2</v>
      </c>
      <c r="E1198" s="11"/>
      <c r="F1198" s="11" t="s">
        <v>2</v>
      </c>
      <c r="G1198" s="11"/>
      <c r="H1198" s="12" t="str">
        <f>+$H$4</f>
        <v>Tenative</v>
      </c>
    </row>
    <row r="1199" ht="15.0" customHeight="1">
      <c r="A1199" s="1"/>
      <c r="B1199" s="13" t="s">
        <v>2</v>
      </c>
      <c r="C1199" s="22"/>
      <c r="D1199" s="14" t="str">
        <f>+$D$5</f>
        <v>Actual</v>
      </c>
      <c r="E1199" s="15"/>
      <c r="F1199" s="15" t="str">
        <f>+$F$5</f>
        <v>Budget</v>
      </c>
      <c r="G1199" s="15"/>
      <c r="H1199" s="16" t="str">
        <f>+$H$5</f>
        <v>Budget</v>
      </c>
    </row>
    <row r="1200" ht="15.0" customHeight="1">
      <c r="A1200" s="1"/>
      <c r="B1200" s="17" t="s">
        <v>6</v>
      </c>
      <c r="C1200" s="22"/>
      <c r="D1200" s="18" t="str">
        <f>+$D$6</f>
        <v>FY 2023</v>
      </c>
      <c r="E1200" s="19"/>
      <c r="F1200" s="19" t="str">
        <f>+$F$6</f>
        <v>FY 2024</v>
      </c>
      <c r="G1200" s="19"/>
      <c r="H1200" s="20" t="str">
        <f>+$H$6</f>
        <v>FY 2025</v>
      </c>
    </row>
    <row r="1201" ht="12.75" customHeight="1">
      <c r="A1201" s="1"/>
      <c r="B1201" s="1"/>
      <c r="C1201" s="1"/>
      <c r="D1201" s="1"/>
      <c r="E1201" s="1"/>
      <c r="F1201" s="1"/>
      <c r="G1201" s="1"/>
      <c r="H1201" s="1"/>
    </row>
    <row r="1202" ht="15.0" customHeight="1">
      <c r="A1202" s="1"/>
      <c r="B1202" s="22" t="s">
        <v>90</v>
      </c>
      <c r="C1202" s="22"/>
      <c r="D1202" s="24">
        <v>7545.0</v>
      </c>
      <c r="E1202" s="24" t="s">
        <v>2</v>
      </c>
      <c r="F1202" s="24">
        <v>1000.0</v>
      </c>
      <c r="G1202" s="24"/>
      <c r="H1202" s="24">
        <v>1000.0</v>
      </c>
    </row>
    <row r="1203" ht="15.0" customHeight="1">
      <c r="A1203" s="1"/>
      <c r="B1203" s="23" t="s">
        <v>66</v>
      </c>
      <c r="C1203" s="22"/>
      <c r="D1203" s="26">
        <f>SUM(D1202)</f>
        <v>7545</v>
      </c>
      <c r="E1203" s="24" t="s">
        <v>2</v>
      </c>
      <c r="F1203" s="26">
        <f>SUM(F1202)</f>
        <v>1000</v>
      </c>
      <c r="G1203" s="24"/>
      <c r="H1203" s="26">
        <f>SUM(H1202)</f>
        <v>1000</v>
      </c>
    </row>
    <row r="1204" ht="15.0" customHeight="1">
      <c r="A1204" s="1"/>
      <c r="B1204" s="22"/>
      <c r="C1204" s="22"/>
      <c r="D1204" s="24"/>
      <c r="E1204" s="24"/>
      <c r="F1204" s="24"/>
      <c r="G1204" s="24"/>
      <c r="H1204" s="24"/>
    </row>
    <row r="1205" ht="15.0" customHeight="1">
      <c r="A1205" s="1"/>
      <c r="B1205" s="23"/>
      <c r="C1205" s="22"/>
      <c r="D1205" s="29"/>
      <c r="E1205" s="24"/>
      <c r="F1205" s="29"/>
      <c r="G1205" s="24"/>
      <c r="H1205" s="29"/>
    </row>
    <row r="1206" ht="15.0" customHeight="1">
      <c r="A1206" s="1"/>
      <c r="B1206" s="8" t="s">
        <v>2</v>
      </c>
      <c r="C1206" s="22"/>
      <c r="D1206" s="10" t="s">
        <v>2</v>
      </c>
      <c r="E1206" s="11"/>
      <c r="F1206" s="11" t="s">
        <v>2</v>
      </c>
      <c r="G1206" s="11"/>
      <c r="H1206" s="12" t="str">
        <f>+$H$4</f>
        <v>Tenative</v>
      </c>
    </row>
    <row r="1207" ht="15.0" customHeight="1">
      <c r="A1207" s="1"/>
      <c r="B1207" s="13" t="s">
        <v>2</v>
      </c>
      <c r="C1207" s="22"/>
      <c r="D1207" s="14" t="str">
        <f>+$D$5</f>
        <v>Actual</v>
      </c>
      <c r="E1207" s="15"/>
      <c r="F1207" s="15" t="str">
        <f>+$F$5</f>
        <v>Budget</v>
      </c>
      <c r="G1207" s="15"/>
      <c r="H1207" s="16" t="str">
        <f>+$H$5</f>
        <v>Budget</v>
      </c>
    </row>
    <row r="1208" ht="15.0" customHeight="1">
      <c r="A1208" s="1"/>
      <c r="B1208" s="17" t="s">
        <v>44</v>
      </c>
      <c r="C1208" s="22"/>
      <c r="D1208" s="18" t="str">
        <f>+$D$6</f>
        <v>FY 2023</v>
      </c>
      <c r="E1208" s="19"/>
      <c r="F1208" s="19" t="str">
        <f>+$F$6</f>
        <v>FY 2024</v>
      </c>
      <c r="G1208" s="19"/>
      <c r="H1208" s="20" t="str">
        <f>+$H$6</f>
        <v>FY 2025</v>
      </c>
    </row>
    <row r="1209" ht="15.0" customHeight="1">
      <c r="A1209" s="1"/>
      <c r="B1209" s="22"/>
      <c r="C1209" s="22"/>
      <c r="D1209" s="24"/>
      <c r="E1209" s="24"/>
      <c r="F1209" s="24"/>
      <c r="G1209" s="24"/>
      <c r="H1209" s="24"/>
    </row>
    <row r="1210" ht="15.0" customHeight="1">
      <c r="A1210" s="1"/>
      <c r="B1210" s="22" t="s">
        <v>156</v>
      </c>
      <c r="C1210" s="22"/>
      <c r="D1210" s="24">
        <v>0.0</v>
      </c>
      <c r="E1210" s="24"/>
      <c r="F1210" s="24">
        <v>1000.0</v>
      </c>
      <c r="G1210" s="24"/>
      <c r="H1210" s="24">
        <v>1000.0</v>
      </c>
    </row>
    <row r="1211" ht="15.0" customHeight="1">
      <c r="A1211" s="1"/>
      <c r="B1211" s="23" t="s">
        <v>157</v>
      </c>
      <c r="C1211" s="22"/>
      <c r="D1211" s="26">
        <f>SUM(D1209:D1210)</f>
        <v>0</v>
      </c>
      <c r="E1211" s="24" t="s">
        <v>2</v>
      </c>
      <c r="F1211" s="26">
        <f>SUM(F1209:F1210)</f>
        <v>1000</v>
      </c>
      <c r="G1211" s="24"/>
      <c r="H1211" s="26">
        <f>SUM(H1209:H1210)</f>
        <v>1000</v>
      </c>
    </row>
    <row r="1212" ht="15.0" customHeight="1">
      <c r="A1212" s="1"/>
      <c r="B1212" s="22"/>
      <c r="C1212" s="22"/>
      <c r="D1212" s="24"/>
      <c r="E1212" s="24"/>
      <c r="F1212" s="24"/>
      <c r="G1212" s="24"/>
      <c r="H1212" s="24"/>
    </row>
    <row r="1213" ht="15.75" customHeight="1">
      <c r="A1213" s="1"/>
      <c r="B1213" s="23" t="s">
        <v>52</v>
      </c>
      <c r="C1213" s="22"/>
      <c r="D1213" s="33">
        <f>+D1203-D1211</f>
        <v>7545</v>
      </c>
      <c r="E1213" s="24" t="s">
        <v>2</v>
      </c>
      <c r="F1213" s="33">
        <f>+F1203-F1211</f>
        <v>0</v>
      </c>
      <c r="G1213" s="24"/>
      <c r="H1213" s="33">
        <f>+H1203-H1211</f>
        <v>0</v>
      </c>
    </row>
    <row r="1214" ht="13.5" customHeight="1">
      <c r="A1214" s="1"/>
      <c r="B1214" s="1"/>
      <c r="C1214" s="1"/>
      <c r="D1214" s="1"/>
      <c r="E1214" s="1"/>
      <c r="F1214" s="1"/>
      <c r="G1214" s="1"/>
      <c r="H1214" s="1"/>
    </row>
    <row r="1215" ht="12.75" customHeight="1">
      <c r="A1215" s="1"/>
      <c r="B1215" s="1"/>
      <c r="C1215" s="1"/>
      <c r="D1215" s="1"/>
      <c r="E1215" s="1"/>
      <c r="F1215" s="1"/>
      <c r="G1215" s="1"/>
      <c r="H1215" s="1"/>
    </row>
    <row r="1216" ht="15.0" customHeight="1">
      <c r="A1216" s="1"/>
      <c r="L1216" s="23" t="s">
        <v>53</v>
      </c>
      <c r="M1216" s="1"/>
      <c r="N1216" s="1"/>
      <c r="O1216" s="1"/>
      <c r="P1216" s="1"/>
      <c r="Q1216" s="24"/>
      <c r="R1216" s="57">
        <v>596642.0</v>
      </c>
    </row>
    <row r="1217" ht="15.0" customHeight="1">
      <c r="A1217" s="1"/>
      <c r="L1217" s="38"/>
      <c r="M1217" s="1"/>
      <c r="N1217" s="1"/>
      <c r="O1217" s="1"/>
      <c r="P1217" s="1"/>
      <c r="Q1217" s="24"/>
      <c r="R1217" s="39"/>
    </row>
    <row r="1218" ht="15.0" customHeight="1">
      <c r="A1218" s="1"/>
      <c r="L1218" s="23" t="s">
        <v>54</v>
      </c>
      <c r="M1218" s="1"/>
      <c r="N1218" s="1"/>
      <c r="O1218" s="1"/>
      <c r="P1218" s="1"/>
      <c r="Q1218" s="24"/>
      <c r="R1218" s="40">
        <f>+H1213</f>
        <v>0</v>
      </c>
    </row>
    <row r="1219" ht="15.0" customHeight="1">
      <c r="A1219" s="1"/>
      <c r="L1219" s="38"/>
      <c r="M1219" s="1"/>
      <c r="N1219" s="1"/>
      <c r="O1219" s="1"/>
      <c r="P1219" s="1"/>
      <c r="Q1219" s="24"/>
      <c r="R1219" s="39"/>
    </row>
    <row r="1220" ht="15.0" customHeight="1">
      <c r="A1220" s="1"/>
      <c r="L1220" s="23" t="s">
        <v>55</v>
      </c>
      <c r="M1220" s="1"/>
      <c r="N1220" s="1"/>
      <c r="O1220" s="1"/>
      <c r="P1220" s="1"/>
      <c r="Q1220" s="24"/>
      <c r="R1220" s="54">
        <v>0.0</v>
      </c>
    </row>
    <row r="1221" ht="15.0" customHeight="1">
      <c r="A1221" s="1"/>
      <c r="L1221" s="38"/>
      <c r="M1221" s="1"/>
      <c r="N1221" s="1"/>
      <c r="O1221" s="1"/>
      <c r="P1221" s="1"/>
      <c r="Q1221" s="24"/>
      <c r="R1221" s="39"/>
    </row>
    <row r="1222" ht="15.75" customHeight="1">
      <c r="A1222" s="1"/>
      <c r="L1222" s="23" t="s">
        <v>56</v>
      </c>
      <c r="M1222" s="1"/>
      <c r="N1222" s="1"/>
      <c r="O1222" s="1"/>
      <c r="P1222" s="1"/>
      <c r="Q1222" s="24"/>
      <c r="R1222" s="55">
        <f>+R1216+R1218+R1220</f>
        <v>596642</v>
      </c>
    </row>
    <row r="1223" ht="13.5" customHeight="1">
      <c r="A1223" s="1"/>
      <c r="B1223" s="1"/>
      <c r="C1223" s="1"/>
      <c r="D1223" s="1"/>
      <c r="E1223" s="1"/>
      <c r="F1223" s="1"/>
      <c r="G1223" s="1"/>
      <c r="H1223" s="1"/>
    </row>
    <row r="1224" ht="15.0" customHeight="1">
      <c r="A1224" s="1"/>
      <c r="B1224" s="23"/>
      <c r="C1224" s="22"/>
      <c r="D1224" s="29"/>
      <c r="E1224" s="24"/>
      <c r="F1224" s="29"/>
      <c r="G1224" s="24"/>
      <c r="H1224" s="29"/>
    </row>
    <row r="1225" ht="15.0" customHeight="1">
      <c r="A1225" s="1"/>
      <c r="B1225" s="23"/>
      <c r="C1225" s="22"/>
      <c r="D1225" s="29"/>
      <c r="E1225" s="24"/>
      <c r="F1225" s="29"/>
      <c r="G1225" s="24"/>
      <c r="H1225" s="29"/>
    </row>
    <row r="1226" ht="15.0" customHeight="1">
      <c r="A1226" s="1"/>
      <c r="B1226" s="23"/>
      <c r="C1226" s="22"/>
      <c r="D1226" s="29"/>
      <c r="E1226" s="24"/>
      <c r="F1226" s="29"/>
      <c r="G1226" s="24"/>
      <c r="H1226" s="29"/>
    </row>
    <row r="1227" ht="15.0" customHeight="1">
      <c r="A1227" s="1"/>
      <c r="B1227" s="23"/>
      <c r="C1227" s="22"/>
      <c r="D1227" s="29"/>
      <c r="E1227" s="24"/>
      <c r="F1227" s="29"/>
      <c r="G1227" s="24"/>
      <c r="H1227" s="29"/>
    </row>
    <row r="1228" ht="15.0" customHeight="1">
      <c r="A1228" s="1"/>
      <c r="B1228" s="23"/>
      <c r="C1228" s="22"/>
      <c r="D1228" s="29"/>
      <c r="E1228" s="24"/>
      <c r="F1228" s="29"/>
      <c r="G1228" s="24"/>
      <c r="H1228" s="29"/>
    </row>
    <row r="1229" ht="15.0" customHeight="1">
      <c r="A1229" s="1"/>
      <c r="B1229" s="23"/>
      <c r="C1229" s="22"/>
      <c r="D1229" s="29"/>
      <c r="E1229" s="24"/>
      <c r="F1229" s="29"/>
      <c r="G1229" s="24"/>
      <c r="H1229" s="29"/>
    </row>
    <row r="1230" ht="15.0" customHeight="1">
      <c r="A1230" s="1"/>
      <c r="B1230" s="23"/>
      <c r="C1230" s="22"/>
      <c r="D1230" s="29"/>
      <c r="E1230" s="24"/>
      <c r="F1230" s="29"/>
      <c r="G1230" s="24"/>
      <c r="H1230" s="29"/>
    </row>
    <row r="1231" ht="15.0" customHeight="1">
      <c r="A1231" s="1"/>
      <c r="B1231" s="23"/>
      <c r="C1231" s="22"/>
      <c r="D1231" s="29"/>
      <c r="E1231" s="24"/>
      <c r="F1231" s="29"/>
      <c r="G1231" s="24"/>
      <c r="H1231" s="29"/>
    </row>
    <row r="1232" ht="15.0" customHeight="1">
      <c r="A1232" s="1"/>
      <c r="B1232" s="23"/>
      <c r="C1232" s="22"/>
      <c r="D1232" s="29"/>
      <c r="E1232" s="24"/>
      <c r="F1232" s="29"/>
      <c r="G1232" s="24"/>
      <c r="H1232" s="29"/>
    </row>
    <row r="1233" ht="15.0" customHeight="1">
      <c r="A1233" s="1"/>
      <c r="B1233" s="23"/>
      <c r="C1233" s="22"/>
      <c r="D1233" s="29"/>
      <c r="E1233" s="24"/>
      <c r="F1233" s="29"/>
      <c r="G1233" s="24"/>
      <c r="H1233" s="29"/>
    </row>
    <row r="1234" ht="15.0" customHeight="1">
      <c r="A1234" s="1"/>
      <c r="B1234" s="23"/>
      <c r="C1234" s="22"/>
      <c r="D1234" s="29"/>
      <c r="E1234" s="24"/>
      <c r="F1234" s="29"/>
      <c r="G1234" s="24"/>
      <c r="H1234" s="29"/>
    </row>
    <row r="1235" ht="15.0" customHeight="1">
      <c r="A1235" s="1"/>
      <c r="B1235" s="23"/>
      <c r="C1235" s="22"/>
      <c r="D1235" s="29"/>
      <c r="E1235" s="24"/>
      <c r="F1235" s="29"/>
      <c r="G1235" s="24"/>
      <c r="H1235" s="29"/>
    </row>
    <row r="1236" ht="15.0" customHeight="1">
      <c r="A1236" s="1"/>
      <c r="B1236" s="23"/>
      <c r="C1236" s="22"/>
      <c r="D1236" s="29"/>
      <c r="E1236" s="24"/>
      <c r="F1236" s="29"/>
      <c r="G1236" s="24"/>
      <c r="H1236" s="29"/>
    </row>
    <row r="1237" ht="15.0" customHeight="1">
      <c r="A1237" s="1"/>
      <c r="B1237" s="23"/>
      <c r="C1237" s="22"/>
      <c r="D1237" s="29"/>
      <c r="E1237" s="24"/>
      <c r="F1237" s="29"/>
      <c r="G1237" s="24"/>
      <c r="H1237" s="29"/>
    </row>
    <row r="1238" ht="15.0" customHeight="1">
      <c r="A1238" s="1"/>
      <c r="B1238" s="23"/>
      <c r="C1238" s="22"/>
      <c r="D1238" s="29"/>
      <c r="E1238" s="24"/>
      <c r="F1238" s="29"/>
      <c r="G1238" s="24"/>
      <c r="H1238" s="29"/>
    </row>
    <row r="1239" ht="15.0" customHeight="1">
      <c r="A1239" s="1"/>
      <c r="B1239" s="23"/>
      <c r="C1239" s="22"/>
      <c r="D1239" s="29"/>
      <c r="E1239" s="24"/>
      <c r="F1239" s="29"/>
      <c r="G1239" s="24"/>
      <c r="H1239" s="29"/>
    </row>
    <row r="1240" ht="15.0" customHeight="1">
      <c r="A1240" s="1"/>
      <c r="B1240" s="23"/>
      <c r="C1240" s="22"/>
      <c r="D1240" s="29"/>
      <c r="E1240" s="24"/>
      <c r="F1240" s="29"/>
      <c r="G1240" s="24"/>
      <c r="H1240" s="29"/>
    </row>
    <row r="1241" ht="15.0" customHeight="1">
      <c r="A1241" s="1"/>
      <c r="B1241" s="23"/>
      <c r="C1241" s="22"/>
      <c r="D1241" s="29"/>
      <c r="E1241" s="24"/>
      <c r="F1241" s="29"/>
      <c r="G1241" s="24"/>
      <c r="H1241" s="29"/>
    </row>
    <row r="1242" ht="15.0" customHeight="1">
      <c r="A1242" s="1"/>
      <c r="B1242" s="23"/>
      <c r="C1242" s="22"/>
      <c r="D1242" s="29"/>
      <c r="E1242" s="24"/>
      <c r="F1242" s="29"/>
      <c r="G1242" s="24"/>
      <c r="H1242" s="29"/>
    </row>
    <row r="1243" ht="15.0" customHeight="1">
      <c r="A1243" s="1"/>
      <c r="B1243" s="23"/>
      <c r="C1243" s="22"/>
      <c r="D1243" s="29"/>
      <c r="E1243" s="24"/>
      <c r="F1243" s="29"/>
      <c r="G1243" s="24"/>
      <c r="H1243" s="29"/>
    </row>
    <row r="1244" ht="15.0" customHeight="1">
      <c r="A1244" s="1"/>
      <c r="B1244" s="23"/>
      <c r="C1244" s="22"/>
      <c r="D1244" s="29"/>
      <c r="E1244" s="24"/>
      <c r="F1244" s="29"/>
      <c r="G1244" s="24"/>
      <c r="H1244" s="29"/>
    </row>
    <row r="1245" ht="15.0" customHeight="1">
      <c r="A1245" s="1"/>
      <c r="B1245" s="23"/>
      <c r="C1245" s="22"/>
      <c r="D1245" s="29"/>
      <c r="E1245" s="24"/>
      <c r="F1245" s="29"/>
      <c r="G1245" s="24"/>
      <c r="H1245" s="29"/>
    </row>
    <row r="1246" ht="15.0" customHeight="1">
      <c r="A1246" s="1"/>
      <c r="B1246" s="23"/>
      <c r="C1246" s="22"/>
      <c r="D1246" s="29"/>
      <c r="E1246" s="24"/>
      <c r="F1246" s="29"/>
      <c r="G1246" s="24"/>
      <c r="H1246" s="29"/>
    </row>
    <row r="1247" ht="15.0" customHeight="1">
      <c r="A1247" s="1"/>
      <c r="B1247" s="23"/>
      <c r="C1247" s="22"/>
      <c r="D1247" s="29"/>
      <c r="E1247" s="24"/>
      <c r="F1247" s="29"/>
      <c r="G1247" s="24"/>
      <c r="H1247" s="29"/>
    </row>
    <row r="1248" ht="15.0" customHeight="1">
      <c r="A1248" s="1"/>
      <c r="B1248" s="23"/>
      <c r="C1248" s="22"/>
      <c r="D1248" s="29"/>
      <c r="E1248" s="24"/>
      <c r="F1248" s="29"/>
      <c r="G1248" s="24"/>
      <c r="H1248" s="29"/>
    </row>
    <row r="1249" ht="15.0" customHeight="1">
      <c r="A1249" s="1"/>
      <c r="B1249" s="23"/>
      <c r="C1249" s="22"/>
      <c r="D1249" s="29"/>
      <c r="E1249" s="24"/>
      <c r="F1249" s="29"/>
      <c r="G1249" s="24"/>
      <c r="H1249" s="29"/>
    </row>
    <row r="1250" ht="15.0" customHeight="1">
      <c r="A1250" s="1"/>
      <c r="B1250" s="23"/>
      <c r="C1250" s="22"/>
      <c r="D1250" s="29"/>
      <c r="E1250" s="24"/>
      <c r="F1250" s="29"/>
      <c r="G1250" s="24"/>
      <c r="H1250" s="29"/>
    </row>
    <row r="1251" ht="15.0" customHeight="1">
      <c r="A1251" s="1"/>
      <c r="B1251" s="23"/>
      <c r="C1251" s="22"/>
      <c r="D1251" s="29"/>
      <c r="E1251" s="24"/>
      <c r="F1251" s="29"/>
      <c r="G1251" s="24"/>
      <c r="H1251" s="29"/>
    </row>
    <row r="1252" ht="15.0" customHeight="1">
      <c r="A1252" s="1"/>
      <c r="B1252" s="23"/>
      <c r="C1252" s="22"/>
      <c r="D1252" s="29"/>
      <c r="E1252" s="24"/>
      <c r="F1252" s="29"/>
      <c r="G1252" s="24"/>
      <c r="H1252" s="29"/>
    </row>
    <row r="1253" ht="15.0" customHeight="1">
      <c r="A1253" s="1"/>
      <c r="B1253" s="23"/>
      <c r="C1253" s="22"/>
      <c r="D1253" s="29"/>
      <c r="E1253" s="24"/>
      <c r="F1253" s="29"/>
      <c r="G1253" s="24"/>
      <c r="H1253" s="29"/>
    </row>
    <row r="1254" ht="15.0" customHeight="1">
      <c r="A1254" s="1"/>
      <c r="B1254" s="23"/>
      <c r="C1254" s="22"/>
      <c r="D1254" s="29"/>
      <c r="E1254" s="24"/>
      <c r="F1254" s="29"/>
      <c r="G1254" s="24"/>
      <c r="H1254" s="29"/>
    </row>
    <row r="1255" ht="15.0" customHeight="1">
      <c r="A1255" s="1"/>
      <c r="B1255" s="23"/>
      <c r="C1255" s="22"/>
      <c r="D1255" s="29"/>
      <c r="E1255" s="24"/>
      <c r="F1255" s="29"/>
      <c r="G1255" s="24"/>
      <c r="H1255" s="29"/>
    </row>
    <row r="1256" ht="15.75" customHeight="1">
      <c r="A1256" s="1"/>
      <c r="B1256" s="2" t="s">
        <v>158</v>
      </c>
      <c r="C1256" s="3"/>
      <c r="D1256" s="3"/>
      <c r="E1256" s="3"/>
      <c r="F1256" s="3"/>
      <c r="G1256" s="3"/>
      <c r="H1256" s="4"/>
    </row>
    <row r="1257" ht="15.75" customHeight="1">
      <c r="A1257" s="1"/>
      <c r="B1257" s="5" t="str">
        <f>+$B$2</f>
        <v>                                                                        FY 2024/2025 Budget</v>
      </c>
      <c r="C1257" s="6"/>
      <c r="D1257" s="6"/>
      <c r="E1257" s="6"/>
      <c r="F1257" s="6"/>
      <c r="G1257" s="6"/>
      <c r="H1257" s="7"/>
    </row>
    <row r="1258" ht="12.75" customHeight="1">
      <c r="A1258" s="1"/>
      <c r="B1258" s="1"/>
      <c r="C1258" s="1"/>
      <c r="D1258" s="1"/>
      <c r="E1258" s="1"/>
      <c r="F1258" s="1"/>
      <c r="G1258" s="1"/>
      <c r="H1258" s="1"/>
    </row>
    <row r="1259" ht="15.0" customHeight="1">
      <c r="A1259" s="1"/>
      <c r="B1259" s="8" t="s">
        <v>2</v>
      </c>
      <c r="C1259" s="22"/>
      <c r="D1259" s="10" t="s">
        <v>2</v>
      </c>
      <c r="E1259" s="11"/>
      <c r="F1259" s="11" t="s">
        <v>2</v>
      </c>
      <c r="G1259" s="11"/>
      <c r="H1259" s="12" t="str">
        <f>+$H$4</f>
        <v>Tenative</v>
      </c>
    </row>
    <row r="1260" ht="15.0" customHeight="1">
      <c r="A1260" s="1"/>
      <c r="B1260" s="13" t="s">
        <v>2</v>
      </c>
      <c r="C1260" s="22"/>
      <c r="D1260" s="14" t="str">
        <f>+$D$5</f>
        <v>Actual</v>
      </c>
      <c r="E1260" s="15"/>
      <c r="F1260" s="15" t="str">
        <f>+$F$5</f>
        <v>Budget</v>
      </c>
      <c r="G1260" s="15"/>
      <c r="H1260" s="16" t="str">
        <f>+$H$5</f>
        <v>Budget</v>
      </c>
    </row>
    <row r="1261" ht="15.0" customHeight="1">
      <c r="A1261" s="1"/>
      <c r="B1261" s="17" t="s">
        <v>6</v>
      </c>
      <c r="C1261" s="22"/>
      <c r="D1261" s="18" t="str">
        <f>+$D$6</f>
        <v>FY 2023</v>
      </c>
      <c r="E1261" s="19"/>
      <c r="F1261" s="19" t="str">
        <f>+$F$6</f>
        <v>FY 2024</v>
      </c>
      <c r="G1261" s="19"/>
      <c r="H1261" s="20" t="str">
        <f>+$H$6</f>
        <v>FY 2025</v>
      </c>
    </row>
    <row r="1262" ht="12.75" customHeight="1">
      <c r="A1262" s="1"/>
      <c r="B1262" s="1"/>
      <c r="C1262" s="1"/>
      <c r="D1262" s="1"/>
      <c r="E1262" s="1"/>
      <c r="F1262" s="1"/>
      <c r="G1262" s="1"/>
      <c r="H1262" s="1"/>
    </row>
    <row r="1263" ht="15.0" customHeight="1">
      <c r="A1263" s="1"/>
      <c r="B1263" s="22" t="s">
        <v>159</v>
      </c>
      <c r="C1263" s="22"/>
      <c r="D1263" s="24">
        <v>20685.0</v>
      </c>
      <c r="E1263" s="24" t="s">
        <v>2</v>
      </c>
      <c r="F1263" s="24">
        <v>20000.0</v>
      </c>
      <c r="G1263" s="24"/>
      <c r="H1263" s="24">
        <v>20000.0</v>
      </c>
    </row>
    <row r="1264" ht="15.0" customHeight="1">
      <c r="A1264" s="1"/>
      <c r="B1264" s="22" t="s">
        <v>160</v>
      </c>
      <c r="C1264" s="22"/>
      <c r="D1264" s="31">
        <v>1275.0</v>
      </c>
      <c r="E1264" s="31"/>
      <c r="F1264" s="31">
        <v>2500.0</v>
      </c>
      <c r="G1264" s="31"/>
      <c r="H1264" s="31">
        <v>2500.0</v>
      </c>
    </row>
    <row r="1265" ht="15.0" customHeight="1">
      <c r="A1265" s="1"/>
      <c r="B1265" s="22" t="s">
        <v>161</v>
      </c>
      <c r="C1265" s="22"/>
      <c r="D1265" s="25">
        <v>13036.0</v>
      </c>
      <c r="E1265" s="47"/>
      <c r="F1265" s="25">
        <v>3000.0</v>
      </c>
      <c r="G1265" s="47"/>
      <c r="H1265" s="25">
        <v>1500.0</v>
      </c>
    </row>
    <row r="1266" ht="15.0" customHeight="1">
      <c r="A1266" s="1"/>
      <c r="B1266" s="22" t="s">
        <v>162</v>
      </c>
      <c r="C1266" s="22"/>
      <c r="D1266" s="25">
        <v>0.0</v>
      </c>
      <c r="E1266" s="47"/>
      <c r="F1266" s="25">
        <v>0.0</v>
      </c>
      <c r="G1266" s="47"/>
      <c r="H1266" s="25">
        <v>100000.0</v>
      </c>
    </row>
    <row r="1267" ht="15.0" customHeight="1">
      <c r="A1267" s="1"/>
      <c r="B1267" s="23" t="s">
        <v>66</v>
      </c>
      <c r="C1267" s="22"/>
      <c r="D1267" s="26">
        <f>SUM(D1263:D1266)</f>
        <v>34996</v>
      </c>
      <c r="E1267" s="24" t="s">
        <v>2</v>
      </c>
      <c r="F1267" s="26">
        <f>SUM(F1263:F1266)</f>
        <v>25500</v>
      </c>
      <c r="G1267" s="24"/>
      <c r="H1267" s="26">
        <f>SUM(H1263:H1266)</f>
        <v>124000</v>
      </c>
    </row>
    <row r="1268" ht="15.0" customHeight="1">
      <c r="A1268" s="1"/>
      <c r="B1268" s="22"/>
      <c r="C1268" s="22"/>
      <c r="D1268" s="24"/>
      <c r="E1268" s="24"/>
      <c r="F1268" s="24"/>
      <c r="G1268" s="24"/>
      <c r="H1268" s="24"/>
    </row>
    <row r="1269" ht="15.0" customHeight="1">
      <c r="A1269" s="1"/>
      <c r="B1269" s="23"/>
      <c r="C1269" s="22"/>
      <c r="D1269" s="29"/>
      <c r="E1269" s="24"/>
      <c r="F1269" s="29"/>
      <c r="G1269" s="24"/>
      <c r="H1269" s="29"/>
    </row>
    <row r="1270" ht="15.0" customHeight="1">
      <c r="A1270" s="1"/>
      <c r="B1270" s="8" t="s">
        <v>2</v>
      </c>
      <c r="C1270" s="22"/>
      <c r="D1270" s="10" t="s">
        <v>2</v>
      </c>
      <c r="E1270" s="11"/>
      <c r="F1270" s="11" t="s">
        <v>2</v>
      </c>
      <c r="G1270" s="11"/>
      <c r="H1270" s="12" t="str">
        <f>+$H$4</f>
        <v>Tenative</v>
      </c>
    </row>
    <row r="1271" ht="15.0" customHeight="1">
      <c r="A1271" s="1"/>
      <c r="B1271" s="13" t="s">
        <v>2</v>
      </c>
      <c r="C1271" s="22"/>
      <c r="D1271" s="14" t="str">
        <f>+$D$5</f>
        <v>Actual</v>
      </c>
      <c r="E1271" s="15"/>
      <c r="F1271" s="15" t="str">
        <f>+$F$5</f>
        <v>Budget</v>
      </c>
      <c r="G1271" s="15"/>
      <c r="H1271" s="16" t="str">
        <f>+$H$5</f>
        <v>Budget</v>
      </c>
    </row>
    <row r="1272" ht="15.0" customHeight="1">
      <c r="A1272" s="1"/>
      <c r="B1272" s="17" t="s">
        <v>44</v>
      </c>
      <c r="C1272" s="22"/>
      <c r="D1272" s="18" t="str">
        <f>+$D$6</f>
        <v>FY 2023</v>
      </c>
      <c r="E1272" s="19"/>
      <c r="F1272" s="19" t="str">
        <f>+$F$6</f>
        <v>FY 2024</v>
      </c>
      <c r="G1272" s="19"/>
      <c r="H1272" s="20" t="str">
        <f>+$H$6</f>
        <v>FY 2025</v>
      </c>
    </row>
    <row r="1273" ht="15.0" customHeight="1">
      <c r="A1273" s="1"/>
      <c r="B1273" s="22"/>
      <c r="C1273" s="22"/>
      <c r="D1273" s="24"/>
      <c r="E1273" s="24"/>
      <c r="F1273" s="24"/>
      <c r="G1273" s="24"/>
      <c r="H1273" s="24"/>
    </row>
    <row r="1274" ht="15.0" customHeight="1">
      <c r="A1274" s="1"/>
      <c r="B1274" s="22" t="s">
        <v>163</v>
      </c>
      <c r="C1274" s="22"/>
      <c r="D1274" s="24">
        <v>9850.0</v>
      </c>
      <c r="E1274" s="24"/>
      <c r="F1274" s="24">
        <v>25500.0</v>
      </c>
      <c r="G1274" s="24"/>
      <c r="H1274" s="24">
        <v>124000.0</v>
      </c>
    </row>
    <row r="1275" ht="15.0" customHeight="1">
      <c r="A1275" s="1"/>
      <c r="B1275" s="23" t="s">
        <v>164</v>
      </c>
      <c r="C1275" s="22"/>
      <c r="D1275" s="26">
        <f>SUM(D1273:D1274)</f>
        <v>9850</v>
      </c>
      <c r="E1275" s="24" t="s">
        <v>2</v>
      </c>
      <c r="F1275" s="26">
        <f>SUM(F1273:F1274)</f>
        <v>25500</v>
      </c>
      <c r="G1275" s="24"/>
      <c r="H1275" s="26">
        <f>SUM(H1273:H1274)</f>
        <v>124000</v>
      </c>
    </row>
    <row r="1276" ht="15.0" customHeight="1">
      <c r="A1276" s="1"/>
      <c r="B1276" s="22"/>
      <c r="C1276" s="22"/>
      <c r="D1276" s="24"/>
      <c r="E1276" s="24"/>
      <c r="F1276" s="24"/>
      <c r="G1276" s="24"/>
      <c r="H1276" s="24"/>
    </row>
    <row r="1277" ht="15.75" customHeight="1">
      <c r="A1277" s="1"/>
      <c r="B1277" s="23" t="s">
        <v>52</v>
      </c>
      <c r="C1277" s="22"/>
      <c r="D1277" s="33">
        <f>+D1267-D1275</f>
        <v>25146</v>
      </c>
      <c r="E1277" s="24" t="s">
        <v>2</v>
      </c>
      <c r="F1277" s="33">
        <f>+F1267-F1275</f>
        <v>0</v>
      </c>
      <c r="G1277" s="24"/>
      <c r="H1277" s="33">
        <f>+H1267-H1275</f>
        <v>0</v>
      </c>
    </row>
    <row r="1278" ht="13.5" customHeight="1">
      <c r="A1278" s="1"/>
      <c r="B1278" s="1"/>
      <c r="C1278" s="1"/>
      <c r="D1278" s="1"/>
      <c r="E1278" s="1"/>
      <c r="F1278" s="1"/>
      <c r="G1278" s="1"/>
      <c r="H1278" s="1"/>
    </row>
    <row r="1279" ht="15.0" customHeight="1">
      <c r="A1279" s="1"/>
      <c r="L1279" s="23" t="s">
        <v>53</v>
      </c>
      <c r="M1279" s="1"/>
      <c r="N1279" s="1"/>
      <c r="O1279" s="1"/>
      <c r="P1279" s="1"/>
      <c r="Q1279" s="24"/>
      <c r="R1279" s="26">
        <v>590281.0</v>
      </c>
    </row>
    <row r="1280" ht="15.0" customHeight="1">
      <c r="A1280" s="1"/>
      <c r="L1280" s="38"/>
      <c r="M1280" s="1"/>
      <c r="N1280" s="1"/>
      <c r="O1280" s="1"/>
      <c r="P1280" s="1"/>
      <c r="Q1280" s="24"/>
      <c r="R1280" s="39"/>
    </row>
    <row r="1281" ht="15.0" customHeight="1">
      <c r="A1281" s="1"/>
      <c r="L1281" s="23" t="s">
        <v>54</v>
      </c>
      <c r="M1281" s="1"/>
      <c r="N1281" s="1"/>
      <c r="O1281" s="1"/>
      <c r="P1281" s="1"/>
      <c r="Q1281" s="24"/>
      <c r="R1281" s="40">
        <f>+H1277</f>
        <v>0</v>
      </c>
    </row>
    <row r="1282" ht="15.0" customHeight="1">
      <c r="A1282" s="1"/>
      <c r="L1282" s="38"/>
      <c r="M1282" s="1"/>
      <c r="N1282" s="1"/>
      <c r="O1282" s="1"/>
      <c r="P1282" s="1"/>
      <c r="Q1282" s="24"/>
      <c r="R1282" s="39"/>
    </row>
    <row r="1283" ht="15.0" customHeight="1">
      <c r="A1283" s="1"/>
      <c r="L1283" s="23" t="s">
        <v>55</v>
      </c>
      <c r="M1283" s="1"/>
      <c r="N1283" s="1"/>
      <c r="O1283" s="1"/>
      <c r="P1283" s="1"/>
      <c r="Q1283" s="24"/>
      <c r="R1283" s="54">
        <v>0.0</v>
      </c>
    </row>
    <row r="1284" ht="15.0" customHeight="1">
      <c r="A1284" s="1"/>
      <c r="L1284" s="38"/>
      <c r="M1284" s="1"/>
      <c r="N1284" s="1"/>
      <c r="O1284" s="1"/>
      <c r="P1284" s="1"/>
      <c r="Q1284" s="24"/>
      <c r="R1284" s="39"/>
    </row>
    <row r="1285" ht="15.75" customHeight="1">
      <c r="A1285" s="1"/>
      <c r="L1285" s="23" t="s">
        <v>56</v>
      </c>
      <c r="M1285" s="1"/>
      <c r="N1285" s="1"/>
      <c r="O1285" s="1"/>
      <c r="P1285" s="1"/>
      <c r="Q1285" s="24"/>
      <c r="R1285" s="55">
        <f>+R1279+R1281+R1283</f>
        <v>590281</v>
      </c>
    </row>
    <row r="1286" ht="13.5" customHeight="1">
      <c r="A1286" s="1"/>
      <c r="L1286" s="1"/>
      <c r="M1286" s="1"/>
      <c r="N1286" s="1"/>
      <c r="O1286" s="1"/>
      <c r="P1286" s="1"/>
      <c r="Q1286" s="1"/>
      <c r="R1286" s="1"/>
    </row>
    <row r="1287" ht="15.0" customHeight="1">
      <c r="A1287" s="1"/>
      <c r="L1287" s="23"/>
      <c r="M1287" s="22"/>
      <c r="N1287" s="29"/>
      <c r="O1287" s="24"/>
      <c r="P1287" s="29"/>
      <c r="Q1287" s="24"/>
      <c r="R1287" s="29"/>
    </row>
    <row r="1288" ht="15.0" customHeight="1">
      <c r="A1288" s="1"/>
      <c r="B1288" s="23"/>
      <c r="C1288" s="22"/>
      <c r="D1288" s="29"/>
      <c r="E1288" s="24"/>
      <c r="F1288" s="29"/>
      <c r="G1288" s="24"/>
      <c r="H1288" s="29"/>
    </row>
    <row r="1289" ht="15.0" customHeight="1">
      <c r="A1289" s="1"/>
      <c r="B1289" s="23"/>
      <c r="C1289" s="22"/>
      <c r="D1289" s="29"/>
      <c r="E1289" s="24"/>
      <c r="F1289" s="29"/>
      <c r="G1289" s="24"/>
      <c r="H1289" s="29"/>
    </row>
    <row r="1290" ht="15.0" customHeight="1">
      <c r="A1290" s="1"/>
      <c r="B1290" s="23"/>
      <c r="C1290" s="22"/>
      <c r="D1290" s="29"/>
      <c r="E1290" s="24"/>
      <c r="F1290" s="29"/>
      <c r="G1290" s="24"/>
      <c r="H1290" s="29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30.13"/>
    <col customWidth="1" min="2" max="2" width="4.13"/>
    <col customWidth="1" min="3" max="3" width="19.0"/>
    <col customWidth="1" min="4" max="4" width="4.0"/>
    <col customWidth="1" min="5" max="5" width="19.0"/>
    <col customWidth="1" min="6" max="6" width="2.38"/>
    <col customWidth="1" min="7" max="7" width="19.0"/>
    <col customWidth="1" min="8" max="9" width="8.0"/>
    <col customWidth="1" min="10" max="10" width="14.75"/>
    <col customWidth="1" min="11" max="26" width="8.0"/>
  </cols>
  <sheetData>
    <row r="1" ht="15.75" customHeight="1">
      <c r="A1" s="2" t="str">
        <f>'ERDA CITY MAIN'!B54</f>
        <v>                                                           Erda City - General Fund-Continued</v>
      </c>
      <c r="B1" s="3"/>
      <c r="C1" s="3"/>
      <c r="D1" s="3"/>
      <c r="E1" s="3"/>
      <c r="F1" s="3"/>
      <c r="G1" s="4"/>
    </row>
    <row r="2" ht="15.75" customHeight="1">
      <c r="A2" s="5" t="s">
        <v>45</v>
      </c>
      <c r="B2" s="6"/>
      <c r="C2" s="60"/>
      <c r="D2" s="60" t="str">
        <f>'ERDA CITY MAIN'!B55</f>
        <v>                                                                        FY 2024/2025 Budget</v>
      </c>
      <c r="E2" s="61"/>
      <c r="F2" s="6"/>
      <c r="G2" s="7"/>
    </row>
    <row r="3" ht="15.0" customHeight="1">
      <c r="A3" s="23"/>
      <c r="B3" s="22"/>
      <c r="C3" s="29"/>
      <c r="D3" s="24"/>
      <c r="E3" s="29"/>
      <c r="F3" s="24"/>
      <c r="G3" s="29"/>
    </row>
    <row r="4" ht="15.0" customHeight="1">
      <c r="A4" s="8" t="s">
        <v>2</v>
      </c>
      <c r="B4" s="22"/>
      <c r="C4" s="10" t="s">
        <v>2</v>
      </c>
      <c r="D4" s="11"/>
      <c r="E4" s="11" t="s">
        <v>2</v>
      </c>
      <c r="F4" s="11"/>
      <c r="G4" s="12" t="str">
        <f>'ERDA CITY MAIN'!H4</f>
        <v>Tenative</v>
      </c>
      <c r="J4" s="37"/>
    </row>
    <row r="5" ht="15.0" customHeight="1">
      <c r="A5" s="13" t="s">
        <v>2</v>
      </c>
      <c r="B5" s="22"/>
      <c r="C5" s="14" t="str">
        <f>'ERDA CITY MAIN'!D5</f>
        <v>Actual</v>
      </c>
      <c r="D5" s="15"/>
      <c r="E5" s="15" t="str">
        <f>'ERDA CITY MAIN'!F5</f>
        <v>Budget</v>
      </c>
      <c r="F5" s="15"/>
      <c r="G5" s="16" t="str">
        <f>'ERDA CITY MAIN'!H5</f>
        <v>Budget</v>
      </c>
      <c r="J5" s="34"/>
    </row>
    <row r="6" ht="15.0" customHeight="1">
      <c r="A6" s="17" t="str">
        <f>'ERDA CITY MAIN'!B59</f>
        <v>Expenditures</v>
      </c>
      <c r="B6" s="22"/>
      <c r="C6" s="18" t="str">
        <f>'ERDA CITY MAIN'!D6</f>
        <v>FY 2023</v>
      </c>
      <c r="D6" s="19"/>
      <c r="E6" s="19" t="str">
        <f>'ERDA CITY MAIN'!F6</f>
        <v>FY 2024</v>
      </c>
      <c r="F6" s="19"/>
      <c r="G6" s="20" t="str">
        <f>'ERDA CITY MAIN'!H6</f>
        <v>FY 2025</v>
      </c>
      <c r="J6" s="34"/>
    </row>
    <row r="7" ht="15.0" customHeight="1">
      <c r="A7" s="22"/>
      <c r="B7" s="22"/>
      <c r="C7" s="24"/>
      <c r="D7" s="24"/>
      <c r="E7" s="24"/>
      <c r="F7" s="24"/>
      <c r="G7" s="24"/>
      <c r="J7" s="34"/>
    </row>
    <row r="8" ht="15.0" customHeight="1">
      <c r="A8" s="22" t="s">
        <v>165</v>
      </c>
      <c r="B8" s="22"/>
      <c r="C8" s="24">
        <v>0.0</v>
      </c>
      <c r="D8" s="24" t="s">
        <v>2</v>
      </c>
      <c r="E8" s="24">
        <v>0.0</v>
      </c>
      <c r="F8" s="24"/>
      <c r="G8" s="24">
        <v>0.0</v>
      </c>
      <c r="H8" s="37"/>
    </row>
    <row r="9" ht="15.0" customHeight="1">
      <c r="A9" s="22" t="s">
        <v>166</v>
      </c>
      <c r="B9" s="22"/>
      <c r="C9" s="25">
        <v>0.0</v>
      </c>
      <c r="D9" s="24" t="s">
        <v>2</v>
      </c>
      <c r="E9" s="25">
        <v>0.0</v>
      </c>
      <c r="F9" s="24"/>
      <c r="G9" s="25">
        <v>0.0</v>
      </c>
      <c r="H9" s="37"/>
    </row>
    <row r="10" ht="15.0" customHeight="1">
      <c r="A10" s="22" t="s">
        <v>167</v>
      </c>
      <c r="B10" s="22"/>
      <c r="C10" s="25">
        <v>0.0</v>
      </c>
      <c r="D10" s="24" t="s">
        <v>2</v>
      </c>
      <c r="E10" s="25">
        <v>0.0</v>
      </c>
      <c r="F10" s="24"/>
      <c r="G10" s="25">
        <v>0.0</v>
      </c>
    </row>
    <row r="11" ht="15.0" customHeight="1">
      <c r="A11" s="22" t="s">
        <v>168</v>
      </c>
      <c r="B11" s="22"/>
      <c r="C11" s="25">
        <v>0.0</v>
      </c>
      <c r="D11" s="24" t="s">
        <v>2</v>
      </c>
      <c r="E11" s="25">
        <v>2500.0</v>
      </c>
      <c r="F11" s="24"/>
      <c r="G11" s="25">
        <v>3000.0</v>
      </c>
    </row>
    <row r="12" ht="15.0" customHeight="1">
      <c r="A12" s="22" t="s">
        <v>169</v>
      </c>
      <c r="B12" s="22"/>
      <c r="C12" s="25">
        <v>0.0</v>
      </c>
      <c r="D12" s="29"/>
      <c r="E12" s="25">
        <v>8000.0</v>
      </c>
      <c r="F12" s="29"/>
      <c r="G12" s="25">
        <v>9000.0</v>
      </c>
    </row>
    <row r="13" ht="15.0" customHeight="1">
      <c r="A13" s="22" t="s">
        <v>170</v>
      </c>
      <c r="B13" s="22"/>
      <c r="C13" s="25">
        <v>0.0</v>
      </c>
      <c r="D13" s="24"/>
      <c r="E13" s="25">
        <v>0.0</v>
      </c>
      <c r="F13" s="24"/>
      <c r="G13" s="25">
        <v>0.0</v>
      </c>
    </row>
    <row r="14" ht="15.0" customHeight="1">
      <c r="A14" s="22" t="s">
        <v>171</v>
      </c>
      <c r="B14" s="22"/>
      <c r="C14" s="25">
        <v>1862.0</v>
      </c>
      <c r="D14" s="24"/>
      <c r="E14" s="25">
        <v>2000.0</v>
      </c>
      <c r="F14" s="24"/>
      <c r="G14" s="25">
        <v>2000.0</v>
      </c>
    </row>
    <row r="15" ht="15.0" customHeight="1">
      <c r="A15" s="22" t="s">
        <v>172</v>
      </c>
      <c r="B15" s="22"/>
      <c r="C15" s="25">
        <v>0.0</v>
      </c>
      <c r="D15" s="24"/>
      <c r="E15" s="25">
        <v>5000.0</v>
      </c>
      <c r="F15" s="24"/>
      <c r="G15" s="25">
        <v>5000.0</v>
      </c>
    </row>
    <row r="16" ht="15.0" customHeight="1">
      <c r="A16" s="22" t="s">
        <v>173</v>
      </c>
      <c r="B16" s="22"/>
      <c r="C16" s="25">
        <v>0.0</v>
      </c>
      <c r="D16" s="24"/>
      <c r="E16" s="25">
        <v>600.0</v>
      </c>
      <c r="F16" s="24"/>
      <c r="G16" s="25">
        <v>600.0</v>
      </c>
      <c r="H16" s="37"/>
    </row>
    <row r="17" ht="15.0" customHeight="1">
      <c r="A17" s="22" t="s">
        <v>174</v>
      </c>
      <c r="B17" s="22"/>
      <c r="C17" s="25">
        <v>114623.0</v>
      </c>
      <c r="D17" s="24"/>
      <c r="E17" s="25">
        <v>130000.0</v>
      </c>
      <c r="F17" s="24"/>
      <c r="G17" s="25">
        <v>267000.0</v>
      </c>
    </row>
    <row r="18" ht="15.0" customHeight="1">
      <c r="A18" s="22" t="s">
        <v>175</v>
      </c>
      <c r="B18" s="22"/>
      <c r="C18" s="25">
        <v>0.0</v>
      </c>
      <c r="D18" s="24"/>
      <c r="E18" s="25">
        <v>0.0</v>
      </c>
      <c r="F18" s="24"/>
      <c r="G18" s="25">
        <v>0.0</v>
      </c>
    </row>
    <row r="19" ht="15.0" customHeight="1">
      <c r="A19" s="22" t="s">
        <v>176</v>
      </c>
      <c r="B19" s="22"/>
      <c r="C19" s="25">
        <v>5171.0</v>
      </c>
      <c r="D19" s="24" t="s">
        <v>2</v>
      </c>
      <c r="E19" s="25">
        <v>12000.0</v>
      </c>
      <c r="F19" s="24"/>
      <c r="G19" s="25">
        <v>15000.0</v>
      </c>
    </row>
    <row r="20" ht="15.0" customHeight="1">
      <c r="A20" s="22" t="s">
        <v>177</v>
      </c>
      <c r="B20" s="22"/>
      <c r="C20" s="25">
        <v>4000.0</v>
      </c>
      <c r="D20" s="24" t="s">
        <v>2</v>
      </c>
      <c r="E20" s="25">
        <v>5000.0</v>
      </c>
      <c r="F20" s="24"/>
      <c r="G20" s="25">
        <v>5000.0</v>
      </c>
    </row>
    <row r="21" ht="15.0" customHeight="1">
      <c r="A21" s="22" t="s">
        <v>178</v>
      </c>
      <c r="B21" s="22"/>
      <c r="C21" s="25">
        <v>0.0</v>
      </c>
      <c r="D21" s="24"/>
      <c r="E21" s="25">
        <v>5000.0</v>
      </c>
      <c r="F21" s="24"/>
      <c r="G21" s="25">
        <v>8000.0</v>
      </c>
    </row>
    <row r="22" ht="15.0" customHeight="1">
      <c r="A22" s="22" t="s">
        <v>179</v>
      </c>
      <c r="B22" s="22"/>
      <c r="C22" s="25">
        <v>0.0</v>
      </c>
      <c r="D22" s="24"/>
      <c r="E22" s="25">
        <v>30000.0</v>
      </c>
      <c r="F22" s="24"/>
      <c r="G22" s="25">
        <v>30000.0</v>
      </c>
    </row>
    <row r="23" ht="15.0" customHeight="1">
      <c r="A23" s="22" t="s">
        <v>180</v>
      </c>
      <c r="B23" s="22"/>
      <c r="C23" s="25">
        <v>935.0</v>
      </c>
      <c r="D23" s="24" t="s">
        <v>2</v>
      </c>
      <c r="E23" s="25">
        <v>0.0</v>
      </c>
      <c r="F23" s="24"/>
      <c r="G23" s="25">
        <v>0.0</v>
      </c>
      <c r="H23" s="37"/>
    </row>
    <row r="24" ht="15.0" customHeight="1">
      <c r="A24" s="23" t="s">
        <v>181</v>
      </c>
      <c r="B24" s="22"/>
      <c r="C24" s="26">
        <f>SUM(C8:C23)</f>
        <v>126591</v>
      </c>
      <c r="D24" s="24" t="s">
        <v>2</v>
      </c>
      <c r="E24" s="26">
        <f>SUM(E8:E23)</f>
        <v>200100</v>
      </c>
      <c r="F24" s="24"/>
      <c r="G24" s="26">
        <f>SUM(G8:G23)</f>
        <v>344600</v>
      </c>
    </row>
    <row r="25" ht="12.75" customHeight="1"/>
    <row r="26" ht="12.75" customHeight="1"/>
    <row r="27" ht="12.75" customHeight="1"/>
    <row r="28" ht="12.75" customHeight="1"/>
    <row r="29" ht="15.0" customHeight="1">
      <c r="A29" s="62" t="s">
        <v>174</v>
      </c>
      <c r="B29" s="22"/>
      <c r="C29" s="22"/>
      <c r="D29" s="22"/>
      <c r="E29" s="22"/>
      <c r="F29" s="22"/>
      <c r="G29" s="22"/>
    </row>
    <row r="30" ht="15.0" customHeight="1">
      <c r="A30" s="22" t="s">
        <v>182</v>
      </c>
      <c r="B30" s="22"/>
      <c r="C30" s="22" t="s">
        <v>183</v>
      </c>
      <c r="D30" s="22"/>
      <c r="E30" s="22"/>
      <c r="F30" s="22"/>
      <c r="G30" s="49">
        <v>60000.0</v>
      </c>
    </row>
    <row r="31" ht="15.0" customHeight="1">
      <c r="A31" s="22" t="s">
        <v>184</v>
      </c>
      <c r="B31" s="22"/>
      <c r="C31" s="22"/>
      <c r="D31" s="22"/>
      <c r="E31" s="22"/>
      <c r="F31" s="22"/>
      <c r="G31" s="49">
        <v>75000.0</v>
      </c>
    </row>
    <row r="32" ht="15.0" customHeight="1">
      <c r="A32" s="22" t="s">
        <v>75</v>
      </c>
      <c r="B32" s="22"/>
      <c r="C32" s="22"/>
      <c r="D32" s="22"/>
      <c r="E32" s="22"/>
      <c r="F32" s="22"/>
      <c r="G32" s="49">
        <v>80000.0</v>
      </c>
    </row>
    <row r="33" ht="15.0" customHeight="1">
      <c r="A33" s="22" t="s">
        <v>185</v>
      </c>
      <c r="B33" s="22"/>
      <c r="C33" s="22"/>
      <c r="D33" s="22"/>
      <c r="E33" s="22"/>
      <c r="F33" s="22"/>
      <c r="G33" s="49">
        <v>25000.0</v>
      </c>
    </row>
    <row r="34" ht="15.0" customHeight="1">
      <c r="A34" s="22" t="s">
        <v>186</v>
      </c>
      <c r="G34" s="63">
        <v>10000.0</v>
      </c>
    </row>
    <row r="35" ht="15.0" customHeight="1">
      <c r="A35" s="22" t="s">
        <v>187</v>
      </c>
      <c r="G35" s="64">
        <v>17000.0</v>
      </c>
    </row>
    <row r="36" ht="15.0" customHeight="1">
      <c r="A36" s="22" t="s">
        <v>188</v>
      </c>
      <c r="G36" s="63">
        <f>SUM(G30:G35)</f>
        <v>267000</v>
      </c>
    </row>
    <row r="37" ht="12.75" customHeight="1">
      <c r="G37" s="63"/>
    </row>
    <row r="38" ht="12.75" customHeight="1">
      <c r="G38" s="63"/>
    </row>
    <row r="39" ht="12.75" customHeight="1">
      <c r="G39" s="63"/>
    </row>
    <row r="40" ht="12.75" customHeight="1">
      <c r="G40" s="63"/>
    </row>
    <row r="41" ht="12.75" customHeight="1">
      <c r="G41" s="63"/>
    </row>
    <row r="42" ht="12.75" customHeight="1">
      <c r="G42" s="63"/>
    </row>
    <row r="43" ht="12.75" customHeight="1">
      <c r="G43" s="63"/>
    </row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30.13"/>
    <col customWidth="1" min="2" max="2" width="4.13"/>
    <col customWidth="1" min="3" max="3" width="18.88"/>
    <col customWidth="1" min="4" max="4" width="3.38"/>
    <col customWidth="1" min="5" max="5" width="18.88"/>
    <col customWidth="1" min="6" max="6" width="2.38"/>
    <col customWidth="1" min="7" max="7" width="18.88"/>
    <col customWidth="1" min="8" max="9" width="8.0"/>
    <col customWidth="1" min="10" max="10" width="14.75"/>
    <col customWidth="1" min="11" max="26" width="8.0"/>
  </cols>
  <sheetData>
    <row r="1" ht="15.75" customHeight="1">
      <c r="A1" s="2" t="str">
        <f>'ERDA CITY MAIN'!B54</f>
        <v>                                                           Erda City - General Fund-Continued</v>
      </c>
      <c r="B1" s="3"/>
      <c r="C1" s="3"/>
      <c r="D1" s="3"/>
      <c r="E1" s="3"/>
      <c r="F1" s="3"/>
      <c r="G1" s="4"/>
    </row>
    <row r="2" ht="15.75" customHeight="1">
      <c r="A2" s="5" t="s">
        <v>189</v>
      </c>
      <c r="B2" s="6"/>
      <c r="C2" s="6"/>
      <c r="D2" s="60" t="str">
        <f>'ERDA CITY MAIN'!B55</f>
        <v>                                                                        FY 2024/2025 Budget</v>
      </c>
      <c r="E2" s="6"/>
      <c r="F2" s="6"/>
      <c r="G2" s="7"/>
    </row>
    <row r="3" ht="15.0" customHeight="1">
      <c r="A3" s="23"/>
      <c r="B3" s="22"/>
      <c r="C3" s="29"/>
      <c r="D3" s="24"/>
      <c r="E3" s="29"/>
      <c r="F3" s="24"/>
      <c r="G3" s="29"/>
    </row>
    <row r="4" ht="15.0" customHeight="1">
      <c r="A4" s="8" t="s">
        <v>2</v>
      </c>
      <c r="B4" s="22"/>
      <c r="C4" s="10" t="s">
        <v>2</v>
      </c>
      <c r="D4" s="11"/>
      <c r="E4" s="11" t="s">
        <v>2</v>
      </c>
      <c r="F4" s="11"/>
      <c r="G4" s="12" t="str">
        <f>'ERDA CITY MAIN'!H4</f>
        <v>Tenative</v>
      </c>
      <c r="J4" s="37"/>
    </row>
    <row r="5" ht="15.0" customHeight="1">
      <c r="A5" s="13" t="s">
        <v>2</v>
      </c>
      <c r="B5" s="22"/>
      <c r="C5" s="14" t="str">
        <f>'ERDA CITY MAIN'!D5</f>
        <v>Actual</v>
      </c>
      <c r="D5" s="15"/>
      <c r="E5" s="15" t="str">
        <f>'ERDA CITY MAIN'!F5</f>
        <v>Budget</v>
      </c>
      <c r="F5" s="15"/>
      <c r="G5" s="16" t="str">
        <f>'ERDA CITY MAIN'!H5</f>
        <v>Budget</v>
      </c>
      <c r="J5" s="34"/>
    </row>
    <row r="6" ht="15.0" customHeight="1">
      <c r="A6" s="17" t="str">
        <f>'ERDA CITY MAIN'!B59</f>
        <v>Expenditures</v>
      </c>
      <c r="B6" s="22"/>
      <c r="C6" s="18" t="str">
        <f>'ERDA CITY MAIN'!D6</f>
        <v>FY 2023</v>
      </c>
      <c r="D6" s="19"/>
      <c r="E6" s="19" t="str">
        <f>'ERDA CITY MAIN'!F6</f>
        <v>FY 2024</v>
      </c>
      <c r="F6" s="19"/>
      <c r="G6" s="20" t="str">
        <f>'ERDA CITY MAIN'!H6</f>
        <v>FY 2025</v>
      </c>
      <c r="J6" s="34"/>
    </row>
    <row r="7" ht="15.0" customHeight="1">
      <c r="A7" s="22"/>
      <c r="B7" s="22"/>
      <c r="C7" s="24"/>
      <c r="D7" s="24"/>
      <c r="E7" s="24"/>
      <c r="F7" s="24"/>
      <c r="G7" s="24"/>
      <c r="J7" s="34"/>
    </row>
    <row r="8" ht="15.0" customHeight="1">
      <c r="A8" s="22" t="s">
        <v>190</v>
      </c>
      <c r="B8" s="22"/>
      <c r="C8" s="24">
        <v>25565.0</v>
      </c>
      <c r="D8" s="24" t="s">
        <v>2</v>
      </c>
      <c r="E8" s="24">
        <v>60000.0</v>
      </c>
      <c r="F8" s="24"/>
      <c r="G8" s="24">
        <v>60000.0</v>
      </c>
    </row>
    <row r="9" ht="15.0" customHeight="1">
      <c r="A9" s="22" t="s">
        <v>191</v>
      </c>
      <c r="B9" s="22"/>
      <c r="C9" s="25">
        <v>1939.0</v>
      </c>
      <c r="D9" s="24" t="s">
        <v>2</v>
      </c>
      <c r="E9" s="25">
        <v>10000.0</v>
      </c>
      <c r="F9" s="24"/>
      <c r="G9" s="25">
        <v>10000.0</v>
      </c>
    </row>
    <row r="10" ht="15.0" customHeight="1">
      <c r="A10" s="22" t="s">
        <v>192</v>
      </c>
      <c r="B10" s="22"/>
      <c r="C10" s="25">
        <v>3267.0</v>
      </c>
      <c r="D10" s="24" t="s">
        <v>2</v>
      </c>
      <c r="E10" s="25">
        <v>10000.0</v>
      </c>
      <c r="F10" s="24"/>
      <c r="G10" s="25">
        <v>10000.0</v>
      </c>
    </row>
    <row r="11" ht="15.0" customHeight="1">
      <c r="A11" s="22" t="s">
        <v>193</v>
      </c>
      <c r="B11" s="22"/>
      <c r="C11" s="25">
        <v>0.0</v>
      </c>
      <c r="D11" s="24" t="s">
        <v>2</v>
      </c>
      <c r="E11" s="25">
        <v>500.0</v>
      </c>
      <c r="F11" s="24"/>
      <c r="G11" s="25">
        <v>500.0</v>
      </c>
    </row>
    <row r="12" ht="15.0" customHeight="1">
      <c r="A12" s="22" t="s">
        <v>194</v>
      </c>
      <c r="B12" s="22"/>
      <c r="C12" s="25">
        <v>49906.0</v>
      </c>
      <c r="D12" s="24" t="s">
        <v>2</v>
      </c>
      <c r="E12" s="25">
        <v>25000.0</v>
      </c>
      <c r="F12" s="24"/>
      <c r="G12" s="25">
        <v>0.0</v>
      </c>
    </row>
    <row r="13" ht="15.0" customHeight="1">
      <c r="A13" s="22" t="s">
        <v>195</v>
      </c>
      <c r="B13" s="22"/>
      <c r="C13" s="25">
        <v>880.0</v>
      </c>
      <c r="D13" s="24" t="s">
        <v>2</v>
      </c>
      <c r="E13" s="25">
        <v>1000.0</v>
      </c>
      <c r="F13" s="24"/>
      <c r="G13" s="25">
        <v>5000.0</v>
      </c>
    </row>
    <row r="14" ht="15.0" customHeight="1">
      <c r="A14" s="23" t="s">
        <v>196</v>
      </c>
      <c r="B14" s="22"/>
      <c r="C14" s="26">
        <f>SUM(C8:C13)</f>
        <v>81557</v>
      </c>
      <c r="D14" s="26"/>
      <c r="E14" s="26">
        <f>SUM(E8:E13)</f>
        <v>106500</v>
      </c>
      <c r="F14" s="26"/>
      <c r="G14" s="26">
        <f>SUM(G8:G13)</f>
        <v>85500</v>
      </c>
    </row>
    <row r="15" ht="15.0" customHeight="1">
      <c r="A15" s="22"/>
      <c r="B15" s="22"/>
      <c r="C15" s="25"/>
      <c r="D15" s="24"/>
      <c r="E15" s="25"/>
      <c r="F15" s="24"/>
      <c r="G15" s="25"/>
    </row>
    <row r="16" ht="15.0" customHeight="1">
      <c r="A16" s="22"/>
      <c r="B16" s="22"/>
      <c r="C16" s="25"/>
      <c r="D16" s="24"/>
      <c r="E16" s="25"/>
      <c r="F16" s="24"/>
      <c r="G16" s="25"/>
    </row>
    <row r="17" ht="15.0" customHeight="1">
      <c r="A17" s="22"/>
      <c r="B17" s="22"/>
      <c r="C17" s="25"/>
      <c r="D17" s="24"/>
      <c r="E17" s="25"/>
      <c r="F17" s="24"/>
      <c r="G17" s="25"/>
    </row>
    <row r="18" ht="15.0" customHeight="1">
      <c r="A18" s="22" t="s">
        <v>197</v>
      </c>
      <c r="B18" s="22"/>
      <c r="C18" s="25"/>
      <c r="D18" s="24"/>
      <c r="E18" s="25"/>
      <c r="F18" s="24"/>
      <c r="G18" s="25"/>
    </row>
    <row r="19" ht="15.0" customHeight="1">
      <c r="A19" s="22"/>
      <c r="B19" s="22"/>
      <c r="C19" s="25"/>
      <c r="D19" s="24"/>
      <c r="E19" s="25"/>
      <c r="F19" s="24"/>
      <c r="G19" s="25"/>
    </row>
    <row r="20" ht="15.0" customHeight="1">
      <c r="A20" s="65"/>
      <c r="B20" s="22"/>
      <c r="C20" s="25"/>
      <c r="D20" s="24"/>
      <c r="E20" s="25"/>
      <c r="F20" s="24"/>
      <c r="G20" s="25"/>
    </row>
    <row r="21" ht="15.0" customHeight="1">
      <c r="A21" s="22"/>
      <c r="B21" s="22"/>
      <c r="C21" s="25"/>
      <c r="D21" s="24"/>
      <c r="E21" s="25"/>
      <c r="F21" s="24"/>
      <c r="G21" s="25"/>
      <c r="J21" s="32"/>
    </row>
    <row r="22" ht="15.0" customHeight="1">
      <c r="A22" s="22"/>
      <c r="B22" s="22"/>
      <c r="C22" s="25"/>
      <c r="D22" s="24"/>
      <c r="E22" s="25"/>
      <c r="F22" s="24"/>
      <c r="G22" s="25"/>
    </row>
    <row r="23" ht="15.0" customHeight="1">
      <c r="A23" s="22"/>
      <c r="B23" s="22"/>
      <c r="C23" s="29"/>
      <c r="D23" s="24"/>
      <c r="E23" s="29"/>
      <c r="F23" s="24"/>
      <c r="G23" s="24" t="s">
        <v>2</v>
      </c>
    </row>
    <row r="24" ht="15.0" customHeight="1">
      <c r="A24" s="22"/>
      <c r="B24" s="22"/>
      <c r="C24" s="24"/>
      <c r="D24" s="24"/>
      <c r="E24" s="24"/>
      <c r="F24" s="24"/>
      <c r="G24" s="24" t="s">
        <v>2</v>
      </c>
    </row>
    <row r="25" ht="15.0" customHeight="1">
      <c r="A25" s="23"/>
      <c r="B25" s="22"/>
      <c r="C25" s="29"/>
      <c r="D25" s="24"/>
      <c r="E25" s="29"/>
      <c r="F25" s="24"/>
      <c r="G25" s="29"/>
    </row>
    <row r="26" ht="15.0" customHeight="1">
      <c r="A26" s="22"/>
      <c r="B26" s="22"/>
      <c r="C26" s="22"/>
      <c r="D26" s="24"/>
      <c r="E26" s="22"/>
      <c r="F26" s="24"/>
      <c r="G26" s="22"/>
    </row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31.25"/>
    <col customWidth="1" min="2" max="2" width="4.0"/>
    <col customWidth="1" min="3" max="3" width="19.0"/>
    <col customWidth="1" min="4" max="4" width="2.75"/>
    <col customWidth="1" min="5" max="5" width="19.0"/>
    <col customWidth="1" min="6" max="6" width="2.88"/>
    <col customWidth="1" min="7" max="7" width="19.0"/>
    <col customWidth="1" min="8" max="8" width="9.38"/>
    <col customWidth="1" min="9" max="13" width="8.0"/>
    <col customWidth="1" min="14" max="14" width="14.0"/>
    <col customWidth="1" min="15" max="15" width="11.25"/>
    <col customWidth="1" min="16" max="16" width="8.0"/>
    <col customWidth="1" min="17" max="17" width="14.0"/>
    <col customWidth="1" min="18" max="18" width="13.38"/>
    <col customWidth="1" min="19" max="19" width="11.88"/>
    <col customWidth="1" min="20" max="26" width="8.0"/>
  </cols>
  <sheetData>
    <row r="1" ht="15.75" customHeight="1">
      <c r="A1" s="2" t="str">
        <f>'ERDA CITY MAIN'!B54</f>
        <v>                                                           Erda City - General Fund-Continued</v>
      </c>
      <c r="B1" s="3"/>
      <c r="C1" s="3"/>
      <c r="D1" s="3"/>
      <c r="E1" s="3"/>
      <c r="F1" s="3"/>
      <c r="G1" s="4"/>
    </row>
    <row r="2" ht="15.75" customHeight="1">
      <c r="A2" s="5" t="s">
        <v>47</v>
      </c>
      <c r="B2" s="6"/>
      <c r="C2" s="60"/>
      <c r="D2" s="60" t="str">
        <f>'ERDA CITY MAIN'!B55</f>
        <v>                                                                        FY 2024/2025 Budget</v>
      </c>
      <c r="E2" s="61"/>
      <c r="F2" s="6"/>
      <c r="G2" s="7"/>
    </row>
    <row r="3" ht="15.0" customHeight="1">
      <c r="A3" s="23"/>
      <c r="B3" s="22"/>
      <c r="C3" s="29"/>
      <c r="D3" s="24"/>
      <c r="E3" s="29"/>
      <c r="F3" s="24"/>
      <c r="G3" s="29"/>
    </row>
    <row r="4" ht="15.0" customHeight="1">
      <c r="A4" s="8" t="s">
        <v>2</v>
      </c>
      <c r="B4" s="22"/>
      <c r="C4" s="10" t="s">
        <v>2</v>
      </c>
      <c r="D4" s="11"/>
      <c r="E4" s="11" t="s">
        <v>2</v>
      </c>
      <c r="F4" s="11"/>
      <c r="G4" s="12" t="str">
        <f>'ERDA CITY MAIN'!H4</f>
        <v>Tenative</v>
      </c>
    </row>
    <row r="5" ht="15.0" customHeight="1">
      <c r="A5" s="13" t="s">
        <v>2</v>
      </c>
      <c r="B5" s="22"/>
      <c r="C5" s="14" t="str">
        <f>'ERDA CITY MAIN'!D5</f>
        <v>Actual</v>
      </c>
      <c r="D5" s="15"/>
      <c r="E5" s="15" t="str">
        <f>'ERDA CITY MAIN'!F5</f>
        <v>Budget</v>
      </c>
      <c r="F5" s="15"/>
      <c r="G5" s="16" t="str">
        <f>'ERDA CITY MAIN'!H5</f>
        <v>Budget</v>
      </c>
      <c r="N5" s="34"/>
      <c r="O5" s="34"/>
      <c r="Q5" s="34"/>
      <c r="R5" s="32"/>
      <c r="S5" s="34"/>
    </row>
    <row r="6" ht="15.0" customHeight="1">
      <c r="A6" s="17" t="str">
        <f>'ERDA CITY MAIN'!B59</f>
        <v>Expenditures</v>
      </c>
      <c r="B6" s="22"/>
      <c r="C6" s="18" t="str">
        <f>'ERDA CITY MAIN'!D6</f>
        <v>FY 2023</v>
      </c>
      <c r="D6" s="19"/>
      <c r="E6" s="19" t="str">
        <f>'ERDA CITY MAIN'!F6</f>
        <v>FY 2024</v>
      </c>
      <c r="F6" s="19"/>
      <c r="G6" s="20" t="str">
        <f>'ERDA CITY MAIN'!H6</f>
        <v>FY 2025</v>
      </c>
      <c r="N6" s="34"/>
      <c r="O6" s="34"/>
      <c r="Q6" s="34"/>
      <c r="R6" s="32"/>
      <c r="S6" s="34"/>
    </row>
    <row r="7" ht="15.0" customHeight="1">
      <c r="A7" s="22"/>
      <c r="B7" s="22"/>
      <c r="C7" s="24"/>
      <c r="D7" s="24"/>
      <c r="E7" s="24"/>
      <c r="F7" s="24"/>
      <c r="G7" s="24"/>
      <c r="N7" s="34"/>
      <c r="O7" s="34"/>
      <c r="Q7" s="34"/>
      <c r="R7" s="32"/>
      <c r="S7" s="34"/>
    </row>
    <row r="8" ht="15.0" customHeight="1">
      <c r="A8" s="22" t="s">
        <v>198</v>
      </c>
      <c r="B8" s="22"/>
      <c r="C8" s="24">
        <v>274663.0</v>
      </c>
      <c r="D8" s="24" t="s">
        <v>2</v>
      </c>
      <c r="E8" s="24">
        <v>350000.0</v>
      </c>
      <c r="F8" s="24"/>
      <c r="G8" s="24">
        <v>350000.0</v>
      </c>
      <c r="H8" s="37"/>
      <c r="N8" s="34"/>
      <c r="O8" s="34"/>
    </row>
    <row r="9" ht="15.0" customHeight="1">
      <c r="A9" s="22" t="s">
        <v>199</v>
      </c>
      <c r="B9" s="22"/>
      <c r="C9" s="25">
        <v>24627.0</v>
      </c>
      <c r="D9" s="24" t="s">
        <v>2</v>
      </c>
      <c r="E9" s="25">
        <v>50000.0</v>
      </c>
      <c r="F9" s="24"/>
      <c r="G9" s="25">
        <v>50000.0</v>
      </c>
      <c r="H9" s="37"/>
      <c r="N9" s="34"/>
      <c r="O9" s="34"/>
      <c r="Q9" s="34"/>
      <c r="R9" s="32"/>
      <c r="S9" s="34"/>
    </row>
    <row r="10" ht="15.0" customHeight="1">
      <c r="A10" s="23" t="s">
        <v>200</v>
      </c>
      <c r="B10" s="22"/>
      <c r="C10" s="26">
        <f>SUM(C8:C9)</f>
        <v>299290</v>
      </c>
      <c r="D10" s="26"/>
      <c r="E10" s="26">
        <f>SUM(E8:E9)</f>
        <v>400000</v>
      </c>
      <c r="F10" s="26"/>
      <c r="G10" s="26">
        <f>SUM(G8:G9)</f>
        <v>400000</v>
      </c>
      <c r="H10" s="32"/>
    </row>
    <row r="11" ht="12.75" customHeight="1"/>
    <row r="12" ht="12.75" customHeight="1"/>
    <row r="13" ht="12.75" customHeight="1">
      <c r="A13" s="37"/>
    </row>
    <row r="14" ht="12.75" customHeight="1">
      <c r="A14" s="37"/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30.13"/>
    <col customWidth="1" min="2" max="2" width="4.13"/>
    <col customWidth="1" min="3" max="3" width="19.0"/>
    <col customWidth="1" min="4" max="4" width="5.88"/>
    <col customWidth="1" min="5" max="5" width="17.13"/>
    <col customWidth="1" min="6" max="6" width="2.38"/>
    <col customWidth="1" min="7" max="7" width="19.0"/>
    <col customWidth="1" min="8" max="9" width="8.0"/>
    <col customWidth="1" min="10" max="10" width="14.75"/>
    <col customWidth="1" min="11" max="26" width="8.0"/>
  </cols>
  <sheetData>
    <row r="1" ht="15.75" customHeight="1">
      <c r="A1" s="2" t="str">
        <f>'ERDA CITY MAIN'!B54</f>
        <v>                                                           Erda City - General Fund-Continued</v>
      </c>
      <c r="B1" s="3"/>
      <c r="C1" s="3"/>
      <c r="D1" s="3"/>
      <c r="E1" s="3"/>
      <c r="F1" s="3"/>
      <c r="G1" s="4"/>
    </row>
    <row r="2" ht="15.75" customHeight="1">
      <c r="A2" s="5" t="s">
        <v>201</v>
      </c>
      <c r="B2" s="6"/>
      <c r="C2" s="60"/>
      <c r="D2" s="60" t="str">
        <f>'ERDA CITY MAIN'!B55</f>
        <v>                                                                        FY 2024/2025 Budget</v>
      </c>
      <c r="E2" s="61"/>
      <c r="F2" s="6"/>
      <c r="G2" s="7"/>
    </row>
    <row r="3" ht="15.0" customHeight="1">
      <c r="A3" s="23"/>
      <c r="B3" s="22"/>
      <c r="C3" s="29"/>
      <c r="D3" s="24"/>
      <c r="E3" s="29"/>
      <c r="F3" s="24"/>
      <c r="G3" s="29"/>
    </row>
    <row r="4" ht="15.0" customHeight="1">
      <c r="A4" s="8" t="s">
        <v>2</v>
      </c>
      <c r="B4" s="22"/>
      <c r="C4" s="10" t="s">
        <v>2</v>
      </c>
      <c r="D4" s="11"/>
      <c r="E4" s="11" t="s">
        <v>2</v>
      </c>
      <c r="F4" s="11"/>
      <c r="G4" s="12" t="str">
        <f>'ERDA CITY MAIN'!H4</f>
        <v>Tenative</v>
      </c>
      <c r="J4" s="37"/>
    </row>
    <row r="5" ht="15.0" customHeight="1">
      <c r="A5" s="13" t="s">
        <v>2</v>
      </c>
      <c r="B5" s="22"/>
      <c r="C5" s="14" t="str">
        <f>'ERDA CITY MAIN'!D5</f>
        <v>Actual</v>
      </c>
      <c r="D5" s="15"/>
      <c r="E5" s="15" t="str">
        <f>'ERDA CITY MAIN'!F5</f>
        <v>Budget</v>
      </c>
      <c r="F5" s="15"/>
      <c r="G5" s="16" t="str">
        <f>'ERDA CITY MAIN'!H5</f>
        <v>Budget</v>
      </c>
      <c r="J5" s="34"/>
    </row>
    <row r="6" ht="15.0" customHeight="1">
      <c r="A6" s="17" t="str">
        <f>'ERDA CITY MAIN'!B59</f>
        <v>Expenditures</v>
      </c>
      <c r="B6" s="22"/>
      <c r="C6" s="18" t="str">
        <f>'ERDA CITY MAIN'!D6</f>
        <v>FY 2023</v>
      </c>
      <c r="D6" s="19"/>
      <c r="E6" s="19" t="str">
        <f>'ERDA CITY MAIN'!F6</f>
        <v>FY 2024</v>
      </c>
      <c r="F6" s="19"/>
      <c r="G6" s="20" t="str">
        <f>'ERDA CITY MAIN'!H6</f>
        <v>FY 2025</v>
      </c>
      <c r="J6" s="34"/>
    </row>
    <row r="7" ht="15.0" customHeight="1">
      <c r="A7" s="22"/>
      <c r="B7" s="22"/>
      <c r="C7" s="24"/>
      <c r="D7" s="24"/>
      <c r="E7" s="24"/>
      <c r="F7" s="24"/>
      <c r="G7" s="24"/>
      <c r="J7" s="34"/>
    </row>
    <row r="8" ht="15.0" customHeight="1">
      <c r="A8" s="22" t="s">
        <v>165</v>
      </c>
      <c r="B8" s="22"/>
      <c r="C8" s="24">
        <v>0.0</v>
      </c>
      <c r="D8" s="24" t="s">
        <v>2</v>
      </c>
      <c r="E8" s="24">
        <v>0.0</v>
      </c>
      <c r="F8" s="24"/>
      <c r="G8" s="24">
        <v>0.0</v>
      </c>
      <c r="H8" s="37"/>
    </row>
    <row r="9" ht="15.0" customHeight="1">
      <c r="A9" s="22" t="s">
        <v>166</v>
      </c>
      <c r="B9" s="22"/>
      <c r="C9" s="25">
        <v>0.0</v>
      </c>
      <c r="D9" s="24" t="s">
        <v>2</v>
      </c>
      <c r="E9" s="25">
        <v>0.0</v>
      </c>
      <c r="F9" s="24"/>
      <c r="G9" s="25">
        <v>0.0</v>
      </c>
      <c r="H9" s="37"/>
    </row>
    <row r="10" ht="15.0" customHeight="1">
      <c r="A10" s="22" t="s">
        <v>167</v>
      </c>
      <c r="B10" s="22"/>
      <c r="C10" s="25">
        <v>0.0</v>
      </c>
      <c r="D10" s="24" t="s">
        <v>2</v>
      </c>
      <c r="E10" s="25">
        <v>0.0</v>
      </c>
      <c r="F10" s="24"/>
      <c r="G10" s="25">
        <v>0.0</v>
      </c>
    </row>
    <row r="11" ht="15.0" customHeight="1">
      <c r="A11" s="22" t="s">
        <v>168</v>
      </c>
      <c r="B11" s="22"/>
      <c r="C11" s="25">
        <v>0.0</v>
      </c>
      <c r="D11" s="24" t="s">
        <v>2</v>
      </c>
      <c r="E11" s="25">
        <v>0.0</v>
      </c>
      <c r="F11" s="24"/>
      <c r="G11" s="25">
        <v>0.0</v>
      </c>
    </row>
    <row r="12" ht="15.0" customHeight="1">
      <c r="A12" s="22" t="s">
        <v>171</v>
      </c>
      <c r="B12" s="22"/>
      <c r="C12" s="25">
        <v>0.0</v>
      </c>
      <c r="D12" s="24"/>
      <c r="E12" s="25">
        <v>0.0</v>
      </c>
      <c r="F12" s="24"/>
      <c r="G12" s="25">
        <v>0.0</v>
      </c>
    </row>
    <row r="13" ht="15.0" customHeight="1">
      <c r="A13" s="22" t="s">
        <v>173</v>
      </c>
      <c r="B13" s="22"/>
      <c r="C13" s="25">
        <v>0.0</v>
      </c>
      <c r="D13" s="24"/>
      <c r="E13" s="25">
        <v>0.0</v>
      </c>
      <c r="F13" s="24"/>
      <c r="G13" s="25">
        <v>0.0</v>
      </c>
    </row>
    <row r="14" ht="15.0" customHeight="1">
      <c r="A14" s="22" t="s">
        <v>202</v>
      </c>
      <c r="B14" s="22"/>
      <c r="C14" s="25">
        <v>46385.0</v>
      </c>
      <c r="D14" s="24" t="s">
        <v>2</v>
      </c>
      <c r="E14" s="25">
        <v>155000.0</v>
      </c>
      <c r="F14" s="24"/>
      <c r="G14" s="25">
        <v>155000.0</v>
      </c>
    </row>
    <row r="15" ht="15.0" customHeight="1">
      <c r="A15" s="22" t="s">
        <v>203</v>
      </c>
      <c r="B15" s="22"/>
      <c r="C15" s="25">
        <v>0.0</v>
      </c>
      <c r="D15" s="24" t="s">
        <v>2</v>
      </c>
      <c r="E15" s="25">
        <v>0.0</v>
      </c>
      <c r="F15" s="24"/>
      <c r="G15" s="25">
        <v>0.0</v>
      </c>
    </row>
    <row r="16" ht="15.0" customHeight="1">
      <c r="A16" s="22" t="s">
        <v>204</v>
      </c>
      <c r="B16" s="22"/>
      <c r="C16" s="25">
        <v>238692.0</v>
      </c>
      <c r="D16" s="24"/>
      <c r="E16" s="25">
        <v>298000.0</v>
      </c>
      <c r="F16" s="24"/>
      <c r="G16" s="25">
        <v>298000.0</v>
      </c>
    </row>
    <row r="17" ht="15.0" customHeight="1">
      <c r="A17" s="22" t="s">
        <v>205</v>
      </c>
      <c r="B17" s="22"/>
      <c r="C17" s="25">
        <v>0.0</v>
      </c>
      <c r="D17" s="24" t="s">
        <v>2</v>
      </c>
      <c r="E17" s="25">
        <v>0.0</v>
      </c>
      <c r="F17" s="24"/>
      <c r="G17" s="25">
        <v>0.0</v>
      </c>
    </row>
    <row r="18" ht="15.0" customHeight="1">
      <c r="A18" s="23" t="s">
        <v>206</v>
      </c>
      <c r="B18" s="22"/>
      <c r="C18" s="26">
        <f>SUM(C8:C17)</f>
        <v>285077</v>
      </c>
      <c r="D18" s="24" t="s">
        <v>2</v>
      </c>
      <c r="E18" s="26">
        <f>SUM(E8:E17)</f>
        <v>453000</v>
      </c>
      <c r="F18" s="24"/>
      <c r="G18" s="26">
        <f>SUM(G8:G17)</f>
        <v>453000</v>
      </c>
    </row>
    <row r="19" ht="12.75" customHeight="1"/>
    <row r="20" ht="12.75" customHeight="1"/>
    <row r="21" ht="12.75" customHeight="1"/>
    <row r="22" ht="12.75" customHeight="1"/>
    <row r="23" ht="15.0" customHeight="1">
      <c r="A23" s="62" t="s">
        <v>202</v>
      </c>
      <c r="B23" s="22"/>
      <c r="C23" s="22"/>
      <c r="D23" s="22"/>
      <c r="E23" s="22"/>
      <c r="F23" s="22"/>
      <c r="G23" s="22"/>
    </row>
    <row r="24" ht="15.0" customHeight="1">
      <c r="A24" s="22" t="s">
        <v>207</v>
      </c>
      <c r="B24" s="22"/>
      <c r="C24" s="22"/>
      <c r="D24" s="22"/>
      <c r="E24" s="22"/>
      <c r="F24" s="22"/>
      <c r="G24" s="49">
        <v>155000.0</v>
      </c>
    </row>
    <row r="25" ht="15.0" customHeight="1">
      <c r="A25" s="22" t="s">
        <v>2</v>
      </c>
      <c r="B25" s="22"/>
      <c r="C25" s="22"/>
      <c r="D25" s="22"/>
      <c r="E25" s="22"/>
      <c r="F25" s="22"/>
      <c r="G25" s="49" t="s">
        <v>2</v>
      </c>
    </row>
    <row r="26" ht="15.0" customHeight="1">
      <c r="A26" s="22"/>
      <c r="B26" s="22"/>
      <c r="C26" s="22"/>
      <c r="D26" s="22"/>
      <c r="E26" s="22"/>
      <c r="F26" s="22"/>
      <c r="G26" s="49"/>
    </row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Footer>&amp;R&amp;D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31.25"/>
    <col customWidth="1" min="2" max="2" width="4.13"/>
    <col customWidth="1" min="3" max="3" width="19.0"/>
    <col customWidth="1" min="4" max="4" width="5.88"/>
    <col customWidth="1" min="5" max="5" width="19.0"/>
    <col customWidth="1" min="6" max="6" width="2.38"/>
    <col customWidth="1" min="7" max="7" width="19.0"/>
    <col customWidth="1" min="8" max="9" width="8.0"/>
    <col customWidth="1" min="10" max="10" width="14.75"/>
    <col customWidth="1" min="11" max="26" width="8.0"/>
  </cols>
  <sheetData>
    <row r="1" ht="15.75" customHeight="1">
      <c r="A1" s="2" t="str">
        <f>'ERDA CITY MAIN'!B54</f>
        <v>                                                           Erda City - General Fund-Continued</v>
      </c>
      <c r="B1" s="3"/>
      <c r="C1" s="3"/>
      <c r="D1" s="3"/>
      <c r="E1" s="3"/>
      <c r="F1" s="3"/>
      <c r="G1" s="4"/>
    </row>
    <row r="2" ht="15.75" customHeight="1">
      <c r="A2" s="5" t="s">
        <v>208</v>
      </c>
      <c r="B2" s="6"/>
      <c r="C2" s="60"/>
      <c r="D2" s="60" t="str">
        <f>'ERDA CITY MAIN'!B55</f>
        <v>                                                                        FY 2024/2025 Budget</v>
      </c>
      <c r="E2" s="61"/>
      <c r="F2" s="6"/>
      <c r="G2" s="7"/>
    </row>
    <row r="3" ht="15.0" customHeight="1">
      <c r="A3" s="23"/>
      <c r="B3" s="22"/>
      <c r="C3" s="29"/>
      <c r="D3" s="24"/>
      <c r="E3" s="29"/>
      <c r="F3" s="24"/>
      <c r="G3" s="29"/>
    </row>
    <row r="4" ht="15.0" customHeight="1">
      <c r="A4" s="8" t="s">
        <v>2</v>
      </c>
      <c r="B4" s="22"/>
      <c r="C4" s="10" t="s">
        <v>2</v>
      </c>
      <c r="D4" s="11"/>
      <c r="E4" s="11" t="s">
        <v>2</v>
      </c>
      <c r="F4" s="11"/>
      <c r="G4" s="12" t="str">
        <f>'ERDA CITY MAIN'!H4</f>
        <v>Tenative</v>
      </c>
      <c r="J4" s="37"/>
    </row>
    <row r="5" ht="15.0" customHeight="1">
      <c r="A5" s="13" t="s">
        <v>2</v>
      </c>
      <c r="B5" s="22"/>
      <c r="C5" s="14" t="str">
        <f>'ERDA CITY MAIN'!D5</f>
        <v>Actual</v>
      </c>
      <c r="D5" s="15"/>
      <c r="E5" s="15" t="str">
        <f>'ERDA CITY MAIN'!F5</f>
        <v>Budget</v>
      </c>
      <c r="F5" s="15"/>
      <c r="G5" s="16" t="str">
        <f>'ERDA CITY MAIN'!H5</f>
        <v>Budget</v>
      </c>
      <c r="J5" s="34"/>
    </row>
    <row r="6" ht="15.0" customHeight="1">
      <c r="A6" s="17" t="str">
        <f>'ERDA CITY MAIN'!B59</f>
        <v>Expenditures</v>
      </c>
      <c r="B6" s="22"/>
      <c r="C6" s="18" t="str">
        <f>'ERDA CITY MAIN'!D6</f>
        <v>FY 2023</v>
      </c>
      <c r="D6" s="19"/>
      <c r="E6" s="19" t="str">
        <f>'ERDA CITY MAIN'!F6</f>
        <v>FY 2024</v>
      </c>
      <c r="F6" s="19"/>
      <c r="G6" s="20" t="str">
        <f>'ERDA CITY MAIN'!H6</f>
        <v>FY 2025</v>
      </c>
      <c r="J6" s="34"/>
    </row>
    <row r="7" ht="15.0" customHeight="1">
      <c r="A7" s="22"/>
      <c r="B7" s="22"/>
      <c r="D7" s="24"/>
      <c r="E7" s="24"/>
      <c r="F7" s="24"/>
      <c r="G7" s="24"/>
      <c r="J7" s="34"/>
    </row>
    <row r="8" ht="15.0" customHeight="1">
      <c r="A8" s="22" t="s">
        <v>165</v>
      </c>
      <c r="B8" s="22"/>
      <c r="C8" s="24">
        <v>0.0</v>
      </c>
      <c r="D8" s="24" t="s">
        <v>2</v>
      </c>
      <c r="E8" s="24">
        <v>30000.0</v>
      </c>
      <c r="F8" s="24"/>
      <c r="G8" s="24">
        <v>70000.0</v>
      </c>
    </row>
    <row r="9" ht="15.0" customHeight="1">
      <c r="A9" s="22" t="s">
        <v>166</v>
      </c>
      <c r="B9" s="22"/>
      <c r="C9" s="25">
        <v>0.0</v>
      </c>
      <c r="D9" s="25" t="s">
        <v>2</v>
      </c>
      <c r="E9" s="25">
        <v>8000.0</v>
      </c>
      <c r="F9" s="25"/>
      <c r="G9" s="25">
        <v>10000.0</v>
      </c>
    </row>
    <row r="10" ht="15.0" customHeight="1">
      <c r="A10" s="22" t="s">
        <v>167</v>
      </c>
      <c r="B10" s="22"/>
      <c r="C10" s="25">
        <v>0.0</v>
      </c>
      <c r="D10" s="24" t="s">
        <v>2</v>
      </c>
      <c r="E10" s="25">
        <v>0.0</v>
      </c>
      <c r="F10" s="24"/>
      <c r="G10" s="25">
        <v>0.0</v>
      </c>
    </row>
    <row r="11" ht="15.0" customHeight="1">
      <c r="A11" s="22" t="s">
        <v>170</v>
      </c>
      <c r="B11" s="22"/>
      <c r="C11" s="25">
        <v>0.0</v>
      </c>
      <c r="D11" s="24"/>
      <c r="E11" s="25">
        <v>0.0</v>
      </c>
      <c r="F11" s="24"/>
      <c r="G11" s="25">
        <v>0.0</v>
      </c>
    </row>
    <row r="12" ht="15.0" customHeight="1">
      <c r="A12" s="22" t="s">
        <v>171</v>
      </c>
      <c r="B12" s="22"/>
      <c r="C12" s="25">
        <v>0.0</v>
      </c>
      <c r="D12" s="24"/>
      <c r="E12" s="25">
        <v>1000.0</v>
      </c>
      <c r="F12" s="24"/>
      <c r="G12" s="25">
        <v>0.0</v>
      </c>
    </row>
    <row r="13" ht="15.0" customHeight="1">
      <c r="A13" s="22" t="s">
        <v>209</v>
      </c>
      <c r="B13" s="22"/>
      <c r="C13" s="25">
        <v>0.0</v>
      </c>
      <c r="D13" s="24"/>
      <c r="E13" s="25">
        <v>0.0</v>
      </c>
      <c r="F13" s="24"/>
      <c r="G13" s="25">
        <v>0.0</v>
      </c>
    </row>
    <row r="14" ht="15.0" customHeight="1">
      <c r="A14" s="22" t="s">
        <v>210</v>
      </c>
      <c r="B14" s="22"/>
      <c r="C14" s="25">
        <v>0.0</v>
      </c>
      <c r="D14" s="24"/>
      <c r="E14" s="25">
        <v>0.0</v>
      </c>
      <c r="F14" s="24"/>
      <c r="G14" s="25">
        <v>0.0</v>
      </c>
    </row>
    <row r="15" ht="15.0" customHeight="1">
      <c r="A15" s="22" t="s">
        <v>211</v>
      </c>
      <c r="B15" s="22"/>
      <c r="C15" s="25">
        <v>0.0</v>
      </c>
      <c r="D15" s="24"/>
      <c r="E15" s="25">
        <v>0.0</v>
      </c>
      <c r="F15" s="24"/>
      <c r="G15" s="25">
        <v>0.0</v>
      </c>
    </row>
    <row r="16" ht="15.0" customHeight="1">
      <c r="A16" s="22" t="s">
        <v>173</v>
      </c>
      <c r="B16" s="22"/>
      <c r="C16" s="25">
        <v>0.0</v>
      </c>
      <c r="D16" s="24"/>
      <c r="E16" s="25">
        <v>0.0</v>
      </c>
      <c r="F16" s="24"/>
      <c r="G16" s="25">
        <v>0.0</v>
      </c>
      <c r="J16" s="24"/>
    </row>
    <row r="17" ht="15.0" customHeight="1">
      <c r="A17" s="22" t="s">
        <v>203</v>
      </c>
      <c r="B17" s="22"/>
      <c r="C17" s="25">
        <v>0.0</v>
      </c>
      <c r="D17" s="24"/>
      <c r="E17" s="25">
        <v>0.0</v>
      </c>
      <c r="F17" s="24"/>
      <c r="G17" s="25">
        <v>0.0</v>
      </c>
      <c r="J17" s="24"/>
    </row>
    <row r="18" ht="15.0" customHeight="1">
      <c r="A18" s="22" t="s">
        <v>180</v>
      </c>
      <c r="B18" s="22"/>
      <c r="C18" s="25">
        <v>0.0</v>
      </c>
      <c r="D18" s="24" t="s">
        <v>2</v>
      </c>
      <c r="E18" s="25">
        <v>5000.0</v>
      </c>
      <c r="F18" s="24"/>
      <c r="G18" s="25">
        <v>5000.0</v>
      </c>
      <c r="J18" s="25"/>
    </row>
    <row r="19" ht="15.0" customHeight="1">
      <c r="A19" s="23" t="s">
        <v>212</v>
      </c>
      <c r="B19" s="22"/>
      <c r="C19" s="26">
        <f>SUM(C8:C18)</f>
        <v>0</v>
      </c>
      <c r="D19" s="26"/>
      <c r="E19" s="26">
        <f>SUM(E8:E18)</f>
        <v>44000</v>
      </c>
      <c r="F19" s="24"/>
      <c r="G19" s="26">
        <f>SUM(G8:G18)</f>
        <v>85000</v>
      </c>
      <c r="J19" s="25"/>
    </row>
    <row r="20" ht="15.0" customHeight="1">
      <c r="J20" s="25"/>
    </row>
    <row r="21" ht="15.0" customHeight="1">
      <c r="J21" s="25"/>
    </row>
    <row r="22" ht="15.0" customHeight="1">
      <c r="J22" s="25"/>
    </row>
    <row r="23" ht="15.0" customHeight="1">
      <c r="J23" s="25"/>
    </row>
    <row r="24" ht="15.0" customHeight="1">
      <c r="J24" s="25"/>
    </row>
    <row r="25" ht="15.0" customHeight="1">
      <c r="J25" s="25"/>
    </row>
    <row r="26" ht="15.0" customHeight="1">
      <c r="J26" s="25"/>
    </row>
    <row r="27" ht="15.0" customHeight="1">
      <c r="J27" s="25"/>
    </row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Footer>&amp;C27&amp;R&amp;D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2000-11-28T23:18:34Z</dcterms:created>
  <dc:creator>dsanderson</dc:creator>
</cp:coreProperties>
</file>