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dministration - Melissa\Library Board\Library Board 2024\2 Feb 2024 Board Meeting\2 Feb 24 Attachments\"/>
    </mc:Choice>
  </mc:AlternateContent>
  <bookViews>
    <workbookView xWindow="0" yWindow="0" windowWidth="28800" windowHeight="11700" activeTab="1"/>
  </bookViews>
  <sheets>
    <sheet name="Ops" sheetId="1" r:id="rId1"/>
    <sheet name="Capit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2" i="1"/>
  <c r="G93" i="1"/>
  <c r="G94" i="1"/>
  <c r="G96" i="1"/>
  <c r="G97" i="1"/>
  <c r="G98" i="1"/>
  <c r="G99" i="1"/>
  <c r="G100" i="1"/>
  <c r="G101" i="1"/>
  <c r="G102" i="1"/>
  <c r="G103" i="1"/>
  <c r="G104" i="1"/>
  <c r="G105" i="1"/>
  <c r="G106" i="1"/>
  <c r="G108" i="1"/>
  <c r="G109" i="1"/>
  <c r="G110" i="1"/>
  <c r="G112" i="1"/>
  <c r="G113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5" i="1"/>
  <c r="D111" i="1"/>
  <c r="E111" i="1"/>
  <c r="F111" i="1"/>
  <c r="C111" i="1"/>
  <c r="D107" i="1"/>
  <c r="E107" i="1"/>
  <c r="F107" i="1"/>
  <c r="C107" i="1"/>
  <c r="G107" i="1" s="1"/>
  <c r="D95" i="1"/>
  <c r="E95" i="1"/>
  <c r="F95" i="1"/>
  <c r="C95" i="1"/>
  <c r="D91" i="1"/>
  <c r="E91" i="1"/>
  <c r="E114" i="1" s="1"/>
  <c r="F91" i="1"/>
  <c r="F114" i="1" s="1"/>
  <c r="C91" i="1"/>
  <c r="D22" i="1"/>
  <c r="E22" i="1"/>
  <c r="F22" i="1"/>
  <c r="C22" i="1"/>
  <c r="G22" i="1" s="1"/>
  <c r="G95" i="1" l="1"/>
  <c r="G111" i="1"/>
  <c r="G91" i="1"/>
  <c r="D114" i="1"/>
  <c r="C114" i="1"/>
  <c r="G114" i="1" s="1"/>
</calcChain>
</file>

<file path=xl/sharedStrings.xml><?xml version="1.0" encoding="utf-8"?>
<sst xmlns="http://schemas.openxmlformats.org/spreadsheetml/2006/main" count="265" uniqueCount="255">
  <si>
    <t>601020</t>
  </si>
  <si>
    <t>Lump Sum Vacation Pay</t>
  </si>
  <si>
    <t>601025</t>
  </si>
  <si>
    <t>Lump Sum Sick Pay</t>
  </si>
  <si>
    <t>601030</t>
  </si>
  <si>
    <t>Permanent And Provisional</t>
  </si>
  <si>
    <t>601040</t>
  </si>
  <si>
    <t>Time Limited Employee</t>
  </si>
  <si>
    <t>601050</t>
  </si>
  <si>
    <t>Temporary,Seasonal,Emergency</t>
  </si>
  <si>
    <t>601065</t>
  </si>
  <si>
    <t>Overtime</t>
  </si>
  <si>
    <t>601075</t>
  </si>
  <si>
    <t>Civilian Environmental Pay</t>
  </si>
  <si>
    <t>601095</t>
  </si>
  <si>
    <t>Personnel Underexpend</t>
  </si>
  <si>
    <t>603005</t>
  </si>
  <si>
    <t>Social Security Taxes</t>
  </si>
  <si>
    <t>603025</t>
  </si>
  <si>
    <t>Retirement Or Pension Contrib</t>
  </si>
  <si>
    <t>603040</t>
  </si>
  <si>
    <t>Ltd Contributions</t>
  </si>
  <si>
    <t>603045</t>
  </si>
  <si>
    <t>Supplemental Retirement (401K)</t>
  </si>
  <si>
    <t>603050</t>
  </si>
  <si>
    <t>Health Insurance Premiums</t>
  </si>
  <si>
    <t>603055</t>
  </si>
  <si>
    <t>Employee Serv Res Fund Charges</t>
  </si>
  <si>
    <t>603056</t>
  </si>
  <si>
    <t>OPEB- Current Year</t>
  </si>
  <si>
    <t>605025</t>
  </si>
  <si>
    <t>Employee Awards-Service Pins</t>
  </si>
  <si>
    <t>605026</t>
  </si>
  <si>
    <t>Employee Awards-Gift Cards</t>
  </si>
  <si>
    <t>607005</t>
  </si>
  <si>
    <t>Janitorial Supplies &amp; Service</t>
  </si>
  <si>
    <t>607010</t>
  </si>
  <si>
    <t>Maintenance - Grounds</t>
  </si>
  <si>
    <t>607015</t>
  </si>
  <si>
    <t>Maintenance - Buildings</t>
  </si>
  <si>
    <t>607020</t>
  </si>
  <si>
    <t>Consumable Parts</t>
  </si>
  <si>
    <t>607025</t>
  </si>
  <si>
    <t>Maint - Plumbing,Heat,&amp; Ac</t>
  </si>
  <si>
    <t>607030</t>
  </si>
  <si>
    <t>Maintenance - Other</t>
  </si>
  <si>
    <t>607040</t>
  </si>
  <si>
    <t>Facilities Management Charges</t>
  </si>
  <si>
    <t>609005</t>
  </si>
  <si>
    <t>Food Provisions</t>
  </si>
  <si>
    <t>609010</t>
  </si>
  <si>
    <t>Clothing Provisions</t>
  </si>
  <si>
    <t>609015</t>
  </si>
  <si>
    <t>Dining And Kitchen Supplies</t>
  </si>
  <si>
    <t>609020</t>
  </si>
  <si>
    <t>Bedding And Linen</t>
  </si>
  <si>
    <t>609030</t>
  </si>
  <si>
    <t>Medical Supplies</t>
  </si>
  <si>
    <t>609035</t>
  </si>
  <si>
    <t>Safety Supplies</t>
  </si>
  <si>
    <t>609060</t>
  </si>
  <si>
    <t>Identification Supplies</t>
  </si>
  <si>
    <t>611005</t>
  </si>
  <si>
    <t>Subscriptions &amp; Memberships</t>
  </si>
  <si>
    <t>611006</t>
  </si>
  <si>
    <t>Digital Content Databases</t>
  </si>
  <si>
    <t>611007</t>
  </si>
  <si>
    <t>Digital Materials-Magazines</t>
  </si>
  <si>
    <t>611010</t>
  </si>
  <si>
    <t>Physical Materials-Books</t>
  </si>
  <si>
    <t>611011</t>
  </si>
  <si>
    <t>Digital Materials-Books</t>
  </si>
  <si>
    <t>611015</t>
  </si>
  <si>
    <t>Education &amp; Training Serv/Supp</t>
  </si>
  <si>
    <t>611025</t>
  </si>
  <si>
    <t>Physical Material-Audio/Visual</t>
  </si>
  <si>
    <t>611026</t>
  </si>
  <si>
    <t>Digital Materials-Audio/Visual</t>
  </si>
  <si>
    <t>611030</t>
  </si>
  <si>
    <t>Art And Photographic Supplies</t>
  </si>
  <si>
    <t>611035</t>
  </si>
  <si>
    <t>Library Book Supplies</t>
  </si>
  <si>
    <t>613015</t>
  </si>
  <si>
    <t>Printing Supplies</t>
  </si>
  <si>
    <t>613020</t>
  </si>
  <si>
    <t>Development Advertising</t>
  </si>
  <si>
    <t>613025</t>
  </si>
  <si>
    <t>Contracted Printings</t>
  </si>
  <si>
    <t>615005</t>
  </si>
  <si>
    <t>Office Supplies</t>
  </si>
  <si>
    <t>615015</t>
  </si>
  <si>
    <t>Computer Supplies</t>
  </si>
  <si>
    <t>615016</t>
  </si>
  <si>
    <t>Computer Software Subscription</t>
  </si>
  <si>
    <t>615020</t>
  </si>
  <si>
    <t>Computer Software &lt;$5,000</t>
  </si>
  <si>
    <t>615025</t>
  </si>
  <si>
    <t>Computers &amp; Components &lt;$5000</t>
  </si>
  <si>
    <t>615030</t>
  </si>
  <si>
    <t>Communication Equip-Noncapital</t>
  </si>
  <si>
    <t>615035</t>
  </si>
  <si>
    <t>Small Equipment (Non-Computer)</t>
  </si>
  <si>
    <t>615040</t>
  </si>
  <si>
    <t>Postage</t>
  </si>
  <si>
    <t>615050</t>
  </si>
  <si>
    <t>Meals &amp; Refreshments</t>
  </si>
  <si>
    <t>615055</t>
  </si>
  <si>
    <t>Volunteer Awards</t>
  </si>
  <si>
    <t>615065</t>
  </si>
  <si>
    <t>Credit Card Charges</t>
  </si>
  <si>
    <t>617005</t>
  </si>
  <si>
    <t>Maintenance - Office Equip</t>
  </si>
  <si>
    <t>617010</t>
  </si>
  <si>
    <t>Maint - Machinery And Equip</t>
  </si>
  <si>
    <t>617015</t>
  </si>
  <si>
    <t>Maintenance - Software</t>
  </si>
  <si>
    <t>617025</t>
  </si>
  <si>
    <t>Parts Purchases</t>
  </si>
  <si>
    <t>617035</t>
  </si>
  <si>
    <t>Maint - Autos &amp; Equip-Fleet</t>
  </si>
  <si>
    <t>619005</t>
  </si>
  <si>
    <t>Gasoline, Diesel, Oil &amp; Grease</t>
  </si>
  <si>
    <t>619015</t>
  </si>
  <si>
    <t>Mileage Allowance</t>
  </si>
  <si>
    <t>619025</t>
  </si>
  <si>
    <t>Travel &amp; Transprtatn-Employees</t>
  </si>
  <si>
    <t>619035</t>
  </si>
  <si>
    <t>Vehicle Rental Charges</t>
  </si>
  <si>
    <t>619045</t>
  </si>
  <si>
    <t>Vehicle Replacement Charges</t>
  </si>
  <si>
    <t>621005</t>
  </si>
  <si>
    <t>Heat And Fuel</t>
  </si>
  <si>
    <t>621010</t>
  </si>
  <si>
    <t>Light And Power</t>
  </si>
  <si>
    <t>621015</t>
  </si>
  <si>
    <t>Water And Sewer</t>
  </si>
  <si>
    <t>621020</t>
  </si>
  <si>
    <t>Telephone</t>
  </si>
  <si>
    <t>621025</t>
  </si>
  <si>
    <t>Mobile Telephone</t>
  </si>
  <si>
    <t>633010</t>
  </si>
  <si>
    <t>Rent - Buildings</t>
  </si>
  <si>
    <t>633015</t>
  </si>
  <si>
    <t>Rent - Equipment</t>
  </si>
  <si>
    <t>633025</t>
  </si>
  <si>
    <t>Miscellaneous Rental Charges</t>
  </si>
  <si>
    <t>639025</t>
  </si>
  <si>
    <t>Other Professional Fees</t>
  </si>
  <si>
    <t>639045</t>
  </si>
  <si>
    <t>Contracted Labor/Projects</t>
  </si>
  <si>
    <t>641005</t>
  </si>
  <si>
    <t>Shop,Crew,&amp;Deputy Small Tools</t>
  </si>
  <si>
    <t>641025</t>
  </si>
  <si>
    <t>Insecticides,Herbicides&amp;Pesti</t>
  </si>
  <si>
    <t>643015</t>
  </si>
  <si>
    <t>Road Salt</t>
  </si>
  <si>
    <t>645005</t>
  </si>
  <si>
    <t>Contract Hauling</t>
  </si>
  <si>
    <t>645010</t>
  </si>
  <si>
    <t>Dumping Fees</t>
  </si>
  <si>
    <t>657005</t>
  </si>
  <si>
    <t>Insurance</t>
  </si>
  <si>
    <t>659005</t>
  </si>
  <si>
    <t>Costs In Handling Collections</t>
  </si>
  <si>
    <t>661005</t>
  </si>
  <si>
    <t>Tax Anticipation Interest</t>
  </si>
  <si>
    <t>661010</t>
  </si>
  <si>
    <t>Interest Expense</t>
  </si>
  <si>
    <t>693020</t>
  </si>
  <si>
    <t>Interfund Charges</t>
  </si>
  <si>
    <t>677015</t>
  </si>
  <si>
    <t>SBITA Pre-Implementation Charg</t>
  </si>
  <si>
    <t>679020</t>
  </si>
  <si>
    <t>Machinery And Equipment</t>
  </si>
  <si>
    <t>681020</t>
  </si>
  <si>
    <t>IT Subscription - SBITA</t>
  </si>
  <si>
    <t>663010</t>
  </si>
  <si>
    <t>Council Overhead Cost</t>
  </si>
  <si>
    <t>663015</t>
  </si>
  <si>
    <t>Mayor Overhead Cost</t>
  </si>
  <si>
    <t>663025</t>
  </si>
  <si>
    <t>Auditor Overhead Cost</t>
  </si>
  <si>
    <t>663030</t>
  </si>
  <si>
    <t>District Attorney Overhead Cos</t>
  </si>
  <si>
    <t>663035</t>
  </si>
  <si>
    <t>Real Estate Overhead Cost</t>
  </si>
  <si>
    <t>663040</t>
  </si>
  <si>
    <t>Info Services Overhead Cost</t>
  </si>
  <si>
    <t>663045</t>
  </si>
  <si>
    <t>Purchasing Overhead Cost</t>
  </si>
  <si>
    <t>663050</t>
  </si>
  <si>
    <t>Human Resources Overhead Cost</t>
  </si>
  <si>
    <t>663055</t>
  </si>
  <si>
    <t>Gov'T Immunity Overhead Cost</t>
  </si>
  <si>
    <t>663060</t>
  </si>
  <si>
    <t>Records Managmnt Overhead Cost</t>
  </si>
  <si>
    <t>663070</t>
  </si>
  <si>
    <t>Mayor Finance Overhead Cost</t>
  </si>
  <si>
    <t>687001</t>
  </si>
  <si>
    <t>Interest Expense- SBITA</t>
  </si>
  <si>
    <t>501005</t>
  </si>
  <si>
    <t>Cost Of Materials Sold</t>
  </si>
  <si>
    <t>684020</t>
  </si>
  <si>
    <t>Principal Payments- SBITA</t>
  </si>
  <si>
    <t>770010</t>
  </si>
  <si>
    <t>Grand Total</t>
  </si>
  <si>
    <t>Budget</t>
  </si>
  <si>
    <t>Encumbrance</t>
  </si>
  <si>
    <t>Expense</t>
  </si>
  <si>
    <t>Available Budget</t>
  </si>
  <si>
    <t>Subtotal Personnel</t>
  </si>
  <si>
    <t>Subtotal Operating</t>
  </si>
  <si>
    <t>Subtotal Capital Equipment</t>
  </si>
  <si>
    <t>Subtotal County Overhead</t>
  </si>
  <si>
    <t>Debt Service</t>
  </si>
  <si>
    <t>Subtotal Other</t>
  </si>
  <si>
    <t>% Spent</t>
  </si>
  <si>
    <t>SALT LAKE COUNTY LIBRARY</t>
  </si>
  <si>
    <t>BUDGET TO ACTUAL FOR THE YEAR ENDING DECEMBER 31, 2023</t>
  </si>
  <si>
    <t>Account</t>
  </si>
  <si>
    <t>Description</t>
  </si>
  <si>
    <t>CAPITAL PROJECTS 2023</t>
  </si>
  <si>
    <t>Thru the month of December 31st, 2023</t>
  </si>
  <si>
    <t>YE</t>
  </si>
  <si>
    <t>June</t>
  </si>
  <si>
    <t>Original</t>
  </si>
  <si>
    <t xml:space="preserve">Budget </t>
  </si>
  <si>
    <t>Final</t>
  </si>
  <si>
    <t>Total</t>
  </si>
  <si>
    <t>Obligations</t>
  </si>
  <si>
    <t>Remaining</t>
  </si>
  <si>
    <t>Adjustments</t>
  </si>
  <si>
    <t>Expenses</t>
  </si>
  <si>
    <t>Prior Year Exp</t>
  </si>
  <si>
    <t>Encumbrances</t>
  </si>
  <si>
    <t>HUN TAY Parking Lot Overlay</t>
  </si>
  <si>
    <t>BCR Book Drp Design</t>
  </si>
  <si>
    <t>TAY, TYL, WHI Security Cameras</t>
  </si>
  <si>
    <t>HOL Sewer Line</t>
  </si>
  <si>
    <t>BCR Irrigation System</t>
  </si>
  <si>
    <t>Magna UPS</t>
  </si>
  <si>
    <t>WJO Cool Tower</t>
  </si>
  <si>
    <t>Tyler Cool Tower</t>
  </si>
  <si>
    <t>DRA Concrete</t>
  </si>
  <si>
    <t>Carpet Vir &amp; Mag</t>
  </si>
  <si>
    <t>WJO Boiler</t>
  </si>
  <si>
    <t>Heriman Light Conversion</t>
  </si>
  <si>
    <t>System Wide Xeriscaping</t>
  </si>
  <si>
    <t>System Wide Slurry</t>
  </si>
  <si>
    <t>System Wide Concrete Repair</t>
  </si>
  <si>
    <t>Whitmore Roof Membrane</t>
  </si>
  <si>
    <t>Concrete Replacement 22 Rebud</t>
  </si>
  <si>
    <t>Taylorsville Roof</t>
  </si>
  <si>
    <t>Indirect Costs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</si>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</sst>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1" fillId="0" borderId="1" xfId="1" applyFont="1" applyBorder="1"/>
    <xf numFmtId="164" fontId="0" fillId="0" borderId="0" xfId="2" applyNumberFormat="1" applyFont="1"/>
    <xf numFmtId="164" fontId="0" fillId="0" borderId="1" xfId="2" applyNumberFormat="1" applyFont="1" applyBorder="1"/>
    <xf numFmtId="0" fontId="2" fillId="0" borderId="2" xfId="0" applyFont="1" applyBorder="1"/>
    <xf numFmtId="44" fontId="2" fillId="0" borderId="2" xfId="1" applyFont="1" applyBorder="1"/>
    <xf numFmtId="164" fontId="2" fillId="0" borderId="0" xfId="2" applyNumberFormat="1" applyFont="1"/>
    <xf numFmtId="0" fontId="2" fillId="0" borderId="0" xfId="0" applyFont="1"/>
    <xf numFmtId="0" fontId="4" fillId="0" borderId="2" xfId="0" applyFont="1" applyBorder="1"/>
    <xf numFmtId="44" fontId="4" fillId="0" borderId="2" xfId="1" applyFont="1" applyBorder="1"/>
    <xf numFmtId="0" fontId="4" fillId="0" borderId="0" xfId="0" applyFont="1"/>
    <xf numFmtId="44" fontId="2" fillId="0" borderId="0" xfId="1" applyFont="1"/>
    <xf numFmtId="44" fontId="2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2" xfId="2" applyNumberFormat="1" applyFont="1" applyBorder="1"/>
    <xf numFmtId="0" fontId="2" fillId="0" borderId="0" xfId="1" applyNumberFormat="1" applyFont="1" applyAlignment="1">
      <alignment horizontal="center"/>
    </xf>
    <xf numFmtId="0" fontId="2" fillId="0" borderId="0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4"/>
  <sheetViews>
    <sheetView workbookViewId="0">
      <selection activeCell="I8" sqref="I8"/>
    </sheetView>
  </sheetViews>
  <sheetFormatPr defaultRowHeight="15" x14ac:dyDescent="0.25"/>
  <cols>
    <col min="1" max="1" width="11.140625" customWidth="1"/>
    <col min="2" max="2" width="32" customWidth="1"/>
    <col min="3" max="3" width="16.85546875" style="1" bestFit="1" customWidth="1"/>
    <col min="4" max="4" width="14.5703125" style="1" bestFit="1" customWidth="1"/>
    <col min="5" max="5" width="16.85546875" style="1" bestFit="1" customWidth="1"/>
    <col min="6" max="6" width="17.85546875" style="1" bestFit="1" customWidth="1"/>
    <col min="7" max="7" width="9.28515625" style="4" bestFit="1" customWidth="1"/>
  </cols>
  <sheetData>
    <row r="1" spans="1:7" ht="15.75" x14ac:dyDescent="0.25">
      <c r="A1" s="19" t="s">
        <v>217</v>
      </c>
      <c r="B1" s="19"/>
      <c r="C1" s="19"/>
      <c r="D1" s="19"/>
      <c r="E1" s="19"/>
      <c r="F1" s="19"/>
      <c r="G1" s="19"/>
    </row>
    <row r="2" spans="1:7" ht="15.75" x14ac:dyDescent="0.25">
      <c r="A2" s="19" t="s">
        <v>218</v>
      </c>
      <c r="B2" s="19"/>
      <c r="C2" s="19"/>
      <c r="D2" s="19"/>
      <c r="E2" s="19"/>
      <c r="F2" s="19"/>
      <c r="G2" s="19"/>
    </row>
    <row r="4" spans="1:7" x14ac:dyDescent="0.25">
      <c r="A4" s="15" t="s">
        <v>219</v>
      </c>
      <c r="B4" s="15" t="s">
        <v>220</v>
      </c>
      <c r="C4" s="14" t="s">
        <v>206</v>
      </c>
      <c r="D4" s="13" t="s">
        <v>207</v>
      </c>
      <c r="E4" s="14" t="s">
        <v>208</v>
      </c>
      <c r="F4" s="13" t="s">
        <v>209</v>
      </c>
      <c r="G4" s="8" t="s">
        <v>216</v>
      </c>
    </row>
    <row r="5" spans="1:7" x14ac:dyDescent="0.25">
      <c r="A5" t="s">
        <v>0</v>
      </c>
      <c r="B5" t="s">
        <v>1</v>
      </c>
      <c r="C5" s="1">
        <v>100000</v>
      </c>
      <c r="D5" s="1">
        <v>0</v>
      </c>
      <c r="E5" s="1">
        <v>88858.459999999992</v>
      </c>
      <c r="F5" s="1">
        <v>11141.539999999986</v>
      </c>
      <c r="G5" s="4">
        <f>E5/C5</f>
        <v>0.88858459999999995</v>
      </c>
    </row>
    <row r="6" spans="1:7" x14ac:dyDescent="0.25">
      <c r="A6" t="s">
        <v>2</v>
      </c>
      <c r="B6" t="s">
        <v>3</v>
      </c>
      <c r="C6" s="1">
        <v>50000</v>
      </c>
      <c r="D6" s="1">
        <v>0</v>
      </c>
      <c r="E6" s="1">
        <v>15595.570000000003</v>
      </c>
      <c r="F6" s="1">
        <v>34404.43</v>
      </c>
      <c r="G6" s="4">
        <f t="shared" ref="G6:G68" si="0">E6/C6</f>
        <v>0.31191140000000006</v>
      </c>
    </row>
    <row r="7" spans="1:7" x14ac:dyDescent="0.25">
      <c r="A7" t="s">
        <v>4</v>
      </c>
      <c r="B7" t="s">
        <v>5</v>
      </c>
      <c r="C7" s="1">
        <v>24080490</v>
      </c>
      <c r="D7" s="1">
        <v>0</v>
      </c>
      <c r="E7" s="1">
        <v>22164389.91</v>
      </c>
      <c r="F7" s="1">
        <v>1916100.0900000036</v>
      </c>
      <c r="G7" s="4">
        <f t="shared" si="0"/>
        <v>0.92042935629632117</v>
      </c>
    </row>
    <row r="8" spans="1:7" x14ac:dyDescent="0.25">
      <c r="A8" t="s">
        <v>6</v>
      </c>
      <c r="B8" t="s">
        <v>7</v>
      </c>
      <c r="C8" s="1">
        <v>73825</v>
      </c>
      <c r="D8" s="1">
        <v>0</v>
      </c>
      <c r="E8" s="1">
        <v>0</v>
      </c>
      <c r="F8" s="1">
        <v>73825</v>
      </c>
      <c r="G8" s="4">
        <f t="shared" si="0"/>
        <v>0</v>
      </c>
    </row>
    <row r="9" spans="1:7" x14ac:dyDescent="0.25">
      <c r="A9" t="s">
        <v>8</v>
      </c>
      <c r="B9" t="s">
        <v>9</v>
      </c>
      <c r="C9" s="1">
        <v>0</v>
      </c>
      <c r="D9" s="1">
        <v>0</v>
      </c>
      <c r="E9" s="1">
        <v>836642.91999999993</v>
      </c>
      <c r="F9" s="1">
        <v>-836642.91999999993</v>
      </c>
      <c r="G9" s="4" t="e">
        <f t="shared" si="0"/>
        <v>#DIV/0!</v>
      </c>
    </row>
    <row r="10" spans="1:7" x14ac:dyDescent="0.25">
      <c r="A10" t="s">
        <v>10</v>
      </c>
      <c r="B10" t="s">
        <v>11</v>
      </c>
      <c r="C10" s="1">
        <v>73312</v>
      </c>
      <c r="D10" s="1">
        <v>0</v>
      </c>
      <c r="E10" s="1">
        <v>16025.779999999995</v>
      </c>
      <c r="F10" s="1">
        <v>57286.22</v>
      </c>
      <c r="G10" s="4">
        <f t="shared" si="0"/>
        <v>0.21859695547795716</v>
      </c>
    </row>
    <row r="11" spans="1:7" x14ac:dyDescent="0.25">
      <c r="A11" t="s">
        <v>12</v>
      </c>
      <c r="B11" t="s">
        <v>13</v>
      </c>
      <c r="C11" s="1">
        <v>0</v>
      </c>
      <c r="D11" s="1">
        <v>0</v>
      </c>
      <c r="E11" s="1">
        <v>10008.150000000001</v>
      </c>
      <c r="F11" s="1">
        <v>-10008.150000000001</v>
      </c>
      <c r="G11" s="4" t="e">
        <f t="shared" si="0"/>
        <v>#DIV/0!</v>
      </c>
    </row>
    <row r="12" spans="1:7" x14ac:dyDescent="0.25">
      <c r="A12" t="s">
        <v>14</v>
      </c>
      <c r="B12" t="s">
        <v>15</v>
      </c>
      <c r="C12" s="1">
        <v>-255580</v>
      </c>
      <c r="D12" s="1">
        <v>0</v>
      </c>
      <c r="E12" s="1">
        <v>0</v>
      </c>
      <c r="F12" s="1">
        <v>-255580</v>
      </c>
      <c r="G12" s="4">
        <f t="shared" si="0"/>
        <v>0</v>
      </c>
    </row>
    <row r="13" spans="1:7" x14ac:dyDescent="0.25">
      <c r="A13" t="s">
        <v>16</v>
      </c>
      <c r="B13" t="s">
        <v>17</v>
      </c>
      <c r="C13" s="1">
        <v>1846722</v>
      </c>
      <c r="D13" s="1">
        <v>0</v>
      </c>
      <c r="E13" s="1">
        <v>1670969.0399999989</v>
      </c>
      <c r="F13" s="1">
        <v>175752.95999999973</v>
      </c>
      <c r="G13" s="4">
        <f t="shared" si="0"/>
        <v>0.90482976863870079</v>
      </c>
    </row>
    <row r="14" spans="1:7" x14ac:dyDescent="0.25">
      <c r="A14" t="s">
        <v>18</v>
      </c>
      <c r="B14" t="s">
        <v>19</v>
      </c>
      <c r="C14" s="1">
        <v>3989535</v>
      </c>
      <c r="D14" s="1">
        <v>0</v>
      </c>
      <c r="E14" s="1">
        <v>3568094.1299999962</v>
      </c>
      <c r="F14" s="1">
        <v>421440.86999999918</v>
      </c>
      <c r="G14" s="4">
        <f t="shared" si="0"/>
        <v>0.89436341077343506</v>
      </c>
    </row>
    <row r="15" spans="1:7" x14ac:dyDescent="0.25">
      <c r="A15" t="s">
        <v>20</v>
      </c>
      <c r="B15" t="s">
        <v>21</v>
      </c>
      <c r="C15" s="1">
        <v>99984</v>
      </c>
      <c r="D15" s="1">
        <v>0</v>
      </c>
      <c r="E15" s="1">
        <v>88874.019999999975</v>
      </c>
      <c r="F15" s="1">
        <v>11109.980000000018</v>
      </c>
      <c r="G15" s="4">
        <f t="shared" si="0"/>
        <v>0.88888242118738969</v>
      </c>
    </row>
    <row r="16" spans="1:7" x14ac:dyDescent="0.25">
      <c r="A16" t="s">
        <v>22</v>
      </c>
      <c r="B16" t="s">
        <v>23</v>
      </c>
      <c r="C16" s="1">
        <v>221583</v>
      </c>
      <c r="D16" s="1">
        <v>0</v>
      </c>
      <c r="E16" s="1">
        <v>255988.97999999981</v>
      </c>
      <c r="F16" s="1">
        <v>-34405.980000000069</v>
      </c>
      <c r="G16" s="4">
        <f t="shared" si="0"/>
        <v>1.1552735543791708</v>
      </c>
    </row>
    <row r="17" spans="1:7" x14ac:dyDescent="0.25">
      <c r="A17" t="s">
        <v>24</v>
      </c>
      <c r="B17" t="s">
        <v>25</v>
      </c>
      <c r="C17" s="1">
        <v>5989890</v>
      </c>
      <c r="D17" s="1">
        <v>0</v>
      </c>
      <c r="E17" s="1">
        <v>4686441.32</v>
      </c>
      <c r="F17" s="1">
        <v>1303448.6800000011</v>
      </c>
      <c r="G17" s="4">
        <f t="shared" si="0"/>
        <v>0.78239188365729595</v>
      </c>
    </row>
    <row r="18" spans="1:7" x14ac:dyDescent="0.25">
      <c r="A18" t="s">
        <v>26</v>
      </c>
      <c r="B18" t="s">
        <v>27</v>
      </c>
      <c r="C18" s="1">
        <v>495228</v>
      </c>
      <c r="D18" s="1">
        <v>0</v>
      </c>
      <c r="E18" s="1">
        <v>495228.00000000006</v>
      </c>
      <c r="F18" s="1">
        <v>-5.8207660913467407E-11</v>
      </c>
      <c r="G18" s="4">
        <f t="shared" si="0"/>
        <v>1.0000000000000002</v>
      </c>
    </row>
    <row r="19" spans="1:7" x14ac:dyDescent="0.25">
      <c r="A19" t="s">
        <v>28</v>
      </c>
      <c r="B19" t="s">
        <v>29</v>
      </c>
      <c r="C19" s="1">
        <v>683544</v>
      </c>
      <c r="D19" s="1">
        <v>0</v>
      </c>
      <c r="E19" s="1">
        <v>683544</v>
      </c>
      <c r="F19" s="1">
        <v>0</v>
      </c>
      <c r="G19" s="4">
        <f t="shared" si="0"/>
        <v>1</v>
      </c>
    </row>
    <row r="20" spans="1:7" x14ac:dyDescent="0.25">
      <c r="A20" t="s">
        <v>30</v>
      </c>
      <c r="B20" t="s">
        <v>31</v>
      </c>
      <c r="C20" s="1">
        <v>0</v>
      </c>
      <c r="D20" s="1">
        <v>0</v>
      </c>
      <c r="E20" s="1">
        <v>150.00000000000003</v>
      </c>
      <c r="F20" s="1">
        <v>-150.00000000000003</v>
      </c>
      <c r="G20" s="4" t="e">
        <f t="shared" si="0"/>
        <v>#DIV/0!</v>
      </c>
    </row>
    <row r="21" spans="1:7" x14ac:dyDescent="0.25">
      <c r="A21" t="s">
        <v>32</v>
      </c>
      <c r="B21" t="s">
        <v>33</v>
      </c>
      <c r="C21" s="2">
        <v>10172</v>
      </c>
      <c r="D21" s="2">
        <v>0</v>
      </c>
      <c r="E21" s="2">
        <v>7435</v>
      </c>
      <c r="F21" s="2">
        <v>2737</v>
      </c>
      <c r="G21" s="5">
        <f t="shared" si="0"/>
        <v>0.73092803775068815</v>
      </c>
    </row>
    <row r="22" spans="1:7" x14ac:dyDescent="0.25">
      <c r="A22" s="9" t="s">
        <v>210</v>
      </c>
      <c r="B22" s="9"/>
      <c r="C22" s="13">
        <f>SUM(C5:C21)</f>
        <v>37458705</v>
      </c>
      <c r="D22" s="13">
        <f>SUM(D5:D21)</f>
        <v>0</v>
      </c>
      <c r="E22" s="13">
        <f>SUM(E5:E21)</f>
        <v>34588245.279999994</v>
      </c>
      <c r="F22" s="13">
        <f>SUM(F5:F21)</f>
        <v>2870459.7200000035</v>
      </c>
      <c r="G22" s="8">
        <f t="shared" si="0"/>
        <v>0.92337002253548262</v>
      </c>
    </row>
    <row r="23" spans="1:7" x14ac:dyDescent="0.25">
      <c r="A23" t="s">
        <v>34</v>
      </c>
      <c r="B23" t="s">
        <v>35</v>
      </c>
      <c r="C23" s="1">
        <v>99680</v>
      </c>
      <c r="D23" s="1">
        <v>0</v>
      </c>
      <c r="E23" s="1">
        <v>97324.970000000059</v>
      </c>
      <c r="F23" s="1">
        <v>2355.0299999999406</v>
      </c>
      <c r="G23" s="4">
        <f t="shared" si="0"/>
        <v>0.97637409711075496</v>
      </c>
    </row>
    <row r="24" spans="1:7" x14ac:dyDescent="0.25">
      <c r="A24" t="s">
        <v>36</v>
      </c>
      <c r="B24" t="s">
        <v>37</v>
      </c>
      <c r="C24" s="1">
        <v>48700</v>
      </c>
      <c r="D24" s="1">
        <v>0</v>
      </c>
      <c r="E24" s="1">
        <v>25936.610000000008</v>
      </c>
      <c r="F24" s="1">
        <v>22763.390000000007</v>
      </c>
      <c r="G24" s="4">
        <f t="shared" si="0"/>
        <v>0.53257926078028761</v>
      </c>
    </row>
    <row r="25" spans="1:7" x14ac:dyDescent="0.25">
      <c r="A25" t="s">
        <v>38</v>
      </c>
      <c r="B25" t="s">
        <v>39</v>
      </c>
      <c r="C25" s="1">
        <v>219266</v>
      </c>
      <c r="D25" s="1">
        <v>0</v>
      </c>
      <c r="E25" s="1">
        <v>281649.35999999993</v>
      </c>
      <c r="F25" s="1">
        <v>-62383.359999999986</v>
      </c>
      <c r="G25" s="4">
        <f t="shared" si="0"/>
        <v>1.2845099559439217</v>
      </c>
    </row>
    <row r="26" spans="1:7" x14ac:dyDescent="0.25">
      <c r="A26" t="s">
        <v>40</v>
      </c>
      <c r="B26" t="s">
        <v>41</v>
      </c>
      <c r="C26" s="1">
        <v>14075</v>
      </c>
      <c r="D26" s="1">
        <v>0</v>
      </c>
      <c r="E26" s="1">
        <v>6956.649999999996</v>
      </c>
      <c r="F26" s="1">
        <v>7118.3500000000076</v>
      </c>
      <c r="G26" s="4">
        <f t="shared" si="0"/>
        <v>0.49425577264653614</v>
      </c>
    </row>
    <row r="27" spans="1:7" x14ac:dyDescent="0.25">
      <c r="A27" t="s">
        <v>42</v>
      </c>
      <c r="B27" t="s">
        <v>43</v>
      </c>
      <c r="C27" s="1">
        <v>300</v>
      </c>
      <c r="D27" s="1">
        <v>0</v>
      </c>
      <c r="E27" s="1">
        <v>309</v>
      </c>
      <c r="F27" s="1">
        <v>-9</v>
      </c>
      <c r="G27" s="4">
        <f t="shared" si="0"/>
        <v>1.03</v>
      </c>
    </row>
    <row r="28" spans="1:7" x14ac:dyDescent="0.25">
      <c r="A28" t="s">
        <v>44</v>
      </c>
      <c r="B28" t="s">
        <v>45</v>
      </c>
      <c r="C28" s="1">
        <v>985</v>
      </c>
      <c r="D28" s="1">
        <v>0</v>
      </c>
      <c r="E28" s="1">
        <v>6339.14</v>
      </c>
      <c r="F28" s="1">
        <v>-5354.14</v>
      </c>
      <c r="G28" s="4">
        <f t="shared" si="0"/>
        <v>6.4356751269035533</v>
      </c>
    </row>
    <row r="29" spans="1:7" x14ac:dyDescent="0.25">
      <c r="A29" t="s">
        <v>46</v>
      </c>
      <c r="B29" t="s">
        <v>47</v>
      </c>
      <c r="C29" s="1">
        <v>380100</v>
      </c>
      <c r="D29" s="1">
        <v>0</v>
      </c>
      <c r="E29" s="1">
        <v>409320.25</v>
      </c>
      <c r="F29" s="1">
        <v>-29220.250000000196</v>
      </c>
      <c r="G29" s="4">
        <f t="shared" si="0"/>
        <v>1.0768751644304131</v>
      </c>
    </row>
    <row r="30" spans="1:7" x14ac:dyDescent="0.25">
      <c r="A30" t="s">
        <v>48</v>
      </c>
      <c r="B30" t="s">
        <v>49</v>
      </c>
      <c r="C30" s="1">
        <v>24594</v>
      </c>
      <c r="D30" s="1">
        <v>0</v>
      </c>
      <c r="E30" s="1">
        <v>24627.699999999993</v>
      </c>
      <c r="F30" s="1">
        <v>-33.699999999993452</v>
      </c>
      <c r="G30" s="4">
        <f t="shared" si="0"/>
        <v>1.0013702529072128</v>
      </c>
    </row>
    <row r="31" spans="1:7" x14ac:dyDescent="0.25">
      <c r="A31" t="s">
        <v>50</v>
      </c>
      <c r="B31" t="s">
        <v>51</v>
      </c>
      <c r="C31" s="1">
        <v>4475</v>
      </c>
      <c r="D31" s="1">
        <v>0</v>
      </c>
      <c r="E31" s="1">
        <v>3753.2799999999997</v>
      </c>
      <c r="F31" s="1">
        <v>721.72000000000025</v>
      </c>
      <c r="G31" s="4">
        <f t="shared" si="0"/>
        <v>0.83872178770949712</v>
      </c>
    </row>
    <row r="32" spans="1:7" x14ac:dyDescent="0.25">
      <c r="A32" t="s">
        <v>52</v>
      </c>
      <c r="B32" t="s">
        <v>53</v>
      </c>
      <c r="C32" s="1">
        <v>4883</v>
      </c>
      <c r="D32" s="1">
        <v>0</v>
      </c>
      <c r="E32" s="1">
        <v>2545.8199999999993</v>
      </c>
      <c r="F32" s="1">
        <v>2337.1800000000003</v>
      </c>
      <c r="G32" s="4">
        <f t="shared" si="0"/>
        <v>0.52136391562563977</v>
      </c>
    </row>
    <row r="33" spans="1:7" x14ac:dyDescent="0.25">
      <c r="A33" t="s">
        <v>54</v>
      </c>
      <c r="B33" t="s">
        <v>55</v>
      </c>
      <c r="C33" s="1">
        <v>10000</v>
      </c>
      <c r="D33" s="1">
        <v>0</v>
      </c>
      <c r="E33" s="1">
        <v>13363.27</v>
      </c>
      <c r="F33" s="1">
        <v>-3363.2700000000004</v>
      </c>
      <c r="G33" s="4">
        <f t="shared" si="0"/>
        <v>1.336327</v>
      </c>
    </row>
    <row r="34" spans="1:7" x14ac:dyDescent="0.25">
      <c r="A34" t="s">
        <v>56</v>
      </c>
      <c r="B34" t="s">
        <v>57</v>
      </c>
      <c r="C34" s="1">
        <v>2185</v>
      </c>
      <c r="D34" s="1">
        <v>0</v>
      </c>
      <c r="E34" s="1">
        <v>1121.18</v>
      </c>
      <c r="F34" s="1">
        <v>1063.8199999999997</v>
      </c>
      <c r="G34" s="4">
        <f t="shared" si="0"/>
        <v>0.51312585812356981</v>
      </c>
    </row>
    <row r="35" spans="1:7" x14ac:dyDescent="0.25">
      <c r="A35" t="s">
        <v>58</v>
      </c>
      <c r="B35" t="s">
        <v>59</v>
      </c>
      <c r="C35" s="1">
        <v>3766</v>
      </c>
      <c r="D35" s="1">
        <v>0</v>
      </c>
      <c r="E35" s="1">
        <v>3711.7499999999991</v>
      </c>
      <c r="F35" s="1">
        <v>54.250000000000227</v>
      </c>
      <c r="G35" s="4">
        <f t="shared" si="0"/>
        <v>0.98559479553903317</v>
      </c>
    </row>
    <row r="36" spans="1:7" x14ac:dyDescent="0.25">
      <c r="A36" t="s">
        <v>60</v>
      </c>
      <c r="B36" t="s">
        <v>61</v>
      </c>
      <c r="C36" s="1">
        <v>2500</v>
      </c>
      <c r="D36" s="1">
        <v>0</v>
      </c>
      <c r="E36" s="1">
        <v>3791.1199999999994</v>
      </c>
      <c r="F36" s="1">
        <v>-1291.1199999999999</v>
      </c>
      <c r="G36" s="4">
        <f t="shared" si="0"/>
        <v>1.5164479999999998</v>
      </c>
    </row>
    <row r="37" spans="1:7" x14ac:dyDescent="0.25">
      <c r="A37" t="s">
        <v>62</v>
      </c>
      <c r="B37" t="s">
        <v>63</v>
      </c>
      <c r="C37" s="1">
        <v>171131</v>
      </c>
      <c r="D37" s="1">
        <v>0</v>
      </c>
      <c r="E37" s="1">
        <v>146677.84</v>
      </c>
      <c r="F37" s="1">
        <v>24453.160000000003</v>
      </c>
      <c r="G37" s="4">
        <f t="shared" si="0"/>
        <v>0.85710853089153916</v>
      </c>
    </row>
    <row r="38" spans="1:7" x14ac:dyDescent="0.25">
      <c r="A38" t="s">
        <v>64</v>
      </c>
      <c r="B38" t="s">
        <v>65</v>
      </c>
      <c r="C38" s="1">
        <v>422691</v>
      </c>
      <c r="D38" s="1">
        <v>0</v>
      </c>
      <c r="E38" s="1">
        <v>295760.45</v>
      </c>
      <c r="F38" s="1">
        <v>126930.54999999999</v>
      </c>
      <c r="G38" s="4">
        <f t="shared" si="0"/>
        <v>0.69970841584041299</v>
      </c>
    </row>
    <row r="39" spans="1:7" x14ac:dyDescent="0.25">
      <c r="A39" t="s">
        <v>66</v>
      </c>
      <c r="B39" t="s">
        <v>67</v>
      </c>
      <c r="C39" s="1">
        <v>65000</v>
      </c>
      <c r="D39" s="1">
        <v>0</v>
      </c>
      <c r="E39" s="1">
        <v>65374.63</v>
      </c>
      <c r="F39" s="1">
        <v>-374.62999999999738</v>
      </c>
      <c r="G39" s="4">
        <f t="shared" si="0"/>
        <v>1.0057635384615384</v>
      </c>
    </row>
    <row r="40" spans="1:7" x14ac:dyDescent="0.25">
      <c r="A40" t="s">
        <v>68</v>
      </c>
      <c r="B40" t="s">
        <v>69</v>
      </c>
      <c r="C40" s="1">
        <v>3677926</v>
      </c>
      <c r="D40" s="1">
        <v>0</v>
      </c>
      <c r="E40" s="1">
        <v>3161255.6999999988</v>
      </c>
      <c r="F40" s="1">
        <v>516670.30000000016</v>
      </c>
      <c r="G40" s="4">
        <f t="shared" si="0"/>
        <v>0.85952128998788957</v>
      </c>
    </row>
    <row r="41" spans="1:7" x14ac:dyDescent="0.25">
      <c r="A41" t="s">
        <v>70</v>
      </c>
      <c r="B41" t="s">
        <v>71</v>
      </c>
      <c r="C41" s="1">
        <v>723000</v>
      </c>
      <c r="D41" s="1">
        <v>0</v>
      </c>
      <c r="E41" s="1">
        <v>972590.34</v>
      </c>
      <c r="F41" s="1">
        <v>-249590.33999999997</v>
      </c>
      <c r="G41" s="4">
        <f t="shared" si="0"/>
        <v>1.3452148547717842</v>
      </c>
    </row>
    <row r="42" spans="1:7" x14ac:dyDescent="0.25">
      <c r="A42" t="s">
        <v>72</v>
      </c>
      <c r="B42" t="s">
        <v>73</v>
      </c>
      <c r="C42" s="1">
        <v>31302</v>
      </c>
      <c r="D42" s="1">
        <v>0</v>
      </c>
      <c r="E42" s="1">
        <v>26532.99</v>
      </c>
      <c r="F42" s="1">
        <v>4769.0099999999984</v>
      </c>
      <c r="G42" s="4">
        <f t="shared" si="0"/>
        <v>0.84764519838987928</v>
      </c>
    </row>
    <row r="43" spans="1:7" x14ac:dyDescent="0.25">
      <c r="A43" t="s">
        <v>74</v>
      </c>
      <c r="B43" t="s">
        <v>75</v>
      </c>
      <c r="C43" s="1">
        <v>545200</v>
      </c>
      <c r="D43" s="1">
        <v>0</v>
      </c>
      <c r="E43" s="1">
        <v>392727.11000000004</v>
      </c>
      <c r="F43" s="1">
        <v>152472.8899999999</v>
      </c>
      <c r="G43" s="4">
        <f t="shared" si="0"/>
        <v>0.720335858400587</v>
      </c>
    </row>
    <row r="44" spans="1:7" x14ac:dyDescent="0.25">
      <c r="A44" t="s">
        <v>76</v>
      </c>
      <c r="B44" t="s">
        <v>77</v>
      </c>
      <c r="C44" s="1">
        <v>1119000</v>
      </c>
      <c r="D44" s="1">
        <v>0</v>
      </c>
      <c r="E44" s="1">
        <v>1547301.23</v>
      </c>
      <c r="F44" s="1">
        <v>-428301.23</v>
      </c>
      <c r="G44" s="4">
        <f t="shared" si="0"/>
        <v>1.3827535567470957</v>
      </c>
    </row>
    <row r="45" spans="1:7" x14ac:dyDescent="0.25">
      <c r="A45" t="s">
        <v>78</v>
      </c>
      <c r="B45" t="s">
        <v>79</v>
      </c>
      <c r="C45" s="1">
        <v>1000</v>
      </c>
      <c r="D45" s="1">
        <v>0</v>
      </c>
      <c r="E45" s="1">
        <v>245.12</v>
      </c>
      <c r="F45" s="1">
        <v>754.88</v>
      </c>
      <c r="G45" s="4">
        <f t="shared" si="0"/>
        <v>0.24512</v>
      </c>
    </row>
    <row r="46" spans="1:7" x14ac:dyDescent="0.25">
      <c r="A46" t="s">
        <v>80</v>
      </c>
      <c r="B46" t="s">
        <v>81</v>
      </c>
      <c r="C46" s="1">
        <v>280777</v>
      </c>
      <c r="D46" s="1">
        <v>7.1054273576010019E-15</v>
      </c>
      <c r="E46" s="1">
        <v>202829.2600000001</v>
      </c>
      <c r="F46" s="1">
        <v>77947.739999999947</v>
      </c>
      <c r="G46" s="4">
        <f t="shared" si="0"/>
        <v>0.72238559426163862</v>
      </c>
    </row>
    <row r="47" spans="1:7" x14ac:dyDescent="0.25">
      <c r="A47" t="s">
        <v>82</v>
      </c>
      <c r="B47" t="s">
        <v>83</v>
      </c>
      <c r="C47" s="1">
        <v>33173</v>
      </c>
      <c r="D47" s="1">
        <v>0</v>
      </c>
      <c r="E47" s="1">
        <v>19223.689999999999</v>
      </c>
      <c r="F47" s="1">
        <v>13949.31</v>
      </c>
      <c r="G47" s="4">
        <f t="shared" si="0"/>
        <v>0.57949808579266271</v>
      </c>
    </row>
    <row r="48" spans="1:7" x14ac:dyDescent="0.25">
      <c r="A48" t="s">
        <v>84</v>
      </c>
      <c r="B48" t="s">
        <v>85</v>
      </c>
      <c r="C48" s="1">
        <v>61270</v>
      </c>
      <c r="D48" s="1">
        <v>0</v>
      </c>
      <c r="E48" s="1">
        <v>29338.059999999998</v>
      </c>
      <c r="F48" s="1">
        <v>31931.940000000002</v>
      </c>
      <c r="G48" s="4">
        <f t="shared" si="0"/>
        <v>0.47883238126326094</v>
      </c>
    </row>
    <row r="49" spans="1:7" x14ac:dyDescent="0.25">
      <c r="A49" t="s">
        <v>86</v>
      </c>
      <c r="B49" t="s">
        <v>87</v>
      </c>
      <c r="C49" s="1">
        <v>134680</v>
      </c>
      <c r="D49" s="1">
        <v>0</v>
      </c>
      <c r="E49" s="1">
        <v>102308.56</v>
      </c>
      <c r="F49" s="1">
        <v>32371.440000000002</v>
      </c>
      <c r="G49" s="4">
        <f t="shared" si="0"/>
        <v>0.7596418176418176</v>
      </c>
    </row>
    <row r="50" spans="1:7" x14ac:dyDescent="0.25">
      <c r="A50" t="s">
        <v>88</v>
      </c>
      <c r="B50" t="s">
        <v>89</v>
      </c>
      <c r="C50" s="1">
        <v>182486</v>
      </c>
      <c r="D50" s="1">
        <v>0</v>
      </c>
      <c r="E50" s="1">
        <v>157024.25999999992</v>
      </c>
      <c r="F50" s="1">
        <v>25461.739999999991</v>
      </c>
      <c r="G50" s="4">
        <f t="shared" si="0"/>
        <v>0.86047291299058515</v>
      </c>
    </row>
    <row r="51" spans="1:7" x14ac:dyDescent="0.25">
      <c r="A51" t="s">
        <v>90</v>
      </c>
      <c r="B51" t="s">
        <v>91</v>
      </c>
      <c r="C51" s="1">
        <v>7516</v>
      </c>
      <c r="D51" s="1">
        <v>0</v>
      </c>
      <c r="E51" s="1">
        <v>9890.6499999999978</v>
      </c>
      <c r="F51" s="1">
        <v>-2374.6499999999996</v>
      </c>
      <c r="G51" s="4">
        <f t="shared" si="0"/>
        <v>1.3159459819052686</v>
      </c>
    </row>
    <row r="52" spans="1:7" x14ac:dyDescent="0.25">
      <c r="A52" t="s">
        <v>92</v>
      </c>
      <c r="B52" t="s">
        <v>93</v>
      </c>
      <c r="C52" s="1">
        <v>390966</v>
      </c>
      <c r="D52" s="1">
        <v>7.2759576141834259E-12</v>
      </c>
      <c r="E52" s="1">
        <v>398090.29000000033</v>
      </c>
      <c r="F52" s="1">
        <v>-7124.2900000004065</v>
      </c>
      <c r="G52" s="4">
        <f t="shared" si="0"/>
        <v>1.0182222750827445</v>
      </c>
    </row>
    <row r="53" spans="1:7" x14ac:dyDescent="0.25">
      <c r="A53" t="s">
        <v>94</v>
      </c>
      <c r="B53" t="s">
        <v>95</v>
      </c>
      <c r="C53" s="1">
        <v>33111</v>
      </c>
      <c r="D53" s="1">
        <v>1334.4000000000005</v>
      </c>
      <c r="E53" s="1">
        <v>15593.609999999999</v>
      </c>
      <c r="F53" s="1">
        <v>16182.99000000002</v>
      </c>
      <c r="G53" s="4">
        <f t="shared" si="0"/>
        <v>0.47094953338769591</v>
      </c>
    </row>
    <row r="54" spans="1:7" x14ac:dyDescent="0.25">
      <c r="A54" t="s">
        <v>96</v>
      </c>
      <c r="B54" t="s">
        <v>97</v>
      </c>
      <c r="C54" s="1">
        <v>89016</v>
      </c>
      <c r="D54" s="1">
        <v>1.4551915228366852E-11</v>
      </c>
      <c r="E54" s="1">
        <v>270811.12</v>
      </c>
      <c r="F54" s="1">
        <v>-181795.12</v>
      </c>
      <c r="G54" s="4">
        <f t="shared" si="0"/>
        <v>3.042274647254426</v>
      </c>
    </row>
    <row r="55" spans="1:7" x14ac:dyDescent="0.25">
      <c r="A55" t="s">
        <v>98</v>
      </c>
      <c r="B55" t="s">
        <v>99</v>
      </c>
      <c r="C55" s="1">
        <v>3824</v>
      </c>
      <c r="D55" s="1">
        <v>921.65</v>
      </c>
      <c r="E55" s="1">
        <v>3412.0499999999988</v>
      </c>
      <c r="F55" s="1">
        <v>-509.69999999999959</v>
      </c>
      <c r="G55" s="4">
        <f t="shared" si="0"/>
        <v>0.89227248953974869</v>
      </c>
    </row>
    <row r="56" spans="1:7" x14ac:dyDescent="0.25">
      <c r="A56" t="s">
        <v>100</v>
      </c>
      <c r="B56" t="s">
        <v>101</v>
      </c>
      <c r="C56" s="1">
        <v>98002</v>
      </c>
      <c r="D56" s="1">
        <v>2318.67</v>
      </c>
      <c r="E56" s="1">
        <v>119571.40000000005</v>
      </c>
      <c r="F56" s="1">
        <v>-23888.069999999985</v>
      </c>
      <c r="G56" s="4">
        <f t="shared" si="0"/>
        <v>1.220091426705578</v>
      </c>
    </row>
    <row r="57" spans="1:7" x14ac:dyDescent="0.25">
      <c r="A57" t="s">
        <v>102</v>
      </c>
      <c r="B57" t="s">
        <v>103</v>
      </c>
      <c r="C57" s="1">
        <v>51125</v>
      </c>
      <c r="D57" s="1">
        <v>0</v>
      </c>
      <c r="E57" s="1">
        <v>59392.479999999989</v>
      </c>
      <c r="F57" s="1">
        <v>-8267.4799999999886</v>
      </c>
      <c r="G57" s="4">
        <f t="shared" si="0"/>
        <v>1.1617111002444986</v>
      </c>
    </row>
    <row r="58" spans="1:7" x14ac:dyDescent="0.25">
      <c r="A58" t="s">
        <v>104</v>
      </c>
      <c r="B58" t="s">
        <v>105</v>
      </c>
      <c r="C58" s="1">
        <v>37934</v>
      </c>
      <c r="D58" s="1">
        <v>0</v>
      </c>
      <c r="E58" s="1">
        <v>23908.540000000005</v>
      </c>
      <c r="F58" s="1">
        <v>14025.46</v>
      </c>
      <c r="G58" s="4">
        <f t="shared" si="0"/>
        <v>0.63026677914272167</v>
      </c>
    </row>
    <row r="59" spans="1:7" x14ac:dyDescent="0.25">
      <c r="A59" t="s">
        <v>106</v>
      </c>
      <c r="B59" t="s">
        <v>107</v>
      </c>
      <c r="C59" s="1">
        <v>2200</v>
      </c>
      <c r="D59" s="1">
        <v>0</v>
      </c>
      <c r="E59" s="1">
        <v>2660</v>
      </c>
      <c r="F59" s="1">
        <v>-460</v>
      </c>
      <c r="G59" s="4">
        <f t="shared" si="0"/>
        <v>1.209090909090909</v>
      </c>
    </row>
    <row r="60" spans="1:7" x14ac:dyDescent="0.25">
      <c r="A60" t="s">
        <v>108</v>
      </c>
      <c r="B60" t="s">
        <v>109</v>
      </c>
      <c r="C60" s="1">
        <v>21000</v>
      </c>
      <c r="D60" s="1">
        <v>0</v>
      </c>
      <c r="E60" s="1">
        <v>31184.220000000005</v>
      </c>
      <c r="F60" s="1">
        <v>-10184.220000000005</v>
      </c>
      <c r="G60" s="4">
        <f t="shared" si="0"/>
        <v>1.4849628571428575</v>
      </c>
    </row>
    <row r="61" spans="1:7" x14ac:dyDescent="0.25">
      <c r="A61" t="s">
        <v>110</v>
      </c>
      <c r="B61" t="s">
        <v>111</v>
      </c>
      <c r="C61" s="1">
        <v>78220</v>
      </c>
      <c r="D61" s="1">
        <v>0</v>
      </c>
      <c r="E61" s="1">
        <v>77087.740000000005</v>
      </c>
      <c r="F61" s="1">
        <v>1132.2600000000057</v>
      </c>
      <c r="G61" s="4">
        <f t="shared" si="0"/>
        <v>0.98552467399642041</v>
      </c>
    </row>
    <row r="62" spans="1:7" x14ac:dyDescent="0.25">
      <c r="A62" t="s">
        <v>112</v>
      </c>
      <c r="B62" t="s">
        <v>113</v>
      </c>
      <c r="C62" s="1">
        <v>69101</v>
      </c>
      <c r="D62" s="1">
        <v>5590.0000000000036</v>
      </c>
      <c r="E62" s="1">
        <v>74007.899999999994</v>
      </c>
      <c r="F62" s="1">
        <v>-10496.900000000001</v>
      </c>
      <c r="G62" s="4">
        <f t="shared" si="0"/>
        <v>1.0710105497749669</v>
      </c>
    </row>
    <row r="63" spans="1:7" x14ac:dyDescent="0.25">
      <c r="A63" t="s">
        <v>114</v>
      </c>
      <c r="B63" t="s">
        <v>115</v>
      </c>
      <c r="C63" s="1">
        <v>259828</v>
      </c>
      <c r="D63" s="1">
        <v>0</v>
      </c>
      <c r="E63" s="1">
        <v>262083.71000000002</v>
      </c>
      <c r="F63" s="1">
        <v>-2255.710000000021</v>
      </c>
      <c r="G63" s="4">
        <f t="shared" si="0"/>
        <v>1.0086815508721154</v>
      </c>
    </row>
    <row r="64" spans="1:7" x14ac:dyDescent="0.25">
      <c r="A64" t="s">
        <v>116</v>
      </c>
      <c r="B64" t="s">
        <v>117</v>
      </c>
      <c r="C64" s="1">
        <v>7650</v>
      </c>
      <c r="D64" s="1">
        <v>0</v>
      </c>
      <c r="E64" s="1">
        <v>13156.150000000001</v>
      </c>
      <c r="F64" s="1">
        <v>-5506.1499999999978</v>
      </c>
      <c r="G64" s="4">
        <f t="shared" si="0"/>
        <v>1.7197581699346407</v>
      </c>
    </row>
    <row r="65" spans="1:7" x14ac:dyDescent="0.25">
      <c r="A65" t="s">
        <v>118</v>
      </c>
      <c r="B65" t="s">
        <v>119</v>
      </c>
      <c r="C65" s="1">
        <v>118217</v>
      </c>
      <c r="D65" s="1">
        <v>0</v>
      </c>
      <c r="E65" s="1">
        <v>108068.20000000001</v>
      </c>
      <c r="F65" s="1">
        <v>10148.800000000021</v>
      </c>
      <c r="G65" s="4">
        <f t="shared" si="0"/>
        <v>0.91415109502017489</v>
      </c>
    </row>
    <row r="66" spans="1:7" x14ac:dyDescent="0.25">
      <c r="A66" t="s">
        <v>120</v>
      </c>
      <c r="B66" t="s">
        <v>121</v>
      </c>
      <c r="C66" s="1">
        <v>72170</v>
      </c>
      <c r="D66" s="1">
        <v>0</v>
      </c>
      <c r="E66" s="1">
        <v>61926.200000000004</v>
      </c>
      <c r="F66" s="1">
        <v>10243.799999999992</v>
      </c>
      <c r="G66" s="4">
        <f t="shared" si="0"/>
        <v>0.85806013579049467</v>
      </c>
    </row>
    <row r="67" spans="1:7" x14ac:dyDescent="0.25">
      <c r="A67" t="s">
        <v>122</v>
      </c>
      <c r="B67" t="s">
        <v>123</v>
      </c>
      <c r="C67" s="1">
        <v>45772</v>
      </c>
      <c r="D67" s="1">
        <v>0</v>
      </c>
      <c r="E67" s="1">
        <v>45639.060000000005</v>
      </c>
      <c r="F67" s="1">
        <v>132.94000000001688</v>
      </c>
      <c r="G67" s="4">
        <f t="shared" si="0"/>
        <v>0.99709560429957189</v>
      </c>
    </row>
    <row r="68" spans="1:7" x14ac:dyDescent="0.25">
      <c r="A68" t="s">
        <v>124</v>
      </c>
      <c r="B68" t="s">
        <v>125</v>
      </c>
      <c r="C68" s="1">
        <v>69600</v>
      </c>
      <c r="D68" s="1">
        <v>0</v>
      </c>
      <c r="E68" s="1">
        <v>42518.170000000006</v>
      </c>
      <c r="F68" s="1">
        <v>27081.829999999994</v>
      </c>
      <c r="G68" s="4">
        <f t="shared" si="0"/>
        <v>0.61089324712643689</v>
      </c>
    </row>
    <row r="69" spans="1:7" x14ac:dyDescent="0.25">
      <c r="A69" t="s">
        <v>126</v>
      </c>
      <c r="B69" t="s">
        <v>127</v>
      </c>
      <c r="C69" s="1">
        <v>15000</v>
      </c>
      <c r="D69" s="1">
        <v>0</v>
      </c>
      <c r="E69" s="1">
        <v>25441.199999999993</v>
      </c>
      <c r="F69" s="1">
        <v>-10441.200000000003</v>
      </c>
      <c r="G69" s="4">
        <f t="shared" ref="G69:G114" si="1">E69/C69</f>
        <v>1.6960799999999996</v>
      </c>
    </row>
    <row r="70" spans="1:7" x14ac:dyDescent="0.25">
      <c r="A70" t="s">
        <v>128</v>
      </c>
      <c r="B70" t="s">
        <v>129</v>
      </c>
      <c r="C70" s="1">
        <v>102471</v>
      </c>
      <c r="D70" s="1">
        <v>0</v>
      </c>
      <c r="E70" s="1">
        <v>101271.19</v>
      </c>
      <c r="F70" s="1">
        <v>1199.8100000000049</v>
      </c>
      <c r="G70" s="4">
        <f t="shared" si="1"/>
        <v>0.98829122385845758</v>
      </c>
    </row>
    <row r="71" spans="1:7" x14ac:dyDescent="0.25">
      <c r="A71" t="s">
        <v>130</v>
      </c>
      <c r="B71" t="s">
        <v>131</v>
      </c>
      <c r="C71" s="1">
        <v>326559</v>
      </c>
      <c r="D71" s="1">
        <v>0</v>
      </c>
      <c r="E71" s="1">
        <v>261690.8900000001</v>
      </c>
      <c r="F71" s="1">
        <v>64868.109999999986</v>
      </c>
      <c r="G71" s="4">
        <f t="shared" si="1"/>
        <v>0.80135868250454012</v>
      </c>
    </row>
    <row r="72" spans="1:7" x14ac:dyDescent="0.25">
      <c r="A72" t="s">
        <v>132</v>
      </c>
      <c r="B72" t="s">
        <v>133</v>
      </c>
      <c r="C72" s="1">
        <v>521390</v>
      </c>
      <c r="D72" s="1">
        <v>0</v>
      </c>
      <c r="E72" s="1">
        <v>538051.49999999988</v>
      </c>
      <c r="F72" s="1">
        <v>-16661.499999999767</v>
      </c>
      <c r="G72" s="4">
        <f t="shared" si="1"/>
        <v>1.031955925506818</v>
      </c>
    </row>
    <row r="73" spans="1:7" x14ac:dyDescent="0.25">
      <c r="A73" t="s">
        <v>134</v>
      </c>
      <c r="B73" t="s">
        <v>135</v>
      </c>
      <c r="C73" s="1">
        <v>131413</v>
      </c>
      <c r="D73" s="1">
        <v>0</v>
      </c>
      <c r="E73" s="1">
        <v>134051.88</v>
      </c>
      <c r="F73" s="1">
        <v>-2638.8800000000338</v>
      </c>
      <c r="G73" s="4">
        <f t="shared" si="1"/>
        <v>1.020080813922519</v>
      </c>
    </row>
    <row r="74" spans="1:7" x14ac:dyDescent="0.25">
      <c r="A74" t="s">
        <v>136</v>
      </c>
      <c r="B74" t="s">
        <v>137</v>
      </c>
      <c r="C74" s="1">
        <v>73130</v>
      </c>
      <c r="D74" s="1">
        <v>0</v>
      </c>
      <c r="E74" s="1">
        <v>68436.669999999984</v>
      </c>
      <c r="F74" s="1">
        <v>4693.3299999999872</v>
      </c>
      <c r="G74" s="4">
        <f t="shared" si="1"/>
        <v>0.93582209763434954</v>
      </c>
    </row>
    <row r="75" spans="1:7" x14ac:dyDescent="0.25">
      <c r="A75" t="s">
        <v>138</v>
      </c>
      <c r="B75" t="s">
        <v>139</v>
      </c>
      <c r="C75" s="1">
        <v>141027</v>
      </c>
      <c r="D75" s="1">
        <v>0</v>
      </c>
      <c r="E75" s="1">
        <v>140069.84999999992</v>
      </c>
      <c r="F75" s="1">
        <v>957.15000000000236</v>
      </c>
      <c r="G75" s="4">
        <f t="shared" si="1"/>
        <v>0.99321300176561877</v>
      </c>
    </row>
    <row r="76" spans="1:7" x14ac:dyDescent="0.25">
      <c r="A76" t="s">
        <v>140</v>
      </c>
      <c r="B76" t="s">
        <v>141</v>
      </c>
      <c r="C76" s="1">
        <v>1065276</v>
      </c>
      <c r="D76" s="1">
        <v>0</v>
      </c>
      <c r="E76" s="1">
        <v>1065276</v>
      </c>
      <c r="F76" s="1">
        <v>0</v>
      </c>
      <c r="G76" s="4">
        <f t="shared" si="1"/>
        <v>1</v>
      </c>
    </row>
    <row r="77" spans="1:7" x14ac:dyDescent="0.25">
      <c r="A77" t="s">
        <v>142</v>
      </c>
      <c r="B77" t="s">
        <v>143</v>
      </c>
      <c r="C77" s="1">
        <v>10648</v>
      </c>
      <c r="D77" s="1">
        <v>0</v>
      </c>
      <c r="E77" s="1">
        <v>5221.2700000000004</v>
      </c>
      <c r="F77" s="1">
        <v>5426.73</v>
      </c>
      <c r="G77" s="4">
        <f t="shared" si="1"/>
        <v>0.49035217881292265</v>
      </c>
    </row>
    <row r="78" spans="1:7" x14ac:dyDescent="0.25">
      <c r="A78" t="s">
        <v>144</v>
      </c>
      <c r="B78" t="s">
        <v>145</v>
      </c>
      <c r="C78" s="1">
        <v>4850</v>
      </c>
      <c r="D78" s="1">
        <v>0</v>
      </c>
      <c r="E78" s="1">
        <v>2100</v>
      </c>
      <c r="F78" s="1">
        <v>2750</v>
      </c>
      <c r="G78" s="4">
        <f t="shared" si="1"/>
        <v>0.4329896907216495</v>
      </c>
    </row>
    <row r="79" spans="1:7" x14ac:dyDescent="0.25">
      <c r="A79" t="s">
        <v>146</v>
      </c>
      <c r="B79" t="s">
        <v>147</v>
      </c>
      <c r="C79" s="1">
        <v>355726</v>
      </c>
      <c r="D79" s="1">
        <v>16750</v>
      </c>
      <c r="E79" s="1">
        <v>226615.24999999997</v>
      </c>
      <c r="F79" s="1">
        <v>112360.75</v>
      </c>
      <c r="G79" s="4">
        <f t="shared" si="1"/>
        <v>0.63705000477895901</v>
      </c>
    </row>
    <row r="80" spans="1:7" x14ac:dyDescent="0.25">
      <c r="A80" t="s">
        <v>148</v>
      </c>
      <c r="B80" t="s">
        <v>149</v>
      </c>
      <c r="C80" s="1">
        <v>562891</v>
      </c>
      <c r="D80" s="1">
        <v>0</v>
      </c>
      <c r="E80" s="1">
        <v>590439.76000000047</v>
      </c>
      <c r="F80" s="1">
        <v>-27548.760000000242</v>
      </c>
      <c r="G80" s="4">
        <f t="shared" si="1"/>
        <v>1.0489415535156903</v>
      </c>
    </row>
    <row r="81" spans="1:7" x14ac:dyDescent="0.25">
      <c r="A81" t="s">
        <v>150</v>
      </c>
      <c r="B81" t="s">
        <v>151</v>
      </c>
      <c r="C81" s="1">
        <v>12500</v>
      </c>
      <c r="D81" s="1">
        <v>0</v>
      </c>
      <c r="E81" s="1">
        <v>5278.7099999999991</v>
      </c>
      <c r="F81" s="1">
        <v>7221.2900000000045</v>
      </c>
      <c r="G81" s="4">
        <f t="shared" si="1"/>
        <v>0.42229679999999992</v>
      </c>
    </row>
    <row r="82" spans="1:7" x14ac:dyDescent="0.25">
      <c r="A82" t="s">
        <v>152</v>
      </c>
      <c r="B82" t="s">
        <v>153</v>
      </c>
      <c r="C82" s="1">
        <v>15000</v>
      </c>
      <c r="D82" s="1">
        <v>0</v>
      </c>
      <c r="E82" s="1">
        <v>14508.470000000001</v>
      </c>
      <c r="F82" s="1">
        <v>491.53000000000117</v>
      </c>
      <c r="G82" s="4">
        <f t="shared" si="1"/>
        <v>0.96723133333333344</v>
      </c>
    </row>
    <row r="83" spans="1:7" x14ac:dyDescent="0.25">
      <c r="A83" t="s">
        <v>154</v>
      </c>
      <c r="B83" t="s">
        <v>155</v>
      </c>
      <c r="C83" s="1">
        <v>10000</v>
      </c>
      <c r="D83" s="1">
        <v>0</v>
      </c>
      <c r="E83" s="1">
        <v>8906.4</v>
      </c>
      <c r="F83" s="1">
        <v>1093.6000000000004</v>
      </c>
      <c r="G83" s="4">
        <f t="shared" si="1"/>
        <v>0.89063999999999999</v>
      </c>
    </row>
    <row r="84" spans="1:7" x14ac:dyDescent="0.25">
      <c r="A84" t="s">
        <v>156</v>
      </c>
      <c r="B84" t="s">
        <v>157</v>
      </c>
      <c r="C84" s="1">
        <v>36432</v>
      </c>
      <c r="D84" s="1">
        <v>0</v>
      </c>
      <c r="E84" s="1">
        <v>35459.999999999993</v>
      </c>
      <c r="F84" s="1">
        <v>972.00000000000728</v>
      </c>
      <c r="G84" s="4">
        <f t="shared" si="1"/>
        <v>0.97332015810276662</v>
      </c>
    </row>
    <row r="85" spans="1:7" x14ac:dyDescent="0.25">
      <c r="A85" t="s">
        <v>158</v>
      </c>
      <c r="B85" t="s">
        <v>159</v>
      </c>
      <c r="C85" s="1">
        <v>1500</v>
      </c>
      <c r="D85" s="1">
        <v>0</v>
      </c>
      <c r="E85" s="1">
        <v>2453.6400000000003</v>
      </c>
      <c r="F85" s="1">
        <v>-953.64000000000055</v>
      </c>
      <c r="G85" s="4">
        <f t="shared" si="1"/>
        <v>1.6357600000000003</v>
      </c>
    </row>
    <row r="86" spans="1:7" x14ac:dyDescent="0.25">
      <c r="A86" t="s">
        <v>160</v>
      </c>
      <c r="B86" t="s">
        <v>161</v>
      </c>
      <c r="C86" s="1">
        <v>8050</v>
      </c>
      <c r="D86" s="1">
        <v>0</v>
      </c>
      <c r="E86" s="1">
        <v>8943</v>
      </c>
      <c r="F86" s="1">
        <v>-893</v>
      </c>
      <c r="G86" s="4">
        <f t="shared" si="1"/>
        <v>1.1109316770186335</v>
      </c>
    </row>
    <row r="87" spans="1:7" x14ac:dyDescent="0.25">
      <c r="A87" t="s">
        <v>162</v>
      </c>
      <c r="B87" t="s">
        <v>163</v>
      </c>
      <c r="C87" s="1">
        <v>36000</v>
      </c>
      <c r="D87" s="1">
        <v>0</v>
      </c>
      <c r="E87" s="1">
        <v>19508.339999999997</v>
      </c>
      <c r="F87" s="1">
        <v>16491.66</v>
      </c>
      <c r="G87" s="4">
        <f t="shared" si="1"/>
        <v>0.54189833333333326</v>
      </c>
    </row>
    <row r="88" spans="1:7" x14ac:dyDescent="0.25">
      <c r="A88" t="s">
        <v>164</v>
      </c>
      <c r="B88" t="s">
        <v>165</v>
      </c>
      <c r="C88" s="1">
        <v>42000</v>
      </c>
      <c r="D88" s="1">
        <v>0</v>
      </c>
      <c r="E88" s="1">
        <v>0</v>
      </c>
      <c r="F88" s="1">
        <v>42000</v>
      </c>
      <c r="G88" s="4">
        <f t="shared" si="1"/>
        <v>0</v>
      </c>
    </row>
    <row r="89" spans="1:7" x14ac:dyDescent="0.25">
      <c r="A89" t="s">
        <v>166</v>
      </c>
      <c r="B89" t="s">
        <v>167</v>
      </c>
      <c r="C89" s="1">
        <v>0</v>
      </c>
      <c r="D89" s="1">
        <v>0</v>
      </c>
      <c r="E89" s="1">
        <v>2042.8899999999999</v>
      </c>
      <c r="F89" s="1">
        <v>-2042.8899999999999</v>
      </c>
      <c r="G89" s="4" t="e">
        <f t="shared" si="1"/>
        <v>#DIV/0!</v>
      </c>
    </row>
    <row r="90" spans="1:7" x14ac:dyDescent="0.25">
      <c r="A90" t="s">
        <v>168</v>
      </c>
      <c r="B90" t="s">
        <v>169</v>
      </c>
      <c r="C90" s="2">
        <v>115300</v>
      </c>
      <c r="D90" s="2">
        <v>0</v>
      </c>
      <c r="E90" s="2">
        <v>146487.04000000001</v>
      </c>
      <c r="F90" s="2">
        <v>-31187.040000000008</v>
      </c>
      <c r="G90" s="5">
        <f t="shared" si="1"/>
        <v>1.270486036426713</v>
      </c>
    </row>
    <row r="91" spans="1:7" x14ac:dyDescent="0.25">
      <c r="A91" s="9" t="s">
        <v>211</v>
      </c>
      <c r="B91" s="9"/>
      <c r="C91" s="13">
        <f>SUM(C23:C90)</f>
        <v>13306560</v>
      </c>
      <c r="D91" s="13">
        <f>SUM(D23:D90)</f>
        <v>26914.720000000027</v>
      </c>
      <c r="E91" s="13">
        <f>SUM(E23:E90)</f>
        <v>13021194.780000001</v>
      </c>
      <c r="F91" s="13">
        <f>SUM(F23:F90)</f>
        <v>258450.49999999933</v>
      </c>
      <c r="G91" s="8">
        <f t="shared" si="1"/>
        <v>0.97855454602842518</v>
      </c>
    </row>
    <row r="92" spans="1:7" x14ac:dyDescent="0.25">
      <c r="A92" t="s">
        <v>170</v>
      </c>
      <c r="B92" t="s">
        <v>171</v>
      </c>
      <c r="C92" s="1">
        <v>67669</v>
      </c>
      <c r="D92" s="1">
        <v>0</v>
      </c>
      <c r="E92" s="1">
        <v>67669</v>
      </c>
      <c r="F92" s="1">
        <v>0</v>
      </c>
      <c r="G92" s="4">
        <f t="shared" si="1"/>
        <v>1</v>
      </c>
    </row>
    <row r="93" spans="1:7" x14ac:dyDescent="0.25">
      <c r="A93" t="s">
        <v>172</v>
      </c>
      <c r="B93" t="s">
        <v>173</v>
      </c>
      <c r="C93" s="1">
        <v>106888</v>
      </c>
      <c r="D93" s="1">
        <v>0</v>
      </c>
      <c r="E93" s="1">
        <v>96880</v>
      </c>
      <c r="F93" s="1">
        <v>10008</v>
      </c>
      <c r="G93" s="4">
        <f t="shared" si="1"/>
        <v>0.90636928373624726</v>
      </c>
    </row>
    <row r="94" spans="1:7" x14ac:dyDescent="0.25">
      <c r="A94" t="s">
        <v>174</v>
      </c>
      <c r="B94" t="s">
        <v>175</v>
      </c>
      <c r="C94" s="2">
        <v>281472</v>
      </c>
      <c r="D94" s="2">
        <v>0</v>
      </c>
      <c r="E94" s="2">
        <v>281471.89999999997</v>
      </c>
      <c r="F94" s="2">
        <v>0.10000000001309672</v>
      </c>
      <c r="G94" s="5">
        <f t="shared" si="1"/>
        <v>0.99999964472487479</v>
      </c>
    </row>
    <row r="95" spans="1:7" x14ac:dyDescent="0.25">
      <c r="A95" s="9" t="s">
        <v>212</v>
      </c>
      <c r="B95" s="9"/>
      <c r="C95" s="13">
        <f>SUM(C92:C94)</f>
        <v>456029</v>
      </c>
      <c r="D95" s="13">
        <f t="shared" ref="D95:F95" si="2">SUM(D92:D94)</f>
        <v>0</v>
      </c>
      <c r="E95" s="13">
        <f t="shared" si="2"/>
        <v>446020.89999999997</v>
      </c>
      <c r="F95" s="13">
        <f t="shared" si="2"/>
        <v>10008.100000000013</v>
      </c>
      <c r="G95" s="8">
        <f t="shared" si="1"/>
        <v>0.97805380798150987</v>
      </c>
    </row>
    <row r="96" spans="1:7" x14ac:dyDescent="0.25">
      <c r="A96" t="s">
        <v>176</v>
      </c>
      <c r="B96" t="s">
        <v>177</v>
      </c>
      <c r="C96" s="1">
        <v>157660</v>
      </c>
      <c r="D96" s="1">
        <v>0</v>
      </c>
      <c r="E96" s="1">
        <v>157660</v>
      </c>
      <c r="F96" s="1">
        <v>0</v>
      </c>
      <c r="G96" s="4">
        <f t="shared" si="1"/>
        <v>1</v>
      </c>
    </row>
    <row r="97" spans="1:7" x14ac:dyDescent="0.25">
      <c r="A97" t="s">
        <v>178</v>
      </c>
      <c r="B97" t="s">
        <v>179</v>
      </c>
      <c r="C97" s="1">
        <v>374363</v>
      </c>
      <c r="D97" s="1">
        <v>0</v>
      </c>
      <c r="E97" s="1">
        <v>374363</v>
      </c>
      <c r="F97" s="1">
        <v>0</v>
      </c>
      <c r="G97" s="4">
        <f t="shared" si="1"/>
        <v>1</v>
      </c>
    </row>
    <row r="98" spans="1:7" x14ac:dyDescent="0.25">
      <c r="A98" t="s">
        <v>180</v>
      </c>
      <c r="B98" t="s">
        <v>181</v>
      </c>
      <c r="C98" s="1">
        <v>112184</v>
      </c>
      <c r="D98" s="1">
        <v>0</v>
      </c>
      <c r="E98" s="1">
        <v>112184</v>
      </c>
      <c r="F98" s="1">
        <v>0</v>
      </c>
      <c r="G98" s="4">
        <f t="shared" si="1"/>
        <v>1</v>
      </c>
    </row>
    <row r="99" spans="1:7" x14ac:dyDescent="0.25">
      <c r="A99" t="s">
        <v>182</v>
      </c>
      <c r="B99" t="s">
        <v>183</v>
      </c>
      <c r="C99" s="1">
        <v>219670</v>
      </c>
      <c r="D99" s="1">
        <v>0</v>
      </c>
      <c r="E99" s="1">
        <v>219670</v>
      </c>
      <c r="F99" s="1">
        <v>0</v>
      </c>
      <c r="G99" s="4">
        <f t="shared" si="1"/>
        <v>1</v>
      </c>
    </row>
    <row r="100" spans="1:7" x14ac:dyDescent="0.25">
      <c r="A100" t="s">
        <v>184</v>
      </c>
      <c r="B100" t="s">
        <v>185</v>
      </c>
      <c r="C100" s="1">
        <v>6528</v>
      </c>
      <c r="D100" s="1">
        <v>0</v>
      </c>
      <c r="E100" s="1">
        <v>6528</v>
      </c>
      <c r="F100" s="1">
        <v>0</v>
      </c>
      <c r="G100" s="4">
        <f t="shared" si="1"/>
        <v>1</v>
      </c>
    </row>
    <row r="101" spans="1:7" x14ac:dyDescent="0.25">
      <c r="A101" t="s">
        <v>186</v>
      </c>
      <c r="B101" t="s">
        <v>187</v>
      </c>
      <c r="C101" s="1">
        <v>227257</v>
      </c>
      <c r="D101" s="1">
        <v>0</v>
      </c>
      <c r="E101" s="1">
        <v>227257</v>
      </c>
      <c r="F101" s="1">
        <v>0</v>
      </c>
      <c r="G101" s="4">
        <f t="shared" si="1"/>
        <v>1</v>
      </c>
    </row>
    <row r="102" spans="1:7" x14ac:dyDescent="0.25">
      <c r="A102" t="s">
        <v>188</v>
      </c>
      <c r="B102" t="s">
        <v>189</v>
      </c>
      <c r="C102" s="1">
        <v>43534</v>
      </c>
      <c r="D102" s="1">
        <v>0</v>
      </c>
      <c r="E102" s="1">
        <v>43534</v>
      </c>
      <c r="F102" s="1">
        <v>0</v>
      </c>
      <c r="G102" s="4">
        <f t="shared" si="1"/>
        <v>1</v>
      </c>
    </row>
    <row r="103" spans="1:7" x14ac:dyDescent="0.25">
      <c r="A103" t="s">
        <v>190</v>
      </c>
      <c r="B103" t="s">
        <v>191</v>
      </c>
      <c r="C103" s="1">
        <v>490254</v>
      </c>
      <c r="D103" s="1">
        <v>0</v>
      </c>
      <c r="E103" s="1">
        <v>490254</v>
      </c>
      <c r="F103" s="1">
        <v>0</v>
      </c>
      <c r="G103" s="4">
        <f t="shared" si="1"/>
        <v>1</v>
      </c>
    </row>
    <row r="104" spans="1:7" x14ac:dyDescent="0.25">
      <c r="A104" t="s">
        <v>192</v>
      </c>
      <c r="B104" t="s">
        <v>193</v>
      </c>
      <c r="C104" s="1">
        <v>120165</v>
      </c>
      <c r="D104" s="1">
        <v>0</v>
      </c>
      <c r="E104" s="1">
        <v>120165</v>
      </c>
      <c r="F104" s="1">
        <v>0</v>
      </c>
      <c r="G104" s="4">
        <f t="shared" si="1"/>
        <v>1</v>
      </c>
    </row>
    <row r="105" spans="1:7" x14ac:dyDescent="0.25">
      <c r="A105" t="s">
        <v>194</v>
      </c>
      <c r="B105" t="s">
        <v>195</v>
      </c>
      <c r="C105" s="1">
        <v>20361</v>
      </c>
      <c r="D105" s="1">
        <v>0</v>
      </c>
      <c r="E105" s="1">
        <v>20361</v>
      </c>
      <c r="F105" s="1">
        <v>0</v>
      </c>
      <c r="G105" s="4">
        <f t="shared" si="1"/>
        <v>1</v>
      </c>
    </row>
    <row r="106" spans="1:7" x14ac:dyDescent="0.25">
      <c r="A106" t="s">
        <v>196</v>
      </c>
      <c r="B106" t="s">
        <v>197</v>
      </c>
      <c r="C106" s="3">
        <v>407529</v>
      </c>
      <c r="D106" s="3">
        <v>0</v>
      </c>
      <c r="E106" s="3">
        <v>407529</v>
      </c>
      <c r="F106" s="3">
        <v>0</v>
      </c>
      <c r="G106" s="5">
        <f t="shared" si="1"/>
        <v>1</v>
      </c>
    </row>
    <row r="107" spans="1:7" x14ac:dyDescent="0.25">
      <c r="A107" s="9" t="s">
        <v>213</v>
      </c>
      <c r="B107" s="9"/>
      <c r="C107" s="13">
        <f>SUM(C96:C106)</f>
        <v>2179505</v>
      </c>
      <c r="D107" s="13">
        <f t="shared" ref="D107:F107" si="3">SUM(D96:D106)</f>
        <v>0</v>
      </c>
      <c r="E107" s="13">
        <f t="shared" si="3"/>
        <v>2179505</v>
      </c>
      <c r="F107" s="13">
        <f t="shared" si="3"/>
        <v>0</v>
      </c>
      <c r="G107" s="8">
        <f t="shared" si="1"/>
        <v>1</v>
      </c>
    </row>
    <row r="108" spans="1:7" x14ac:dyDescent="0.25">
      <c r="A108" t="s">
        <v>198</v>
      </c>
      <c r="B108" t="s">
        <v>199</v>
      </c>
      <c r="C108" s="1">
        <v>8612</v>
      </c>
      <c r="D108" s="1">
        <v>0</v>
      </c>
      <c r="E108" s="1">
        <v>8611.77</v>
      </c>
      <c r="F108" s="1">
        <v>0.22999999999956344</v>
      </c>
      <c r="G108" s="4">
        <f t="shared" si="1"/>
        <v>0.99997329307942406</v>
      </c>
    </row>
    <row r="109" spans="1:7" x14ac:dyDescent="0.25">
      <c r="A109" t="s">
        <v>200</v>
      </c>
      <c r="B109" t="s">
        <v>201</v>
      </c>
      <c r="C109" s="1">
        <v>15000</v>
      </c>
      <c r="D109" s="1">
        <v>0</v>
      </c>
      <c r="E109" s="1">
        <v>14993.53</v>
      </c>
      <c r="F109" s="1">
        <v>6.4699999999993452</v>
      </c>
      <c r="G109" s="4">
        <f t="shared" si="1"/>
        <v>0.99956866666666666</v>
      </c>
    </row>
    <row r="110" spans="1:7" x14ac:dyDescent="0.25">
      <c r="A110" t="s">
        <v>202</v>
      </c>
      <c r="B110" t="s">
        <v>203</v>
      </c>
      <c r="C110" s="2">
        <v>72888</v>
      </c>
      <c r="D110" s="2">
        <v>0</v>
      </c>
      <c r="E110" s="2">
        <v>72888.23000000001</v>
      </c>
      <c r="F110" s="2">
        <v>-0.23000000000320142</v>
      </c>
      <c r="G110" s="5">
        <f t="shared" si="1"/>
        <v>1.0000031555262872</v>
      </c>
    </row>
    <row r="111" spans="1:7" x14ac:dyDescent="0.25">
      <c r="A111" s="9" t="s">
        <v>215</v>
      </c>
      <c r="B111" s="9"/>
      <c r="C111" s="13">
        <f>SUM(C108:C110)</f>
        <v>96500</v>
      </c>
      <c r="D111" s="13">
        <f t="shared" ref="D111:F111" si="4">SUM(D108:D110)</f>
        <v>0</v>
      </c>
      <c r="E111" s="13">
        <f t="shared" si="4"/>
        <v>96493.530000000013</v>
      </c>
      <c r="F111" s="13">
        <f t="shared" si="4"/>
        <v>6.4699999999957072</v>
      </c>
      <c r="G111" s="8">
        <f t="shared" si="1"/>
        <v>0.9999329533678758</v>
      </c>
    </row>
    <row r="112" spans="1:7" x14ac:dyDescent="0.25">
      <c r="A112" t="s">
        <v>204</v>
      </c>
      <c r="B112" t="s">
        <v>214</v>
      </c>
      <c r="C112" s="1">
        <v>5604969</v>
      </c>
      <c r="D112" s="1">
        <v>0</v>
      </c>
      <c r="E112" s="1">
        <v>5604969</v>
      </c>
      <c r="F112" s="1">
        <v>0</v>
      </c>
      <c r="G112" s="4">
        <f t="shared" si="1"/>
        <v>1</v>
      </c>
    </row>
    <row r="113" spans="1:7" x14ac:dyDescent="0.25">
      <c r="G113" s="4" t="e">
        <f t="shared" si="1"/>
        <v>#DIV/0!</v>
      </c>
    </row>
    <row r="114" spans="1:7" s="12" customFormat="1" ht="16.5" thickBot="1" x14ac:dyDescent="0.3">
      <c r="A114" s="10" t="s">
        <v>205</v>
      </c>
      <c r="B114" s="10"/>
      <c r="C114" s="11">
        <f>C22+C91+C95+C107+C111+C112</f>
        <v>59102268</v>
      </c>
      <c r="D114" s="11">
        <f>D22+D91+D95+D107+D111+D112</f>
        <v>26914.720000000027</v>
      </c>
      <c r="E114" s="11">
        <f>E22+E91+E95+E107+E111+E112</f>
        <v>55936428.489999995</v>
      </c>
      <c r="F114" s="11">
        <f>F22+F91+F95+F107+F111+F112</f>
        <v>3138924.7900000033</v>
      </c>
      <c r="G114" s="16">
        <f t="shared" si="1"/>
        <v>0.9464345512087623</v>
      </c>
    </row>
  </sheetData>
  <mergeCells count="2">
    <mergeCell ref="A1:G1"/>
    <mergeCell ref="A2:G2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workbookViewId="0">
      <selection activeCell="P8" sqref="P8"/>
    </sheetView>
  </sheetViews>
  <sheetFormatPr defaultRowHeight="15" x14ac:dyDescent="0.25"/>
  <cols>
    <col min="1" max="1" width="30.28515625" customWidth="1"/>
    <col min="2" max="2" width="14.28515625" style="1" bestFit="1" customWidth="1"/>
    <col min="3" max="3" width="11.5703125" style="1" bestFit="1" customWidth="1"/>
    <col min="4" max="4" width="13.42578125" style="1" bestFit="1" customWidth="1"/>
    <col min="5" max="5" width="14.28515625" style="1" bestFit="1" customWidth="1"/>
    <col min="6" max="6" width="11.5703125" style="1" bestFit="1" customWidth="1"/>
    <col min="7" max="8" width="12.5703125" style="1" bestFit="1" customWidth="1"/>
    <col min="9" max="9" width="14.28515625" style="1" bestFit="1" customWidth="1"/>
    <col min="10" max="10" width="15.28515625" style="1" bestFit="1" customWidth="1"/>
    <col min="11" max="11" width="12.5703125" style="1" bestFit="1" customWidth="1"/>
    <col min="12" max="12" width="14.28515625" style="1" bestFit="1" customWidth="1"/>
    <col min="13" max="13" width="13.42578125" style="1" bestFit="1" customWidth="1"/>
  </cols>
  <sheetData>
    <row r="1" spans="1:13" ht="18.75" x14ac:dyDescent="0.3">
      <c r="A1" s="20" t="s">
        <v>217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 ht="18.75" x14ac:dyDescent="0.3">
      <c r="A2" s="20" t="s">
        <v>221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ht="18.75" x14ac:dyDescent="0.3">
      <c r="A3" s="20" t="s">
        <v>222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5" spans="1:13" x14ac:dyDescent="0.25">
      <c r="B5" s="13"/>
      <c r="C5" s="17">
        <v>2022</v>
      </c>
      <c r="D5" s="17">
        <v>2023</v>
      </c>
      <c r="E5" s="13"/>
      <c r="F5" s="13"/>
      <c r="G5" s="13"/>
      <c r="H5" s="13"/>
      <c r="I5" s="13"/>
      <c r="J5" s="13"/>
      <c r="K5" s="13"/>
      <c r="L5" s="13"/>
      <c r="M5" s="13"/>
    </row>
    <row r="6" spans="1:13" x14ac:dyDescent="0.25">
      <c r="B6" s="13"/>
      <c r="C6" s="14" t="s">
        <v>223</v>
      </c>
      <c r="D6" s="14" t="s">
        <v>224</v>
      </c>
      <c r="E6" s="13"/>
      <c r="F6" s="13"/>
      <c r="G6" s="13"/>
      <c r="H6" s="13"/>
      <c r="I6" s="13"/>
      <c r="J6" s="13"/>
      <c r="K6" s="13"/>
      <c r="L6" s="13"/>
      <c r="M6" s="13"/>
    </row>
    <row r="7" spans="1:13" x14ac:dyDescent="0.25">
      <c r="B7" s="14" t="s">
        <v>225</v>
      </c>
      <c r="C7" s="14" t="s">
        <v>226</v>
      </c>
      <c r="D7" s="14" t="s">
        <v>206</v>
      </c>
      <c r="E7" s="14" t="s">
        <v>227</v>
      </c>
      <c r="F7" s="17">
        <v>2022</v>
      </c>
      <c r="G7" s="17">
        <v>2023</v>
      </c>
      <c r="H7" s="17">
        <v>2023</v>
      </c>
      <c r="I7" s="17" t="s">
        <v>228</v>
      </c>
      <c r="J7" s="17">
        <v>2023</v>
      </c>
      <c r="K7" s="14" t="s">
        <v>229</v>
      </c>
      <c r="L7" s="14" t="s">
        <v>228</v>
      </c>
      <c r="M7" s="14" t="s">
        <v>230</v>
      </c>
    </row>
    <row r="8" spans="1:13" x14ac:dyDescent="0.25">
      <c r="B8" s="14" t="s">
        <v>206</v>
      </c>
      <c r="C8" s="14" t="s">
        <v>231</v>
      </c>
      <c r="D8" s="14" t="s">
        <v>231</v>
      </c>
      <c r="E8" s="14" t="s">
        <v>206</v>
      </c>
      <c r="F8" s="14" t="s">
        <v>232</v>
      </c>
      <c r="G8" s="14" t="s">
        <v>233</v>
      </c>
      <c r="H8" s="14" t="s">
        <v>232</v>
      </c>
      <c r="I8" s="14" t="s">
        <v>232</v>
      </c>
      <c r="J8" s="14" t="s">
        <v>234</v>
      </c>
      <c r="K8" s="14"/>
      <c r="L8" s="14" t="s">
        <v>229</v>
      </c>
      <c r="M8" s="14" t="s">
        <v>206</v>
      </c>
    </row>
    <row r="10" spans="1:13" x14ac:dyDescent="0.25">
      <c r="A10" t="s">
        <v>235</v>
      </c>
      <c r="B10" s="1">
        <v>440000</v>
      </c>
      <c r="D10" s="1">
        <v>-125000</v>
      </c>
      <c r="E10" s="1">
        <v>315000</v>
      </c>
      <c r="H10" s="1">
        <v>131492.25</v>
      </c>
      <c r="I10" s="1">
        <v>131492.25</v>
      </c>
      <c r="J10" s="1">
        <v>0</v>
      </c>
      <c r="K10" s="1">
        <v>0</v>
      </c>
      <c r="L10" s="1">
        <v>131492.25</v>
      </c>
      <c r="M10" s="1">
        <v>183507.75</v>
      </c>
    </row>
    <row r="11" spans="1:13" x14ac:dyDescent="0.25">
      <c r="A11" t="s">
        <v>236</v>
      </c>
      <c r="B11" s="1">
        <v>25000</v>
      </c>
      <c r="D11" s="1">
        <v>0</v>
      </c>
      <c r="E11" s="1">
        <v>25000</v>
      </c>
      <c r="H11" s="1">
        <v>1525</v>
      </c>
      <c r="I11" s="1">
        <v>1525</v>
      </c>
      <c r="J11" s="1">
        <v>13420</v>
      </c>
      <c r="K11" s="1">
        <v>0</v>
      </c>
      <c r="L11" s="1">
        <v>14945</v>
      </c>
      <c r="M11" s="1">
        <v>10055</v>
      </c>
    </row>
    <row r="12" spans="1:13" x14ac:dyDescent="0.25">
      <c r="A12" t="s">
        <v>237</v>
      </c>
      <c r="B12" s="1">
        <v>57000</v>
      </c>
      <c r="D12" s="1">
        <v>0</v>
      </c>
      <c r="E12" s="1">
        <v>57000</v>
      </c>
      <c r="H12" s="1">
        <v>56571.55999999999</v>
      </c>
      <c r="I12" s="1">
        <v>56571.55999999999</v>
      </c>
      <c r="J12" s="1">
        <v>0</v>
      </c>
      <c r="K12" s="1">
        <v>0</v>
      </c>
      <c r="L12" s="1">
        <v>56571.55999999999</v>
      </c>
      <c r="M12" s="1">
        <v>428.4400000000096</v>
      </c>
    </row>
    <row r="13" spans="1:13" x14ac:dyDescent="0.25">
      <c r="A13" t="s">
        <v>238</v>
      </c>
      <c r="B13" s="1">
        <v>50000</v>
      </c>
      <c r="D13" s="1">
        <v>0</v>
      </c>
      <c r="E13" s="1">
        <v>50000</v>
      </c>
      <c r="H13" s="1">
        <v>31962.94</v>
      </c>
      <c r="I13" s="1">
        <v>31962.94</v>
      </c>
      <c r="J13" s="1">
        <v>0</v>
      </c>
      <c r="K13" s="1">
        <v>0</v>
      </c>
      <c r="L13" s="1">
        <v>31962.94</v>
      </c>
      <c r="M13" s="1">
        <v>18037.060000000001</v>
      </c>
    </row>
    <row r="14" spans="1:13" x14ac:dyDescent="0.25">
      <c r="A14" t="s">
        <v>239</v>
      </c>
      <c r="B14" s="1">
        <v>25000</v>
      </c>
      <c r="D14" s="1">
        <v>0</v>
      </c>
      <c r="E14" s="1">
        <v>25000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25000</v>
      </c>
    </row>
    <row r="15" spans="1:13" x14ac:dyDescent="0.25">
      <c r="A15" t="s">
        <v>240</v>
      </c>
      <c r="B15" s="1">
        <v>25000</v>
      </c>
      <c r="D15" s="1">
        <v>0</v>
      </c>
      <c r="E15" s="1">
        <v>25000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25000</v>
      </c>
    </row>
    <row r="16" spans="1:13" x14ac:dyDescent="0.25">
      <c r="A16" t="s">
        <v>241</v>
      </c>
      <c r="B16" s="1">
        <v>25000</v>
      </c>
      <c r="D16" s="1">
        <v>0</v>
      </c>
      <c r="E16" s="1">
        <v>25000</v>
      </c>
      <c r="H16" s="1">
        <v>0</v>
      </c>
      <c r="I16" s="1">
        <v>0</v>
      </c>
      <c r="J16" s="1">
        <v>0</v>
      </c>
      <c r="K16" s="1">
        <v>31573.64</v>
      </c>
      <c r="L16" s="1">
        <v>31573.64</v>
      </c>
      <c r="M16" s="1">
        <v>-6573.6399999999994</v>
      </c>
    </row>
    <row r="17" spans="1:13" x14ac:dyDescent="0.25">
      <c r="A17" t="s">
        <v>242</v>
      </c>
      <c r="B17" s="1">
        <v>73500</v>
      </c>
      <c r="D17" s="1">
        <v>0</v>
      </c>
      <c r="E17" s="1">
        <v>73500</v>
      </c>
      <c r="H17" s="1">
        <v>1360</v>
      </c>
      <c r="I17" s="1">
        <v>1360</v>
      </c>
      <c r="J17" s="1">
        <v>0</v>
      </c>
      <c r="K17" s="1">
        <v>0</v>
      </c>
      <c r="L17" s="1">
        <v>1360</v>
      </c>
      <c r="M17" s="1">
        <v>72140</v>
      </c>
    </row>
    <row r="18" spans="1:13" x14ac:dyDescent="0.25">
      <c r="A18" t="s">
        <v>243</v>
      </c>
      <c r="B18" s="1">
        <v>20000</v>
      </c>
      <c r="D18" s="1">
        <v>0</v>
      </c>
      <c r="E18" s="1">
        <v>20000</v>
      </c>
      <c r="H18" s="1">
        <v>16360.03</v>
      </c>
      <c r="I18" s="1">
        <v>16360.03</v>
      </c>
      <c r="J18" s="1">
        <v>0</v>
      </c>
      <c r="K18" s="1">
        <v>0</v>
      </c>
      <c r="L18" s="1">
        <v>16360.03</v>
      </c>
      <c r="M18" s="1">
        <v>3639.9699999999993</v>
      </c>
    </row>
    <row r="19" spans="1:13" x14ac:dyDescent="0.25">
      <c r="A19" t="s">
        <v>244</v>
      </c>
      <c r="B19" s="1">
        <v>180000</v>
      </c>
      <c r="D19" s="1">
        <v>0</v>
      </c>
      <c r="E19" s="1">
        <v>180000</v>
      </c>
      <c r="H19" s="1">
        <v>149238.53</v>
      </c>
      <c r="I19" s="1">
        <v>149238.53</v>
      </c>
      <c r="J19" s="1">
        <v>529.19999999999709</v>
      </c>
      <c r="K19" s="1">
        <v>0</v>
      </c>
      <c r="L19" s="1">
        <v>149767.72999999998</v>
      </c>
      <c r="M19" s="1">
        <v>30232.270000000019</v>
      </c>
    </row>
    <row r="20" spans="1:13" x14ac:dyDescent="0.25">
      <c r="A20" t="s">
        <v>245</v>
      </c>
      <c r="B20" s="1">
        <v>70000</v>
      </c>
      <c r="D20" s="1">
        <v>125000</v>
      </c>
      <c r="E20" s="1">
        <v>195000</v>
      </c>
      <c r="H20" s="1">
        <v>5142.29</v>
      </c>
      <c r="I20" s="1">
        <v>5142.29</v>
      </c>
      <c r="J20" s="1">
        <v>0</v>
      </c>
      <c r="K20" s="1">
        <v>293076.25</v>
      </c>
      <c r="L20" s="1">
        <v>298218.53999999998</v>
      </c>
      <c r="M20" s="1">
        <v>-103218.53999999998</v>
      </c>
    </row>
    <row r="21" spans="1:13" x14ac:dyDescent="0.25">
      <c r="A21" t="s">
        <v>246</v>
      </c>
      <c r="B21" s="1">
        <v>300000</v>
      </c>
      <c r="D21" s="1">
        <v>0</v>
      </c>
      <c r="E21" s="1">
        <v>300000</v>
      </c>
      <c r="H21" s="1">
        <v>196572.75000000009</v>
      </c>
      <c r="I21" s="1">
        <v>196572.75000000009</v>
      </c>
      <c r="J21" s="1">
        <v>95474.77</v>
      </c>
      <c r="K21" s="1">
        <v>0</v>
      </c>
      <c r="L21" s="1">
        <v>292047.52000000008</v>
      </c>
      <c r="M21" s="1">
        <v>7952.4799999999232</v>
      </c>
    </row>
    <row r="22" spans="1:13" x14ac:dyDescent="0.25">
      <c r="A22" t="s">
        <v>247</v>
      </c>
      <c r="B22" s="1">
        <v>75000</v>
      </c>
      <c r="D22" s="1">
        <v>0</v>
      </c>
      <c r="E22" s="1">
        <v>75000</v>
      </c>
      <c r="H22" s="1">
        <v>31189.41</v>
      </c>
      <c r="I22" s="1">
        <v>31189.41</v>
      </c>
      <c r="J22" s="1">
        <v>0</v>
      </c>
      <c r="K22" s="1">
        <v>0</v>
      </c>
      <c r="L22" s="1">
        <v>31189.41</v>
      </c>
      <c r="M22" s="1">
        <v>43810.59</v>
      </c>
    </row>
    <row r="23" spans="1:13" x14ac:dyDescent="0.25">
      <c r="A23" t="s">
        <v>248</v>
      </c>
      <c r="B23" s="1">
        <v>100000</v>
      </c>
      <c r="D23" s="1">
        <v>0</v>
      </c>
      <c r="E23" s="1">
        <v>100000</v>
      </c>
      <c r="H23" s="1">
        <v>96974.15</v>
      </c>
      <c r="I23" s="1">
        <v>96974.15</v>
      </c>
      <c r="J23" s="1">
        <v>0</v>
      </c>
      <c r="K23" s="1">
        <v>0</v>
      </c>
      <c r="L23" s="1">
        <v>96974.15</v>
      </c>
      <c r="M23" s="1">
        <v>3025.8500000000058</v>
      </c>
    </row>
    <row r="24" spans="1:13" x14ac:dyDescent="0.25">
      <c r="A24" t="s">
        <v>249</v>
      </c>
      <c r="B24" s="1">
        <v>30000</v>
      </c>
      <c r="D24" s="1">
        <v>0</v>
      </c>
      <c r="E24" s="1">
        <v>30000</v>
      </c>
      <c r="H24" s="1">
        <v>8926.57</v>
      </c>
      <c r="I24" s="1">
        <v>8926.57</v>
      </c>
      <c r="J24" s="1">
        <v>0</v>
      </c>
      <c r="K24" s="1">
        <v>0</v>
      </c>
      <c r="L24" s="1">
        <v>8926.57</v>
      </c>
      <c r="M24" s="1">
        <v>21073.43</v>
      </c>
    </row>
    <row r="25" spans="1:13" x14ac:dyDescent="0.25">
      <c r="A25" t="s">
        <v>250</v>
      </c>
      <c r="B25" s="1">
        <v>217600</v>
      </c>
      <c r="C25" s="1">
        <v>90000</v>
      </c>
      <c r="D25" s="1">
        <v>0</v>
      </c>
      <c r="E25" s="1">
        <v>307600</v>
      </c>
      <c r="F25" s="1">
        <v>17668</v>
      </c>
      <c r="G25" s="1">
        <v>246417</v>
      </c>
      <c r="H25" s="1">
        <v>28679.61</v>
      </c>
      <c r="I25" s="1">
        <v>292764.61</v>
      </c>
      <c r="J25" s="1">
        <v>0</v>
      </c>
      <c r="K25" s="1">
        <v>0</v>
      </c>
      <c r="L25" s="1">
        <v>292764.61</v>
      </c>
      <c r="M25" s="1">
        <v>14835.390000000014</v>
      </c>
    </row>
    <row r="26" spans="1:13" x14ac:dyDescent="0.25">
      <c r="A26" t="s">
        <v>251</v>
      </c>
      <c r="B26" s="1">
        <v>50000</v>
      </c>
      <c r="D26" s="1">
        <v>0</v>
      </c>
      <c r="E26" s="1">
        <v>50000</v>
      </c>
      <c r="G26" s="1">
        <v>0</v>
      </c>
      <c r="H26" s="1">
        <v>44327.19</v>
      </c>
      <c r="I26" s="1">
        <v>44327.19</v>
      </c>
      <c r="J26" s="1">
        <v>0</v>
      </c>
      <c r="K26" s="1">
        <v>0</v>
      </c>
      <c r="L26" s="1">
        <v>44327.19</v>
      </c>
      <c r="M26" s="1">
        <v>5672.8099999999977</v>
      </c>
    </row>
    <row r="27" spans="1:13" x14ac:dyDescent="0.25">
      <c r="A27" t="s">
        <v>252</v>
      </c>
      <c r="G27" s="1">
        <v>3994</v>
      </c>
      <c r="I27" s="1">
        <v>3994</v>
      </c>
      <c r="L27" s="1">
        <v>3994</v>
      </c>
      <c r="M27" s="1">
        <v>0</v>
      </c>
    </row>
    <row r="28" spans="1:13" x14ac:dyDescent="0.25">
      <c r="A28" t="s">
        <v>253</v>
      </c>
      <c r="H28" s="1">
        <v>7334</v>
      </c>
      <c r="I28" s="1">
        <v>7334</v>
      </c>
      <c r="L28" s="1">
        <v>7334</v>
      </c>
      <c r="M28" s="1">
        <v>0</v>
      </c>
    </row>
    <row r="30" spans="1:13" s="18" customFormat="1" ht="15.75" thickBot="1" x14ac:dyDescent="0.3">
      <c r="A30" s="6" t="s">
        <v>254</v>
      </c>
      <c r="B30" s="7">
        <v>1763100</v>
      </c>
      <c r="C30" s="7">
        <v>90000</v>
      </c>
      <c r="D30" s="7">
        <v>0</v>
      </c>
      <c r="E30" s="7">
        <v>1853100</v>
      </c>
      <c r="F30" s="7">
        <v>17668</v>
      </c>
      <c r="G30" s="7">
        <v>250411</v>
      </c>
      <c r="H30" s="7">
        <v>807656.28</v>
      </c>
      <c r="I30" s="7">
        <v>1075735.28</v>
      </c>
      <c r="J30" s="7">
        <v>109423.97</v>
      </c>
      <c r="K30" s="7">
        <v>324649.89</v>
      </c>
      <c r="L30" s="7">
        <v>1509809.1399999997</v>
      </c>
      <c r="M30" s="7">
        <v>354618.85999999987</v>
      </c>
    </row>
  </sheetData>
  <mergeCells count="3">
    <mergeCell ref="A1:M1"/>
    <mergeCell ref="A2:M2"/>
    <mergeCell ref="A3:M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Ops</vt:lpstr>
      <vt:lpstr>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Webster</dc:creator>
  <cp:lastModifiedBy>mhaslam</cp:lastModifiedBy>
  <cp:lastPrinted>2024-02-23T16:51:34Z</cp:lastPrinted>
  <dcterms:created xsi:type="dcterms:W3CDTF">2024-02-23T15:54:10Z</dcterms:created>
  <dcterms:modified xsi:type="dcterms:W3CDTF">2024-02-23T17:59:21Z</dcterms:modified>
</cp:coreProperties>
</file>