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43" activeTab="1"/>
  </bookViews>
  <sheets>
    <sheet name="Overtime" sheetId="1" r:id="rId1"/>
    <sheet name="Sheet2" sheetId="2" r:id="rId2"/>
  </sheets>
  <definedNames>
    <definedName name="_xlnm.Print_Area" localSheetId="1">'Sheet2'!$D$4:$F$21</definedName>
  </definedNames>
  <calcPr fullCalcOnLoad="1"/>
</workbook>
</file>

<file path=xl/sharedStrings.xml><?xml version="1.0" encoding="utf-8"?>
<sst xmlns="http://schemas.openxmlformats.org/spreadsheetml/2006/main" count="72" uniqueCount="42">
  <si>
    <t>Scott</t>
  </si>
  <si>
    <t>David</t>
  </si>
  <si>
    <t>Sanderson</t>
  </si>
  <si>
    <t>Marc</t>
  </si>
  <si>
    <t>Thomas</t>
  </si>
  <si>
    <t>Cluff</t>
  </si>
  <si>
    <t>Corey</t>
  </si>
  <si>
    <t>Engemann</t>
  </si>
  <si>
    <t>Drew</t>
  </si>
  <si>
    <t>Jolley</t>
  </si>
  <si>
    <t>Cody</t>
  </si>
  <si>
    <t>Patten</t>
  </si>
  <si>
    <t>Brian</t>
  </si>
  <si>
    <t>Whatcott</t>
  </si>
  <si>
    <t>Justin</t>
  </si>
  <si>
    <t>Gustman</t>
  </si>
  <si>
    <t>Chase</t>
  </si>
  <si>
    <t>Clark</t>
  </si>
  <si>
    <t>Britt</t>
  </si>
  <si>
    <t>Larsen</t>
  </si>
  <si>
    <t>Jacob</t>
  </si>
  <si>
    <t>Rackman</t>
  </si>
  <si>
    <t>Ryan</t>
  </si>
  <si>
    <t>Ash</t>
  </si>
  <si>
    <t>Nelson</t>
  </si>
  <si>
    <t>Tyler</t>
  </si>
  <si>
    <t>Sandberg</t>
  </si>
  <si>
    <t>Shawn</t>
  </si>
  <si>
    <t>Hardy</t>
  </si>
  <si>
    <t>Kyle</t>
  </si>
  <si>
    <t>Sick</t>
  </si>
  <si>
    <t>Vacation</t>
  </si>
  <si>
    <t>Elimination of Part-Time Employees</t>
  </si>
  <si>
    <t>Benefits on Part-Time Employees</t>
  </si>
  <si>
    <t>Equipment Lease 2 Ambulances</t>
  </si>
  <si>
    <t>Fuel on 2 Ambulances</t>
  </si>
  <si>
    <t>Other Operating Savings</t>
  </si>
  <si>
    <t>Total Savings</t>
  </si>
  <si>
    <t>Lost Ambulance Revenue</t>
  </si>
  <si>
    <t>Additional Overtime</t>
  </si>
  <si>
    <t>Net Savings/(Loss)</t>
  </si>
  <si>
    <t>Elimination of Ambulance Service Analysis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</si>
</sst>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0.0%"/>
  </numFmts>
  <fonts count="38">
    <font>
      <sz val="10"/>
      <color indexed="8"/>
      <name val="Arial"/>
      <family val="0"/>
    </font>
    <font>
      <sz val="9"/>
      <color indexed="22"/>
      <name val="Calibri"/>
      <family val="0"/>
    </font>
    <font>
      <sz val="9"/>
      <color indexed="8"/>
      <name val="Calibri"/>
      <family val="0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7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/>
    </xf>
    <xf numFmtId="43" fontId="0" fillId="0" borderId="0" xfId="42" applyNumberFormat="1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Q48"/>
  <sheetViews>
    <sheetView zoomScalePageLayoutView="0" workbookViewId="0" topLeftCell="A1">
      <selection activeCell="H27" sqref="H27"/>
    </sheetView>
  </sheetViews>
  <sheetFormatPr defaultColWidth="9.140625" defaultRowHeight="12.75"/>
  <cols>
    <col min="4" max="4" width="16.57421875" style="0" hidden="1" customWidth="1"/>
    <col min="5" max="5" width="0" style="0" hidden="1" customWidth="1"/>
    <col min="6" max="6" width="10.28125" style="1" bestFit="1" customWidth="1"/>
    <col min="7" max="7" width="9.28125" style="1" bestFit="1" customWidth="1"/>
    <col min="8" max="9" width="10.28125" style="1" bestFit="1" customWidth="1"/>
    <col min="10" max="11" width="9.28125" style="1" bestFit="1" customWidth="1"/>
    <col min="12" max="12" width="11.28125" style="1" bestFit="1" customWidth="1"/>
  </cols>
  <sheetData>
    <row r="9" spans="14:15" ht="12.75">
      <c r="N9" s="3" t="s">
        <v>31</v>
      </c>
      <c r="O9" s="3" t="s">
        <v>30</v>
      </c>
    </row>
    <row r="10" spans="4:12" ht="12.75">
      <c r="D10" t="s">
        <v>2</v>
      </c>
      <c r="E10" t="s">
        <v>3</v>
      </c>
      <c r="F10" s="1">
        <v>96746.344</v>
      </c>
      <c r="G10" s="1">
        <v>7401.0953</v>
      </c>
      <c r="H10" s="1">
        <v>18836.5132</v>
      </c>
      <c r="I10" s="1">
        <v>17670.8781</v>
      </c>
      <c r="J10" s="1">
        <v>3434.4952</v>
      </c>
      <c r="K10" s="1">
        <v>200</v>
      </c>
      <c r="L10" s="1">
        <f>SUM(F10:K10)</f>
        <v>144289.3258</v>
      </c>
    </row>
    <row r="11" spans="4:12" ht="12.75">
      <c r="D11" t="s">
        <v>4</v>
      </c>
      <c r="E11" t="s">
        <v>1</v>
      </c>
      <c r="F11" s="1">
        <v>78778.06</v>
      </c>
      <c r="G11" s="1">
        <v>6026.5216</v>
      </c>
      <c r="H11" s="1">
        <v>15338.0883</v>
      </c>
      <c r="I11" s="1">
        <v>17563.0684</v>
      </c>
      <c r="J11" s="1">
        <v>2796.6211</v>
      </c>
      <c r="K11" s="1">
        <v>121</v>
      </c>
      <c r="L11" s="1">
        <f aca="true" t="shared" si="0" ref="L11:L24">SUM(F11:K11)</f>
        <v>120623.35940000002</v>
      </c>
    </row>
    <row r="12" spans="4:12" ht="12.75">
      <c r="D12" t="s">
        <v>5</v>
      </c>
      <c r="E12" t="s">
        <v>6</v>
      </c>
      <c r="F12" s="1">
        <v>66360.1</v>
      </c>
      <c r="G12" s="1">
        <v>5076.5476</v>
      </c>
      <c r="H12" s="1">
        <v>12920.3115</v>
      </c>
      <c r="I12" s="1">
        <v>17488.5606</v>
      </c>
      <c r="J12" s="1">
        <v>2355.7836</v>
      </c>
      <c r="K12" s="1">
        <v>121</v>
      </c>
      <c r="L12" s="1">
        <f t="shared" si="0"/>
        <v>104322.3033</v>
      </c>
    </row>
    <row r="13" spans="3:15" ht="12.75">
      <c r="C13">
        <v>1</v>
      </c>
      <c r="D13" t="s">
        <v>7</v>
      </c>
      <c r="E13" t="s">
        <v>8</v>
      </c>
      <c r="F13" s="1">
        <v>60860.8864</v>
      </c>
      <c r="G13" s="1">
        <v>4655.8578</v>
      </c>
      <c r="H13" s="1">
        <v>11849.6146</v>
      </c>
      <c r="I13" s="1">
        <v>17455.5653</v>
      </c>
      <c r="J13" s="1">
        <v>2160.5614</v>
      </c>
      <c r="K13" s="1">
        <v>121</v>
      </c>
      <c r="L13" s="1">
        <f t="shared" si="0"/>
        <v>97103.48550000001</v>
      </c>
      <c r="N13">
        <f>4*26</f>
        <v>104</v>
      </c>
      <c r="O13">
        <f>+N13*0.25</f>
        <v>26</v>
      </c>
    </row>
    <row r="14" spans="3:15" ht="12.75">
      <c r="C14">
        <v>2</v>
      </c>
      <c r="D14" t="s">
        <v>9</v>
      </c>
      <c r="E14" t="s">
        <v>10</v>
      </c>
      <c r="F14" s="1">
        <v>60860.8864</v>
      </c>
      <c r="G14" s="1">
        <v>4655.8578</v>
      </c>
      <c r="H14" s="1">
        <v>11849.6146</v>
      </c>
      <c r="I14" s="1">
        <v>17455.5653</v>
      </c>
      <c r="J14" s="1">
        <v>2160.5614</v>
      </c>
      <c r="K14" s="1">
        <v>121</v>
      </c>
      <c r="L14" s="1">
        <f t="shared" si="0"/>
        <v>97103.48550000001</v>
      </c>
      <c r="N14">
        <f>+N13</f>
        <v>104</v>
      </c>
      <c r="O14">
        <f>+O13</f>
        <v>26</v>
      </c>
    </row>
    <row r="15" spans="3:15" ht="12.75">
      <c r="C15">
        <v>3</v>
      </c>
      <c r="D15" t="s">
        <v>11</v>
      </c>
      <c r="E15" t="s">
        <v>12</v>
      </c>
      <c r="F15" s="1">
        <v>56270.8936</v>
      </c>
      <c r="G15" s="1">
        <v>4304.7234</v>
      </c>
      <c r="H15" s="1">
        <v>10955.943</v>
      </c>
      <c r="I15" s="1">
        <v>17428.0254</v>
      </c>
      <c r="J15" s="1">
        <v>1997.6167</v>
      </c>
      <c r="K15" s="1">
        <v>121</v>
      </c>
      <c r="L15" s="1">
        <f t="shared" si="0"/>
        <v>91078.2021</v>
      </c>
      <c r="N15">
        <f aca="true" t="shared" si="1" ref="N15:N24">+N14</f>
        <v>104</v>
      </c>
      <c r="O15">
        <f aca="true" t="shared" si="2" ref="O15:O24">+O14</f>
        <v>26</v>
      </c>
    </row>
    <row r="16" spans="3:15" ht="12.75">
      <c r="C16">
        <v>4</v>
      </c>
      <c r="D16" t="s">
        <v>13</v>
      </c>
      <c r="E16" t="s">
        <v>14</v>
      </c>
      <c r="F16" s="1">
        <v>51326.032</v>
      </c>
      <c r="G16" s="1">
        <v>3926.4414</v>
      </c>
      <c r="H16" s="1">
        <v>9993.1784</v>
      </c>
      <c r="I16" s="1">
        <v>17398.3562</v>
      </c>
      <c r="J16" s="1">
        <v>1822.0741</v>
      </c>
      <c r="K16" s="1">
        <v>121</v>
      </c>
      <c r="L16" s="1">
        <f t="shared" si="0"/>
        <v>84587.0821</v>
      </c>
      <c r="N16">
        <f t="shared" si="1"/>
        <v>104</v>
      </c>
      <c r="O16">
        <f t="shared" si="2"/>
        <v>26</v>
      </c>
    </row>
    <row r="17" spans="3:15" ht="12.75">
      <c r="C17">
        <v>5</v>
      </c>
      <c r="D17" t="s">
        <v>15</v>
      </c>
      <c r="E17" t="s">
        <v>16</v>
      </c>
      <c r="F17" s="1">
        <v>47246.0848</v>
      </c>
      <c r="G17" s="1">
        <v>3614.3255</v>
      </c>
      <c r="H17" s="1">
        <v>9198.8127</v>
      </c>
      <c r="I17" s="1">
        <v>17373.8765</v>
      </c>
      <c r="J17" s="1">
        <v>1677.236</v>
      </c>
      <c r="K17" s="1">
        <v>121</v>
      </c>
      <c r="L17" s="1">
        <f t="shared" si="0"/>
        <v>79231.3355</v>
      </c>
      <c r="N17">
        <f t="shared" si="1"/>
        <v>104</v>
      </c>
      <c r="O17">
        <f t="shared" si="2"/>
        <v>26</v>
      </c>
    </row>
    <row r="18" spans="3:15" ht="12.75">
      <c r="C18">
        <v>6</v>
      </c>
      <c r="D18" t="s">
        <v>17</v>
      </c>
      <c r="E18" t="s">
        <v>18</v>
      </c>
      <c r="F18" s="1">
        <v>46181.6872</v>
      </c>
      <c r="G18" s="1">
        <v>3532.8991</v>
      </c>
      <c r="H18" s="1">
        <v>8991.5745</v>
      </c>
      <c r="I18" s="1">
        <v>17367.4901</v>
      </c>
      <c r="J18" s="1">
        <v>1639.4498</v>
      </c>
      <c r="K18" s="1">
        <v>121</v>
      </c>
      <c r="L18" s="1">
        <f t="shared" si="0"/>
        <v>77834.10070000001</v>
      </c>
      <c r="N18">
        <f t="shared" si="1"/>
        <v>104</v>
      </c>
      <c r="O18">
        <f t="shared" si="2"/>
        <v>26</v>
      </c>
    </row>
    <row r="19" spans="3:15" ht="12.75">
      <c r="C19">
        <v>7</v>
      </c>
      <c r="D19" t="s">
        <v>19</v>
      </c>
      <c r="E19" t="s">
        <v>20</v>
      </c>
      <c r="F19" s="1">
        <v>44186.02</v>
      </c>
      <c r="G19" s="1">
        <v>3380.2305</v>
      </c>
      <c r="H19" s="1">
        <v>8603.0181</v>
      </c>
      <c r="I19" s="1">
        <v>17355.5161</v>
      </c>
      <c r="J19" s="1">
        <v>1568.6037</v>
      </c>
      <c r="K19" s="1">
        <v>121</v>
      </c>
      <c r="L19" s="1">
        <f t="shared" si="0"/>
        <v>75214.3884</v>
      </c>
      <c r="N19">
        <f t="shared" si="1"/>
        <v>104</v>
      </c>
      <c r="O19">
        <f t="shared" si="2"/>
        <v>26</v>
      </c>
    </row>
    <row r="20" spans="3:15" ht="12.75">
      <c r="C20">
        <v>8</v>
      </c>
      <c r="D20" t="s">
        <v>21</v>
      </c>
      <c r="E20" t="s">
        <v>22</v>
      </c>
      <c r="F20" s="1">
        <v>44186.02</v>
      </c>
      <c r="G20" s="1">
        <v>3380.2305</v>
      </c>
      <c r="H20" s="1">
        <v>8603.0181</v>
      </c>
      <c r="I20" s="1">
        <v>17355.5161</v>
      </c>
      <c r="J20" s="1">
        <v>1568.6037</v>
      </c>
      <c r="K20" s="1">
        <v>121</v>
      </c>
      <c r="L20" s="1">
        <f t="shared" si="0"/>
        <v>75214.3884</v>
      </c>
      <c r="N20">
        <f t="shared" si="1"/>
        <v>104</v>
      </c>
      <c r="O20">
        <f t="shared" si="2"/>
        <v>26</v>
      </c>
    </row>
    <row r="21" spans="3:15" ht="12.75">
      <c r="C21">
        <v>9</v>
      </c>
      <c r="D21" t="s">
        <v>23</v>
      </c>
      <c r="E21" t="s">
        <v>0</v>
      </c>
      <c r="F21" s="1">
        <v>44163.7624</v>
      </c>
      <c r="G21" s="1">
        <v>3378.5278</v>
      </c>
      <c r="H21" s="1">
        <v>8598.6845</v>
      </c>
      <c r="I21" s="1">
        <v>17355.3826</v>
      </c>
      <c r="J21" s="1">
        <v>1567.8135</v>
      </c>
      <c r="K21" s="1">
        <v>121</v>
      </c>
      <c r="L21" s="1">
        <f t="shared" si="0"/>
        <v>75185.1708</v>
      </c>
      <c r="N21">
        <f t="shared" si="1"/>
        <v>104</v>
      </c>
      <c r="O21">
        <f t="shared" si="2"/>
        <v>26</v>
      </c>
    </row>
    <row r="22" spans="3:15" ht="12.75">
      <c r="C22">
        <v>10</v>
      </c>
      <c r="D22" t="s">
        <v>24</v>
      </c>
      <c r="E22" t="s">
        <v>25</v>
      </c>
      <c r="F22" s="1">
        <v>42079.4824</v>
      </c>
      <c r="G22" s="1">
        <v>3219.0804</v>
      </c>
      <c r="H22" s="1">
        <v>8192.8752</v>
      </c>
      <c r="I22" s="1">
        <v>17342.8769</v>
      </c>
      <c r="J22" s="1">
        <v>1493.8216</v>
      </c>
      <c r="K22" s="1">
        <v>121</v>
      </c>
      <c r="L22" s="1">
        <f t="shared" si="0"/>
        <v>72449.1365</v>
      </c>
      <c r="N22">
        <f t="shared" si="1"/>
        <v>104</v>
      </c>
      <c r="O22">
        <f t="shared" si="2"/>
        <v>26</v>
      </c>
    </row>
    <row r="23" spans="3:15" ht="12.75">
      <c r="C23">
        <v>11</v>
      </c>
      <c r="D23" t="s">
        <v>26</v>
      </c>
      <c r="E23" t="s">
        <v>27</v>
      </c>
      <c r="F23" s="1">
        <v>41081.6488</v>
      </c>
      <c r="G23" s="1">
        <v>3142.7461</v>
      </c>
      <c r="H23" s="1">
        <v>7998.597</v>
      </c>
      <c r="I23" s="1">
        <v>17336.8899</v>
      </c>
      <c r="J23" s="1">
        <v>1458.3985</v>
      </c>
      <c r="K23" s="1">
        <v>121</v>
      </c>
      <c r="L23" s="1">
        <f t="shared" si="0"/>
        <v>71139.2803</v>
      </c>
      <c r="N23">
        <f t="shared" si="1"/>
        <v>104</v>
      </c>
      <c r="O23">
        <f t="shared" si="2"/>
        <v>26</v>
      </c>
    </row>
    <row r="24" spans="3:15" ht="12.75">
      <c r="C24">
        <v>12</v>
      </c>
      <c r="D24" t="s">
        <v>28</v>
      </c>
      <c r="E24" t="s">
        <v>29</v>
      </c>
      <c r="F24" s="1">
        <v>41081.6488</v>
      </c>
      <c r="G24" s="1">
        <v>3142.7461</v>
      </c>
      <c r="H24" s="1">
        <v>7998.597</v>
      </c>
      <c r="I24" s="1">
        <v>17336.8899</v>
      </c>
      <c r="J24" s="1">
        <v>1458.3985</v>
      </c>
      <c r="K24" s="1">
        <v>121</v>
      </c>
      <c r="L24" s="1">
        <f t="shared" si="0"/>
        <v>71139.2803</v>
      </c>
      <c r="N24">
        <f t="shared" si="1"/>
        <v>104</v>
      </c>
      <c r="O24">
        <f t="shared" si="2"/>
        <v>26</v>
      </c>
    </row>
    <row r="26" spans="6:17" ht="12.75">
      <c r="F26" s="1">
        <f aca="true" t="shared" si="3" ref="F26:L26">SUM(F10:F25)</f>
        <v>821409.5568</v>
      </c>
      <c r="G26" s="1">
        <f t="shared" si="3"/>
        <v>62837.83089999998</v>
      </c>
      <c r="H26" s="1">
        <f t="shared" si="3"/>
        <v>159928.44070000004</v>
      </c>
      <c r="I26" s="1">
        <f t="shared" si="3"/>
        <v>261284.45740000004</v>
      </c>
      <c r="J26" s="1">
        <f t="shared" si="3"/>
        <v>29160.0388</v>
      </c>
      <c r="K26" s="1">
        <f t="shared" si="3"/>
        <v>1894</v>
      </c>
      <c r="L26" s="1">
        <f t="shared" si="3"/>
        <v>1336514.3246000002</v>
      </c>
      <c r="M26" s="1"/>
      <c r="N26" s="1">
        <f>SUM(N10:N25)</f>
        <v>1248</v>
      </c>
      <c r="O26" s="1">
        <f>SUM(O10:O25)</f>
        <v>312</v>
      </c>
      <c r="P26" s="4">
        <f>SUM(N26:O26)</f>
        <v>1560</v>
      </c>
      <c r="Q26">
        <f>+P26/12</f>
        <v>130</v>
      </c>
    </row>
    <row r="28" ht="12.75">
      <c r="H28" s="5"/>
    </row>
    <row r="30" spans="4:12" ht="12.75">
      <c r="D30" t="s">
        <v>2</v>
      </c>
      <c r="E30" t="s">
        <v>3</v>
      </c>
      <c r="F30" s="1">
        <v>96746.344</v>
      </c>
      <c r="G30" s="1">
        <v>7401.0953</v>
      </c>
      <c r="H30" s="1">
        <v>18836.5132</v>
      </c>
      <c r="I30" s="1">
        <v>17670.8781</v>
      </c>
      <c r="J30" s="1">
        <v>3434.4952</v>
      </c>
      <c r="K30" s="1">
        <v>200</v>
      </c>
      <c r="L30" s="1">
        <f aca="true" t="shared" si="4" ref="L30:L46">SUM(F30:K30)</f>
        <v>144289.3258</v>
      </c>
    </row>
    <row r="31" spans="4:12" ht="12.75">
      <c r="D31" t="s">
        <v>4</v>
      </c>
      <c r="E31" t="s">
        <v>1</v>
      </c>
      <c r="F31" s="1">
        <v>78778.06</v>
      </c>
      <c r="G31" s="1">
        <v>6026.5216</v>
      </c>
      <c r="H31" s="1">
        <v>15338.0883</v>
      </c>
      <c r="I31" s="1">
        <v>17563.0684</v>
      </c>
      <c r="J31" s="1">
        <v>2796.6211</v>
      </c>
      <c r="K31" s="1">
        <v>121</v>
      </c>
      <c r="L31" s="1">
        <f t="shared" si="4"/>
        <v>120623.35940000002</v>
      </c>
    </row>
    <row r="32" spans="4:12" ht="12.75">
      <c r="D32" t="s">
        <v>5</v>
      </c>
      <c r="E32" t="s">
        <v>6</v>
      </c>
      <c r="F32" s="1">
        <v>66360.1</v>
      </c>
      <c r="G32" s="1">
        <v>5076.5476</v>
      </c>
      <c r="H32" s="1">
        <v>12920.3115</v>
      </c>
      <c r="I32" s="1">
        <v>17488.5606</v>
      </c>
      <c r="J32" s="1">
        <v>2355.7836</v>
      </c>
      <c r="K32" s="1">
        <v>121</v>
      </c>
      <c r="L32" s="1">
        <f t="shared" si="4"/>
        <v>104322.3033</v>
      </c>
    </row>
    <row r="33" spans="4:12" ht="12.75">
      <c r="D33" t="s">
        <v>7</v>
      </c>
      <c r="E33" t="s">
        <v>8</v>
      </c>
      <c r="F33" s="1">
        <v>66544.73354942529</v>
      </c>
      <c r="G33" s="1">
        <v>5090.6720663919195</v>
      </c>
      <c r="H33" s="1">
        <v>12956.259652156572</v>
      </c>
      <c r="I33" s="1">
        <v>17455.5653</v>
      </c>
      <c r="J33" s="1">
        <v>2362.3380911437125</v>
      </c>
      <c r="K33" s="1">
        <v>121</v>
      </c>
      <c r="L33" s="1">
        <f t="shared" si="4"/>
        <v>104530.5686591175</v>
      </c>
    </row>
    <row r="34" spans="4:12" ht="12.75">
      <c r="D34" t="s">
        <v>9</v>
      </c>
      <c r="E34" t="s">
        <v>10</v>
      </c>
      <c r="F34" s="1">
        <v>66544.73354942529</v>
      </c>
      <c r="G34" s="1">
        <v>5090.672106034483</v>
      </c>
      <c r="H34" s="1">
        <v>12956.259641666667</v>
      </c>
      <c r="I34" s="1">
        <v>17455.5653</v>
      </c>
      <c r="J34" s="1">
        <v>2362.3379675287356</v>
      </c>
      <c r="K34" s="1">
        <v>121</v>
      </c>
      <c r="L34" s="1">
        <f t="shared" si="4"/>
        <v>104530.56856465517</v>
      </c>
    </row>
    <row r="35" spans="4:12" ht="12.75">
      <c r="D35" t="s">
        <v>11</v>
      </c>
      <c r="E35" t="s">
        <v>12</v>
      </c>
      <c r="F35" s="1">
        <v>61526.077628735635</v>
      </c>
      <c r="G35" s="1">
        <v>4706.74492889335</v>
      </c>
      <c r="H35" s="1">
        <v>11979.127332430688</v>
      </c>
      <c r="I35" s="1">
        <v>17428.0254</v>
      </c>
      <c r="J35" s="1">
        <v>2184.175687885639</v>
      </c>
      <c r="K35" s="1">
        <v>121</v>
      </c>
      <c r="L35" s="1">
        <f t="shared" si="4"/>
        <v>97945.1509779453</v>
      </c>
    </row>
    <row r="36" spans="4:12" ht="12.75">
      <c r="D36" t="s">
        <v>13</v>
      </c>
      <c r="E36" t="s">
        <v>14</v>
      </c>
      <c r="F36" s="1">
        <v>56119.411425287355</v>
      </c>
      <c r="G36" s="1">
        <v>4293.135013527878</v>
      </c>
      <c r="H36" s="1">
        <v>10926.449420540159</v>
      </c>
      <c r="I36" s="1">
        <v>17398.3562</v>
      </c>
      <c r="J36" s="1">
        <v>1992.239082859079</v>
      </c>
      <c r="K36" s="1">
        <v>121</v>
      </c>
      <c r="L36" s="1">
        <f t="shared" si="4"/>
        <v>90850.59114221446</v>
      </c>
    </row>
    <row r="37" spans="4:12" ht="12.75">
      <c r="D37" t="s">
        <v>15</v>
      </c>
      <c r="E37" t="s">
        <v>16</v>
      </c>
      <c r="F37" s="1">
        <v>51658.43467356321</v>
      </c>
      <c r="G37" s="1">
        <v>3951.870204216724</v>
      </c>
      <c r="H37" s="1">
        <v>10057.89720034588</v>
      </c>
      <c r="I37" s="1">
        <v>17373.8765</v>
      </c>
      <c r="J37" s="1">
        <v>1833.8743946783475</v>
      </c>
      <c r="K37" s="1">
        <v>121</v>
      </c>
      <c r="L37" s="1">
        <f t="shared" si="4"/>
        <v>84996.95297280417</v>
      </c>
    </row>
    <row r="38" spans="4:12" ht="12.75">
      <c r="D38" t="s">
        <v>17</v>
      </c>
      <c r="E38" t="s">
        <v>18</v>
      </c>
      <c r="F38" s="1">
        <v>50494.63212528736</v>
      </c>
      <c r="G38" s="1">
        <v>3862.8393712645857</v>
      </c>
      <c r="H38" s="1">
        <v>9831.304863507366</v>
      </c>
      <c r="I38" s="1">
        <v>17367.4901</v>
      </c>
      <c r="J38" s="1">
        <v>1792.5594293326183</v>
      </c>
      <c r="K38" s="1">
        <v>121</v>
      </c>
      <c r="L38" s="1">
        <f t="shared" si="4"/>
        <v>83469.82588939193</v>
      </c>
    </row>
    <row r="39" spans="4:12" ht="12.75">
      <c r="D39" t="s">
        <v>19</v>
      </c>
      <c r="E39" t="s">
        <v>20</v>
      </c>
      <c r="F39" s="1">
        <v>48312.58795977011</v>
      </c>
      <c r="G39" s="1">
        <v>3695.913009469751</v>
      </c>
      <c r="H39" s="1">
        <v>9406.460878026908</v>
      </c>
      <c r="I39" s="1">
        <v>17355.5161</v>
      </c>
      <c r="J39" s="1">
        <v>1715.0967725606943</v>
      </c>
      <c r="K39" s="1">
        <v>121</v>
      </c>
      <c r="L39" s="1">
        <f t="shared" si="4"/>
        <v>80606.57471982746</v>
      </c>
    </row>
    <row r="40" spans="4:12" ht="12.75">
      <c r="D40" t="s">
        <v>21</v>
      </c>
      <c r="E40" t="s">
        <v>22</v>
      </c>
      <c r="F40" s="1">
        <v>48312.58795977011</v>
      </c>
      <c r="G40" s="1">
        <v>3695.9129461206894</v>
      </c>
      <c r="H40" s="1">
        <v>9406.460882327587</v>
      </c>
      <c r="I40" s="1">
        <v>17355.5161</v>
      </c>
      <c r="J40" s="1">
        <v>1715.096861637931</v>
      </c>
      <c r="K40" s="1">
        <v>121</v>
      </c>
      <c r="L40" s="1">
        <f t="shared" si="4"/>
        <v>80606.57474985631</v>
      </c>
    </row>
    <row r="41" spans="4:12" ht="12.75">
      <c r="D41" t="s">
        <v>23</v>
      </c>
      <c r="E41" t="s">
        <v>0</v>
      </c>
      <c r="F41" s="1">
        <v>48288.2517045977</v>
      </c>
      <c r="G41" s="1">
        <v>3694.051222616523</v>
      </c>
      <c r="H41" s="1">
        <v>9401.722613442213</v>
      </c>
      <c r="I41" s="1">
        <v>17355.3826</v>
      </c>
      <c r="J41" s="1">
        <v>1714.232924584818</v>
      </c>
      <c r="K41" s="1">
        <v>121</v>
      </c>
      <c r="L41" s="1">
        <f t="shared" si="4"/>
        <v>80574.64106524126</v>
      </c>
    </row>
    <row r="42" spans="4:12" ht="12.75">
      <c r="D42" t="s">
        <v>24</v>
      </c>
      <c r="E42" t="s">
        <v>25</v>
      </c>
      <c r="F42" s="1">
        <v>46009.319118390806</v>
      </c>
      <c r="G42" s="1">
        <v>3519.7128879706775</v>
      </c>
      <c r="H42" s="1">
        <v>8958.014391429218</v>
      </c>
      <c r="I42" s="1">
        <v>17342.8769</v>
      </c>
      <c r="J42" s="1">
        <v>1633.3307607782347</v>
      </c>
      <c r="K42" s="1">
        <v>121</v>
      </c>
      <c r="L42" s="1">
        <f t="shared" si="4"/>
        <v>77584.25405856894</v>
      </c>
    </row>
    <row r="43" spans="4:12" ht="12.75">
      <c r="D43" t="s">
        <v>26</v>
      </c>
      <c r="E43" t="s">
        <v>27</v>
      </c>
      <c r="F43" s="1">
        <v>44918.29703563219</v>
      </c>
      <c r="G43" s="1">
        <v>3436.249719382995</v>
      </c>
      <c r="H43" s="1">
        <v>8745.592407987046</v>
      </c>
      <c r="I43" s="1">
        <v>17336.8899</v>
      </c>
      <c r="J43" s="1">
        <v>1594.5995178648711</v>
      </c>
      <c r="K43" s="1">
        <v>121</v>
      </c>
      <c r="L43" s="1">
        <f t="shared" si="4"/>
        <v>76152.6285808671</v>
      </c>
    </row>
    <row r="44" spans="4:12" ht="12.75">
      <c r="D44" t="s">
        <v>28</v>
      </c>
      <c r="E44" t="s">
        <v>29</v>
      </c>
      <c r="F44" s="1">
        <v>44918.29703563219</v>
      </c>
      <c r="G44" s="1">
        <v>3436.2496869252877</v>
      </c>
      <c r="H44" s="1">
        <v>8745.592409482759</v>
      </c>
      <c r="I44" s="1">
        <v>17336.8899</v>
      </c>
      <c r="J44" s="1">
        <v>1594.5995093390807</v>
      </c>
      <c r="K44" s="1">
        <v>121</v>
      </c>
      <c r="L44" s="1">
        <f t="shared" si="4"/>
        <v>76152.62854137931</v>
      </c>
    </row>
    <row r="46" spans="6:12" ht="12.75">
      <c r="F46" s="1">
        <f aca="true" t="shared" si="5" ref="F46:K46">SUM(F30:F45)</f>
        <v>875531.8677655172</v>
      </c>
      <c r="G46" s="1">
        <f t="shared" si="5"/>
        <v>66978.18766281487</v>
      </c>
      <c r="H46" s="1">
        <f t="shared" si="5"/>
        <v>170466.05469334306</v>
      </c>
      <c r="I46" s="1">
        <f t="shared" si="5"/>
        <v>261284.45740000004</v>
      </c>
      <c r="J46" s="1">
        <f t="shared" si="5"/>
        <v>31081.380900193762</v>
      </c>
      <c r="K46" s="1">
        <f t="shared" si="5"/>
        <v>1894</v>
      </c>
      <c r="L46" s="1">
        <f t="shared" si="4"/>
        <v>1407235.9484218687</v>
      </c>
    </row>
    <row r="48" spans="8:12" ht="12.75">
      <c r="H48" s="5"/>
      <c r="L48" s="1">
        <f>+L46-L26</f>
        <v>70721.62382186856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F20"/>
  <sheetViews>
    <sheetView tabSelected="1" zoomScalePageLayoutView="0" workbookViewId="0" topLeftCell="A1">
      <selection activeCell="E4" sqref="E4:F4"/>
    </sheetView>
  </sheetViews>
  <sheetFormatPr defaultColWidth="9.140625" defaultRowHeight="12.75"/>
  <cols>
    <col min="4" max="4" width="16.57421875" style="0" customWidth="1"/>
    <col min="5" max="5" width="36.57421875" style="0" customWidth="1"/>
    <col min="6" max="6" width="13.28125" style="1" customWidth="1"/>
  </cols>
  <sheetData>
    <row r="4" spans="5:6" ht="15.75">
      <c r="E4" s="6" t="s">
        <v>41</v>
      </c>
      <c r="F4" s="6"/>
    </row>
    <row r="7" spans="5:6" ht="12.75">
      <c r="E7" s="2" t="s">
        <v>32</v>
      </c>
      <c r="F7" s="1">
        <v>259596</v>
      </c>
    </row>
    <row r="8" spans="5:6" ht="12.75">
      <c r="E8" s="2" t="s">
        <v>33</v>
      </c>
      <c r="F8" s="1">
        <f>(0.0765+0.0315)*F7</f>
        <v>28036.368</v>
      </c>
    </row>
    <row r="9" spans="5:6" ht="12.75">
      <c r="E9" s="2" t="s">
        <v>34</v>
      </c>
      <c r="F9" s="1">
        <v>42569</v>
      </c>
    </row>
    <row r="10" spans="5:6" ht="12.75">
      <c r="E10" s="2" t="s">
        <v>35</v>
      </c>
      <c r="F10" s="1">
        <f>40000*0.35</f>
        <v>14000</v>
      </c>
    </row>
    <row r="11" spans="5:6" ht="12.75">
      <c r="E11" s="2" t="s">
        <v>36</v>
      </c>
      <c r="F11" s="1">
        <v>12000</v>
      </c>
    </row>
    <row r="13" spans="5:6" ht="12.75">
      <c r="E13" s="2" t="s">
        <v>37</v>
      </c>
      <c r="F13" s="1">
        <f>SUM(F7:F12)</f>
        <v>356201.368</v>
      </c>
    </row>
    <row r="16" spans="5:6" ht="12.75">
      <c r="E16" s="2" t="s">
        <v>38</v>
      </c>
      <c r="F16" s="1">
        <v>-309499.6</v>
      </c>
    </row>
    <row r="17" spans="5:6" ht="12.75">
      <c r="E17" s="2" t="s">
        <v>39</v>
      </c>
      <c r="F17" s="1">
        <f>-Overtime!L48</f>
        <v>-70721.62382186856</v>
      </c>
    </row>
    <row r="20" spans="5:6" ht="12.75">
      <c r="E20" s="2" t="s">
        <v>40</v>
      </c>
      <c r="F20" s="1">
        <f>SUM(F13:F19)</f>
        <v>-24019.85582186852</v>
      </c>
    </row>
  </sheetData>
  <sheetProtection/>
  <mergeCells count="1">
    <mergeCell ref="E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Lundell</dc:creator>
  <cp:keywords/>
  <dc:description/>
  <cp:lastModifiedBy>Dean Lundell</cp:lastModifiedBy>
  <cp:lastPrinted>2015-06-08T19:41:55Z</cp:lastPrinted>
  <dcterms:created xsi:type="dcterms:W3CDTF">2015-06-08T19:16:39Z</dcterms:created>
  <dcterms:modified xsi:type="dcterms:W3CDTF">2015-06-09T19:24:49Z</dcterms:modified>
  <cp:category/>
  <cp:version/>
  <cp:contentType/>
  <cp:contentStatus/>
</cp:coreProperties>
</file>